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G:\KOMM\IS\IS20\Utbet\Løpende inntutj\"/>
    </mc:Choice>
  </mc:AlternateContent>
  <xr:revisionPtr revIDLastSave="0" documentId="13_ncr:1_{8D3BEE51-DBEB-4517-9C7F-163BCABD632D}" xr6:coauthVersionLast="44" xr6:coauthVersionMax="44" xr10:uidLastSave="{00000000-0000-0000-0000-000000000000}"/>
  <bookViews>
    <workbookView xWindow="-110" yWindow="-110" windowWidth="19420" windowHeight="10420" xr2:uid="{00000000-000D-0000-FFFF-FFFF00000000}"/>
  </bookViews>
  <sheets>
    <sheet name="jan-des" sheetId="10" r:id="rId1"/>
    <sheet name="jan-nov" sheetId="9" r:id="rId2"/>
    <sheet name="jan-sep" sheetId="8" r:id="rId3"/>
    <sheet name="jan-aug" sheetId="7" r:id="rId4"/>
    <sheet name="jan-juli" sheetId="6" r:id="rId5"/>
    <sheet name="jan-mai" sheetId="5" r:id="rId6"/>
    <sheet name="jan-apr" sheetId="4" r:id="rId7"/>
    <sheet name="jan-mar" sheetId="3" r:id="rId8"/>
    <sheet name="jan-feb" sheetId="2" r:id="rId9"/>
    <sheet name="jan" sheetId="1" r:id="rId10"/>
  </sheets>
  <definedNames>
    <definedName name="_xlnm.Print_Titles" localSheetId="9">jan!$2:$7</definedName>
    <definedName name="_xlnm.Print_Titles" localSheetId="6">'jan-apr'!$2:$6</definedName>
    <definedName name="_xlnm.Print_Titles" localSheetId="8">'jan-feb'!$1:$6</definedName>
    <definedName name="_xlnm.Print_Titles" localSheetId="5">'jan-mai'!$2:$7</definedName>
    <definedName name="_xlnm.Print_Titles" localSheetId="7">'jan-mar'!$2:$6</definedName>
    <definedName name="_xlnm.Print_Titles" localSheetId="2">'jan-sep'!$2:$6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371" i="10" l="1"/>
  <c r="L369" i="10"/>
  <c r="D371" i="10" s="1"/>
  <c r="N8" i="10" l="1"/>
  <c r="L8" i="10"/>
  <c r="G8" i="10"/>
  <c r="E369" i="10"/>
  <c r="F8" i="10"/>
  <c r="E8" i="10"/>
  <c r="O8" i="9" l="1"/>
  <c r="L9" i="9"/>
  <c r="L344" i="3"/>
  <c r="L8" i="9"/>
  <c r="C366" i="8" l="1"/>
  <c r="D366" i="8"/>
  <c r="M366" i="7"/>
  <c r="O8" i="6" l="1"/>
  <c r="O9" i="6"/>
  <c r="O10" i="6"/>
  <c r="O11" i="6"/>
  <c r="O12" i="6"/>
  <c r="O13" i="6"/>
  <c r="O14" i="6"/>
  <c r="O15" i="6"/>
  <c r="O16" i="6"/>
  <c r="O17" i="6"/>
  <c r="O18" i="6"/>
  <c r="O19" i="6"/>
  <c r="O20" i="6"/>
  <c r="O21" i="6"/>
  <c r="O22" i="6"/>
  <c r="O23" i="6"/>
  <c r="O24" i="6"/>
  <c r="O25" i="6"/>
  <c r="O26" i="6"/>
  <c r="O27" i="6"/>
  <c r="O28" i="6"/>
  <c r="O29" i="6"/>
  <c r="O30" i="6"/>
  <c r="O31" i="6"/>
  <c r="O32" i="6"/>
  <c r="O33" i="6"/>
  <c r="O34" i="6"/>
  <c r="O35" i="6"/>
  <c r="O36" i="6"/>
  <c r="O37" i="6"/>
  <c r="O38" i="6"/>
  <c r="O39" i="6"/>
  <c r="O40" i="6"/>
  <c r="O41" i="6"/>
  <c r="O42" i="6"/>
  <c r="O43" i="6"/>
  <c r="O44" i="6"/>
  <c r="O45" i="6"/>
  <c r="O46" i="6"/>
  <c r="O47" i="6"/>
  <c r="O48" i="6"/>
  <c r="O49" i="6"/>
  <c r="O50" i="6"/>
  <c r="O51" i="6"/>
  <c r="O52" i="6"/>
  <c r="O53" i="6"/>
  <c r="O54" i="6"/>
  <c r="O55" i="6"/>
  <c r="O56" i="6"/>
  <c r="O57" i="6"/>
  <c r="O58" i="6"/>
  <c r="O59" i="6"/>
  <c r="O60" i="6"/>
  <c r="O61" i="6"/>
  <c r="O62" i="6"/>
  <c r="O63" i="6"/>
  <c r="O64" i="6"/>
  <c r="O65" i="6"/>
  <c r="O66" i="6"/>
  <c r="O67" i="6"/>
  <c r="O68" i="6"/>
  <c r="O69" i="6"/>
  <c r="O70" i="6"/>
  <c r="O71" i="6"/>
  <c r="O72" i="6"/>
  <c r="O73" i="6"/>
  <c r="O74" i="6"/>
  <c r="O75" i="6"/>
  <c r="O76" i="6"/>
  <c r="O77" i="6"/>
  <c r="O78" i="6"/>
  <c r="O79" i="6"/>
  <c r="O80" i="6"/>
  <c r="O81" i="6"/>
  <c r="O82" i="6"/>
  <c r="O83" i="6"/>
  <c r="O84" i="6"/>
  <c r="O85" i="6"/>
  <c r="O86" i="6"/>
  <c r="O87" i="6"/>
  <c r="O88" i="6"/>
  <c r="O89" i="6"/>
  <c r="O90" i="6"/>
  <c r="O91" i="6"/>
  <c r="O92" i="6"/>
  <c r="O93" i="6"/>
  <c r="O94" i="6"/>
  <c r="O95" i="6"/>
  <c r="O96" i="6"/>
  <c r="O97" i="6"/>
  <c r="O98" i="6"/>
  <c r="O99" i="6"/>
  <c r="O100" i="6"/>
  <c r="O101" i="6"/>
  <c r="O102" i="6"/>
  <c r="O103" i="6"/>
  <c r="O104" i="6"/>
  <c r="O105" i="6"/>
  <c r="O106" i="6"/>
  <c r="O107" i="6"/>
  <c r="O108" i="6"/>
  <c r="O109" i="6"/>
  <c r="O110" i="6"/>
  <c r="O111" i="6"/>
  <c r="O112" i="6"/>
  <c r="O113" i="6"/>
  <c r="O114" i="6"/>
  <c r="O115" i="6"/>
  <c r="O116" i="6"/>
  <c r="O117" i="6"/>
  <c r="O118" i="6"/>
  <c r="O119" i="6"/>
  <c r="O120" i="6"/>
  <c r="O121" i="6"/>
  <c r="O122" i="6"/>
  <c r="O123" i="6"/>
  <c r="O124" i="6"/>
  <c r="O125" i="6"/>
  <c r="O126" i="6"/>
  <c r="O127" i="6"/>
  <c r="O128" i="6"/>
  <c r="O129" i="6"/>
  <c r="O130" i="6"/>
  <c r="O131" i="6"/>
  <c r="O132" i="6"/>
  <c r="O133" i="6"/>
  <c r="O134" i="6"/>
  <c r="O135" i="6"/>
  <c r="O136" i="6"/>
  <c r="O137" i="6"/>
  <c r="O138" i="6"/>
  <c r="O139" i="6"/>
  <c r="O140" i="6"/>
  <c r="O141" i="6"/>
  <c r="O142" i="6"/>
  <c r="O143" i="6"/>
  <c r="O144" i="6"/>
  <c r="O145" i="6"/>
  <c r="O146" i="6"/>
  <c r="O147" i="6"/>
  <c r="O148" i="6"/>
  <c r="O149" i="6"/>
  <c r="O150" i="6"/>
  <c r="O151" i="6"/>
  <c r="O152" i="6"/>
  <c r="O153" i="6"/>
  <c r="O154" i="6"/>
  <c r="O155" i="6"/>
  <c r="O156" i="6"/>
  <c r="O157" i="6"/>
  <c r="O158" i="6"/>
  <c r="O159" i="6"/>
  <c r="O160" i="6"/>
  <c r="O161" i="6"/>
  <c r="O162" i="6"/>
  <c r="O163" i="6"/>
  <c r="O164" i="6"/>
  <c r="O165" i="6"/>
  <c r="O166" i="6"/>
  <c r="O167" i="6"/>
  <c r="O168" i="6"/>
  <c r="O169" i="6"/>
  <c r="O170" i="6"/>
  <c r="O171" i="6"/>
  <c r="O172" i="6"/>
  <c r="O173" i="6"/>
  <c r="O174" i="6"/>
  <c r="O175" i="6"/>
  <c r="O176" i="6"/>
  <c r="O177" i="6"/>
  <c r="O178" i="6"/>
  <c r="O179" i="6"/>
  <c r="O180" i="6"/>
  <c r="O181" i="6"/>
  <c r="O182" i="6"/>
  <c r="O183" i="6"/>
  <c r="O184" i="6"/>
  <c r="O185" i="6"/>
  <c r="O186" i="6"/>
  <c r="O187" i="6"/>
  <c r="O188" i="6"/>
  <c r="O189" i="6"/>
  <c r="O190" i="6"/>
  <c r="O191" i="6"/>
  <c r="O192" i="6"/>
  <c r="O193" i="6"/>
  <c r="O194" i="6"/>
  <c r="O195" i="6"/>
  <c r="O196" i="6"/>
  <c r="O197" i="6"/>
  <c r="O198" i="6"/>
  <c r="O199" i="6"/>
  <c r="O200" i="6"/>
  <c r="O201" i="6"/>
  <c r="O202" i="6"/>
  <c r="O203" i="6"/>
  <c r="O204" i="6"/>
  <c r="O205" i="6"/>
  <c r="O206" i="6"/>
  <c r="O207" i="6"/>
  <c r="O208" i="6"/>
  <c r="O209" i="6"/>
  <c r="O210" i="6"/>
  <c r="O211" i="6"/>
  <c r="O212" i="6"/>
  <c r="O213" i="6"/>
  <c r="O214" i="6"/>
  <c r="O215" i="6"/>
  <c r="O216" i="6"/>
  <c r="O217" i="6"/>
  <c r="O218" i="6"/>
  <c r="O219" i="6"/>
  <c r="O220" i="6"/>
  <c r="O221" i="6"/>
  <c r="O222" i="6"/>
  <c r="O223" i="6"/>
  <c r="O224" i="6"/>
  <c r="O225" i="6"/>
  <c r="O226" i="6"/>
  <c r="O227" i="6"/>
  <c r="O228" i="6"/>
  <c r="O229" i="6"/>
  <c r="O230" i="6"/>
  <c r="O231" i="6"/>
  <c r="O232" i="6"/>
  <c r="O233" i="6"/>
  <c r="O234" i="6"/>
  <c r="O235" i="6"/>
  <c r="O236" i="6"/>
  <c r="O237" i="6"/>
  <c r="O238" i="6"/>
  <c r="O239" i="6"/>
  <c r="O240" i="6"/>
  <c r="O241" i="6"/>
  <c r="O242" i="6"/>
  <c r="O243" i="6"/>
  <c r="O244" i="6"/>
  <c r="O245" i="6"/>
  <c r="O246" i="6"/>
  <c r="O247" i="6"/>
  <c r="O248" i="6"/>
  <c r="O249" i="6"/>
  <c r="O250" i="6"/>
  <c r="O251" i="6"/>
  <c r="O252" i="6"/>
  <c r="O253" i="6"/>
  <c r="O254" i="6"/>
  <c r="O255" i="6"/>
  <c r="O256" i="6"/>
  <c r="O257" i="6"/>
  <c r="O258" i="6"/>
  <c r="O259" i="6"/>
  <c r="O260" i="6"/>
  <c r="O261" i="6"/>
  <c r="O262" i="6"/>
  <c r="O263" i="6"/>
  <c r="O264" i="6"/>
  <c r="O265" i="6"/>
  <c r="O266" i="6"/>
  <c r="O267" i="6"/>
  <c r="O268" i="6"/>
  <c r="O269" i="6"/>
  <c r="O270" i="6"/>
  <c r="O271" i="6"/>
  <c r="O272" i="6"/>
  <c r="O273" i="6"/>
  <c r="O274" i="6"/>
  <c r="O275" i="6"/>
  <c r="O276" i="6"/>
  <c r="O277" i="6"/>
  <c r="O278" i="6"/>
  <c r="O279" i="6"/>
  <c r="O280" i="6"/>
  <c r="O281" i="6"/>
  <c r="O282" i="6"/>
  <c r="O283" i="6"/>
  <c r="O284" i="6"/>
  <c r="O285" i="6"/>
  <c r="O286" i="6"/>
  <c r="O287" i="6"/>
  <c r="O288" i="6"/>
  <c r="O289" i="6"/>
  <c r="O290" i="6"/>
  <c r="O291" i="6"/>
  <c r="O292" i="6"/>
  <c r="O293" i="6"/>
  <c r="O294" i="6"/>
  <c r="O295" i="6"/>
  <c r="O296" i="6"/>
  <c r="O297" i="6"/>
  <c r="O298" i="6"/>
  <c r="O299" i="6"/>
  <c r="O300" i="6"/>
  <c r="O301" i="6"/>
  <c r="O302" i="6"/>
  <c r="O303" i="6"/>
  <c r="O304" i="6"/>
  <c r="O305" i="6"/>
  <c r="O306" i="6"/>
  <c r="O307" i="6"/>
  <c r="O308" i="6"/>
  <c r="O309" i="6"/>
  <c r="O310" i="6"/>
  <c r="O311" i="6"/>
  <c r="O312" i="6"/>
  <c r="O313" i="6"/>
  <c r="O314" i="6"/>
  <c r="O315" i="6"/>
  <c r="O316" i="6"/>
  <c r="O317" i="6"/>
  <c r="O318" i="6"/>
  <c r="O319" i="6"/>
  <c r="O320" i="6"/>
  <c r="O321" i="6"/>
  <c r="O322" i="6"/>
  <c r="O323" i="6"/>
  <c r="O324" i="6"/>
  <c r="O325" i="6"/>
  <c r="O326" i="6"/>
  <c r="O327" i="6"/>
  <c r="O328" i="6"/>
  <c r="O329" i="6"/>
  <c r="O330" i="6"/>
  <c r="O331" i="6"/>
  <c r="O332" i="6"/>
  <c r="O333" i="6"/>
  <c r="O334" i="6"/>
  <c r="O335" i="6"/>
  <c r="O336" i="6"/>
  <c r="O337" i="6"/>
  <c r="O338" i="6"/>
  <c r="O339" i="6"/>
  <c r="O340" i="6"/>
  <c r="O341" i="6"/>
  <c r="O342" i="6"/>
  <c r="O343" i="6"/>
  <c r="O344" i="6"/>
  <c r="O345" i="6"/>
  <c r="O346" i="6"/>
  <c r="O347" i="6"/>
  <c r="O348" i="6"/>
  <c r="O349" i="6"/>
  <c r="O350" i="6"/>
  <c r="O351" i="6"/>
  <c r="O352" i="6"/>
  <c r="O353" i="6"/>
  <c r="O354" i="6"/>
  <c r="O355" i="6"/>
  <c r="O356" i="6"/>
  <c r="O357" i="6"/>
  <c r="O358" i="6"/>
  <c r="O359" i="6"/>
  <c r="O360" i="6"/>
  <c r="O361" i="6"/>
  <c r="O362" i="6"/>
  <c r="O363" i="6"/>
  <c r="L8" i="4"/>
  <c r="L8" i="5"/>
  <c r="E9" i="10"/>
  <c r="E10" i="10"/>
  <c r="E11" i="10"/>
  <c r="E12" i="10"/>
  <c r="E13" i="10"/>
  <c r="E14" i="10"/>
  <c r="E15" i="10"/>
  <c r="E16" i="10"/>
  <c r="E17" i="10"/>
  <c r="E18" i="10"/>
  <c r="E19" i="10"/>
  <c r="E20" i="10"/>
  <c r="E21" i="10"/>
  <c r="E22" i="10"/>
  <c r="E23" i="10"/>
  <c r="E24" i="10"/>
  <c r="E25" i="10"/>
  <c r="E26" i="10"/>
  <c r="E27" i="10"/>
  <c r="E28" i="10"/>
  <c r="E29" i="10"/>
  <c r="E30" i="10"/>
  <c r="E31" i="10"/>
  <c r="E32" i="10"/>
  <c r="E33" i="10"/>
  <c r="E34" i="10"/>
  <c r="E35" i="10"/>
  <c r="E36" i="10"/>
  <c r="E37" i="10"/>
  <c r="E38" i="10"/>
  <c r="E39" i="10"/>
  <c r="E40" i="10"/>
  <c r="E41" i="10"/>
  <c r="E42" i="10"/>
  <c r="E43" i="10"/>
  <c r="E44" i="10"/>
  <c r="E45" i="10"/>
  <c r="E46" i="10"/>
  <c r="E47" i="10"/>
  <c r="E48" i="10"/>
  <c r="E49" i="10"/>
  <c r="E50" i="10"/>
  <c r="E51" i="10"/>
  <c r="E52" i="10"/>
  <c r="E53" i="10"/>
  <c r="E54" i="10"/>
  <c r="E55" i="10"/>
  <c r="E56" i="10"/>
  <c r="E57" i="10"/>
  <c r="E58" i="10"/>
  <c r="E59" i="10"/>
  <c r="E60" i="10"/>
  <c r="E61" i="10"/>
  <c r="E62" i="10"/>
  <c r="E63" i="10"/>
  <c r="E64" i="10"/>
  <c r="E65" i="10"/>
  <c r="E66" i="10"/>
  <c r="E67" i="10"/>
  <c r="E68" i="10"/>
  <c r="E69" i="10"/>
  <c r="E70" i="10"/>
  <c r="E71" i="10"/>
  <c r="E72" i="10"/>
  <c r="E73" i="10"/>
  <c r="E74" i="10"/>
  <c r="E75" i="10"/>
  <c r="E76" i="10"/>
  <c r="E77" i="10"/>
  <c r="E78" i="10"/>
  <c r="E79" i="10"/>
  <c r="E80" i="10"/>
  <c r="E81" i="10"/>
  <c r="E82" i="10"/>
  <c r="E83" i="10"/>
  <c r="E84" i="10"/>
  <c r="E85" i="10"/>
  <c r="E86" i="10"/>
  <c r="E87" i="10"/>
  <c r="E88" i="10"/>
  <c r="E89" i="10"/>
  <c r="E90" i="10"/>
  <c r="E91" i="10"/>
  <c r="E92" i="10"/>
  <c r="E93" i="10"/>
  <c r="E94" i="10"/>
  <c r="E95" i="10"/>
  <c r="E96" i="10"/>
  <c r="E97" i="10"/>
  <c r="E98" i="10"/>
  <c r="E99" i="10"/>
  <c r="E100" i="10"/>
  <c r="E101" i="10"/>
  <c r="E102" i="10"/>
  <c r="E103" i="10"/>
  <c r="E104" i="10"/>
  <c r="E105" i="10"/>
  <c r="E106" i="10"/>
  <c r="E107" i="10"/>
  <c r="E108" i="10"/>
  <c r="E109" i="10"/>
  <c r="E110" i="10"/>
  <c r="E111" i="10"/>
  <c r="E112" i="10"/>
  <c r="E113" i="10"/>
  <c r="E114" i="10"/>
  <c r="E115" i="10"/>
  <c r="E116" i="10"/>
  <c r="E117" i="10"/>
  <c r="E118" i="10"/>
  <c r="E119" i="10"/>
  <c r="E120" i="10"/>
  <c r="E121" i="10"/>
  <c r="E122" i="10"/>
  <c r="E123" i="10"/>
  <c r="E124" i="10"/>
  <c r="E125" i="10"/>
  <c r="E126" i="10"/>
  <c r="E127" i="10"/>
  <c r="E128" i="10"/>
  <c r="E129" i="10"/>
  <c r="E130" i="10"/>
  <c r="E131" i="10"/>
  <c r="E132" i="10"/>
  <c r="E133" i="10"/>
  <c r="E134" i="10"/>
  <c r="E135" i="10"/>
  <c r="E136" i="10"/>
  <c r="E137" i="10"/>
  <c r="E138" i="10"/>
  <c r="E139" i="10"/>
  <c r="E140" i="10"/>
  <c r="E141" i="10"/>
  <c r="E142" i="10"/>
  <c r="E143" i="10"/>
  <c r="E144" i="10"/>
  <c r="E145" i="10"/>
  <c r="E146" i="10"/>
  <c r="E147" i="10"/>
  <c r="E148" i="10"/>
  <c r="E149" i="10"/>
  <c r="E150" i="10"/>
  <c r="E151" i="10"/>
  <c r="E152" i="10"/>
  <c r="E153" i="10"/>
  <c r="E154" i="10"/>
  <c r="E155" i="10"/>
  <c r="E156" i="10"/>
  <c r="E157" i="10"/>
  <c r="E158" i="10"/>
  <c r="E159" i="10"/>
  <c r="E160" i="10"/>
  <c r="E161" i="10"/>
  <c r="E162" i="10"/>
  <c r="E163" i="10"/>
  <c r="E164" i="10"/>
  <c r="E165" i="10"/>
  <c r="E166" i="10"/>
  <c r="E167" i="10"/>
  <c r="E168" i="10"/>
  <c r="E169" i="10"/>
  <c r="E170" i="10"/>
  <c r="E171" i="10"/>
  <c r="E172" i="10"/>
  <c r="E173" i="10"/>
  <c r="E174" i="10"/>
  <c r="E175" i="10"/>
  <c r="E176" i="10"/>
  <c r="E177" i="10"/>
  <c r="E178" i="10"/>
  <c r="E179" i="10"/>
  <c r="E180" i="10"/>
  <c r="E181" i="10"/>
  <c r="E182" i="10"/>
  <c r="E183" i="10"/>
  <c r="E184" i="10"/>
  <c r="E185" i="10"/>
  <c r="E186" i="10"/>
  <c r="E187" i="10"/>
  <c r="E188" i="10"/>
  <c r="E189" i="10"/>
  <c r="E190" i="10"/>
  <c r="E191" i="10"/>
  <c r="E192" i="10"/>
  <c r="E193" i="10"/>
  <c r="E194" i="10"/>
  <c r="E195" i="10"/>
  <c r="E196" i="10"/>
  <c r="E197" i="10"/>
  <c r="E198" i="10"/>
  <c r="E199" i="10"/>
  <c r="E200" i="10"/>
  <c r="E201" i="10"/>
  <c r="E202" i="10"/>
  <c r="E203" i="10"/>
  <c r="E204" i="10"/>
  <c r="E205" i="10"/>
  <c r="E206" i="10"/>
  <c r="E207" i="10"/>
  <c r="E208" i="10"/>
  <c r="E209" i="10"/>
  <c r="E210" i="10"/>
  <c r="E211" i="10"/>
  <c r="E212" i="10"/>
  <c r="E213" i="10"/>
  <c r="E214" i="10"/>
  <c r="E215" i="10"/>
  <c r="E216" i="10"/>
  <c r="E217" i="10"/>
  <c r="E218" i="10"/>
  <c r="E219" i="10"/>
  <c r="E220" i="10"/>
  <c r="E221" i="10"/>
  <c r="E222" i="10"/>
  <c r="E223" i="10"/>
  <c r="E224" i="10"/>
  <c r="E225" i="10"/>
  <c r="E226" i="10"/>
  <c r="E227" i="10"/>
  <c r="E228" i="10"/>
  <c r="E229" i="10"/>
  <c r="E230" i="10"/>
  <c r="E231" i="10"/>
  <c r="E232" i="10"/>
  <c r="E233" i="10"/>
  <c r="E234" i="10"/>
  <c r="E235" i="10"/>
  <c r="E236" i="10"/>
  <c r="E237" i="10"/>
  <c r="E238" i="10"/>
  <c r="E239" i="10"/>
  <c r="E240" i="10"/>
  <c r="E241" i="10"/>
  <c r="E242" i="10"/>
  <c r="E243" i="10"/>
  <c r="E244" i="10"/>
  <c r="E245" i="10"/>
  <c r="E246" i="10"/>
  <c r="E247" i="10"/>
  <c r="E248" i="10"/>
  <c r="E249" i="10"/>
  <c r="E250" i="10"/>
  <c r="E251" i="10"/>
  <c r="E252" i="10"/>
  <c r="E253" i="10"/>
  <c r="E254" i="10"/>
  <c r="E255" i="10"/>
  <c r="E256" i="10"/>
  <c r="E257" i="10"/>
  <c r="E258" i="10"/>
  <c r="E259" i="10"/>
  <c r="E260" i="10"/>
  <c r="E261" i="10"/>
  <c r="E262" i="10"/>
  <c r="E263" i="10"/>
  <c r="E264" i="10"/>
  <c r="E265" i="10"/>
  <c r="E266" i="10"/>
  <c r="E267" i="10"/>
  <c r="E268" i="10"/>
  <c r="E269" i="10"/>
  <c r="E270" i="10"/>
  <c r="E271" i="10"/>
  <c r="E272" i="10"/>
  <c r="E273" i="10"/>
  <c r="E274" i="10"/>
  <c r="E275" i="10"/>
  <c r="E276" i="10"/>
  <c r="E277" i="10"/>
  <c r="E278" i="10"/>
  <c r="E279" i="10"/>
  <c r="E280" i="10"/>
  <c r="E281" i="10"/>
  <c r="E282" i="10"/>
  <c r="E283" i="10"/>
  <c r="E284" i="10"/>
  <c r="E285" i="10"/>
  <c r="E286" i="10"/>
  <c r="E287" i="10"/>
  <c r="E288" i="10"/>
  <c r="E289" i="10"/>
  <c r="E290" i="10"/>
  <c r="E291" i="10"/>
  <c r="E292" i="10"/>
  <c r="E293" i="10"/>
  <c r="E294" i="10"/>
  <c r="E295" i="10"/>
  <c r="E296" i="10"/>
  <c r="E297" i="10"/>
  <c r="E298" i="10"/>
  <c r="E299" i="10"/>
  <c r="E300" i="10"/>
  <c r="E301" i="10"/>
  <c r="E302" i="10"/>
  <c r="E303" i="10"/>
  <c r="E304" i="10"/>
  <c r="E305" i="10"/>
  <c r="E306" i="10"/>
  <c r="E307" i="10"/>
  <c r="E308" i="10"/>
  <c r="E309" i="10"/>
  <c r="E310" i="10"/>
  <c r="E311" i="10"/>
  <c r="E312" i="10"/>
  <c r="E313" i="10"/>
  <c r="E314" i="10"/>
  <c r="E315" i="10"/>
  <c r="E316" i="10"/>
  <c r="E317" i="10"/>
  <c r="E318" i="10"/>
  <c r="E319" i="10"/>
  <c r="E320" i="10"/>
  <c r="E321" i="10"/>
  <c r="E322" i="10"/>
  <c r="E323" i="10"/>
  <c r="E324" i="10"/>
  <c r="E325" i="10"/>
  <c r="E326" i="10"/>
  <c r="E327" i="10"/>
  <c r="E328" i="10"/>
  <c r="E329" i="10"/>
  <c r="E330" i="10"/>
  <c r="E331" i="10"/>
  <c r="E332" i="10"/>
  <c r="E333" i="10"/>
  <c r="E334" i="10"/>
  <c r="E335" i="10"/>
  <c r="E336" i="10"/>
  <c r="E337" i="10"/>
  <c r="E338" i="10"/>
  <c r="E339" i="10"/>
  <c r="E340" i="10"/>
  <c r="E341" i="10"/>
  <c r="E342" i="10"/>
  <c r="E343" i="10"/>
  <c r="E344" i="10"/>
  <c r="E345" i="10"/>
  <c r="E346" i="10"/>
  <c r="E347" i="10"/>
  <c r="E348" i="10"/>
  <c r="E349" i="10"/>
  <c r="E350" i="10"/>
  <c r="E351" i="10"/>
  <c r="E352" i="10"/>
  <c r="E353" i="10"/>
  <c r="E354" i="10"/>
  <c r="E355" i="10"/>
  <c r="E356" i="10"/>
  <c r="E357" i="10"/>
  <c r="E358" i="10"/>
  <c r="E359" i="10"/>
  <c r="E360" i="10"/>
  <c r="E361" i="10"/>
  <c r="E362" i="10"/>
  <c r="E363" i="10"/>
  <c r="E159" i="9"/>
  <c r="E9" i="9"/>
  <c r="E10" i="9"/>
  <c r="E11" i="9"/>
  <c r="E12" i="9"/>
  <c r="E13" i="9"/>
  <c r="E14" i="9"/>
  <c r="E15" i="9"/>
  <c r="E16" i="9"/>
  <c r="E17" i="9"/>
  <c r="E18" i="9"/>
  <c r="E19" i="9"/>
  <c r="E20" i="9"/>
  <c r="E21" i="9"/>
  <c r="E22" i="9"/>
  <c r="E23" i="9"/>
  <c r="E24" i="9"/>
  <c r="E25" i="9"/>
  <c r="E26" i="9"/>
  <c r="E27" i="9"/>
  <c r="E28" i="9"/>
  <c r="E29" i="9"/>
  <c r="E30" i="9"/>
  <c r="E31" i="9"/>
  <c r="E32" i="9"/>
  <c r="E33" i="9"/>
  <c r="E34" i="9"/>
  <c r="E35" i="9"/>
  <c r="E36" i="9"/>
  <c r="E37" i="9"/>
  <c r="E38" i="9"/>
  <c r="E39" i="9"/>
  <c r="E40" i="9"/>
  <c r="E41" i="9"/>
  <c r="E42" i="9"/>
  <c r="E43" i="9"/>
  <c r="E44" i="9"/>
  <c r="E45" i="9"/>
  <c r="E46" i="9"/>
  <c r="E47" i="9"/>
  <c r="E48" i="9"/>
  <c r="E49" i="9"/>
  <c r="E50" i="9"/>
  <c r="E51" i="9"/>
  <c r="E52" i="9"/>
  <c r="E53" i="9"/>
  <c r="E54" i="9"/>
  <c r="E55" i="9"/>
  <c r="E56" i="9"/>
  <c r="E57" i="9"/>
  <c r="E58" i="9"/>
  <c r="E59" i="9"/>
  <c r="E60" i="9"/>
  <c r="E61" i="9"/>
  <c r="E62" i="9"/>
  <c r="E63" i="9"/>
  <c r="E64" i="9"/>
  <c r="E65" i="9"/>
  <c r="E66" i="9"/>
  <c r="E67" i="9"/>
  <c r="E68" i="9"/>
  <c r="E69" i="9"/>
  <c r="E70" i="9"/>
  <c r="E71" i="9"/>
  <c r="E72" i="9"/>
  <c r="E73" i="9"/>
  <c r="E74" i="9"/>
  <c r="E75" i="9"/>
  <c r="E76" i="9"/>
  <c r="E77" i="9"/>
  <c r="E78" i="9"/>
  <c r="E79" i="9"/>
  <c r="E80" i="9"/>
  <c r="E81" i="9"/>
  <c r="E82" i="9"/>
  <c r="E83" i="9"/>
  <c r="E84" i="9"/>
  <c r="E85" i="9"/>
  <c r="E86" i="9"/>
  <c r="E87" i="9"/>
  <c r="E88" i="9"/>
  <c r="E89" i="9"/>
  <c r="E90" i="9"/>
  <c r="E91" i="9"/>
  <c r="E92" i="9"/>
  <c r="E93" i="9"/>
  <c r="E94" i="9"/>
  <c r="E95" i="9"/>
  <c r="E96" i="9"/>
  <c r="E97" i="9"/>
  <c r="E98" i="9"/>
  <c r="E99" i="9"/>
  <c r="E100" i="9"/>
  <c r="E101" i="9"/>
  <c r="E102" i="9"/>
  <c r="E103" i="9"/>
  <c r="E104" i="9"/>
  <c r="E105" i="9"/>
  <c r="E106" i="9"/>
  <c r="E107" i="9"/>
  <c r="E108" i="9"/>
  <c r="E109" i="9"/>
  <c r="E110" i="9"/>
  <c r="E111" i="9"/>
  <c r="E112" i="9"/>
  <c r="E113" i="9"/>
  <c r="E114" i="9"/>
  <c r="E115" i="9"/>
  <c r="E116" i="9"/>
  <c r="E117" i="9"/>
  <c r="E118" i="9"/>
  <c r="E119" i="9"/>
  <c r="E120" i="9"/>
  <c r="E121" i="9"/>
  <c r="E122" i="9"/>
  <c r="E123" i="9"/>
  <c r="E124" i="9"/>
  <c r="E125" i="9"/>
  <c r="E126" i="9"/>
  <c r="E127" i="9"/>
  <c r="E128" i="9"/>
  <c r="E129" i="9"/>
  <c r="E130" i="9"/>
  <c r="E131" i="9"/>
  <c r="E132" i="9"/>
  <c r="E133" i="9"/>
  <c r="E134" i="9"/>
  <c r="E135" i="9"/>
  <c r="E136" i="9"/>
  <c r="E137" i="9"/>
  <c r="E138" i="9"/>
  <c r="E139" i="9"/>
  <c r="E140" i="9"/>
  <c r="E141" i="9"/>
  <c r="E142" i="9"/>
  <c r="E143" i="9"/>
  <c r="E144" i="9"/>
  <c r="E145" i="9"/>
  <c r="E146" i="9"/>
  <c r="E147" i="9"/>
  <c r="E148" i="9"/>
  <c r="E149" i="9"/>
  <c r="E150" i="9"/>
  <c r="E151" i="9"/>
  <c r="E152" i="9"/>
  <c r="E153" i="9"/>
  <c r="E154" i="9"/>
  <c r="E155" i="9"/>
  <c r="E156" i="9"/>
  <c r="E157" i="9"/>
  <c r="E158" i="9"/>
  <c r="E160" i="9"/>
  <c r="E161" i="9"/>
  <c r="E162" i="9"/>
  <c r="E163" i="9"/>
  <c r="E164" i="9"/>
  <c r="E165" i="9"/>
  <c r="E166" i="9"/>
  <c r="E167" i="9"/>
  <c r="E168" i="9"/>
  <c r="E169" i="9"/>
  <c r="E170" i="9"/>
  <c r="E171" i="9"/>
  <c r="E172" i="9"/>
  <c r="E173" i="9"/>
  <c r="E174" i="9"/>
  <c r="E175" i="9"/>
  <c r="E176" i="9"/>
  <c r="E177" i="9"/>
  <c r="E178" i="9"/>
  <c r="E179" i="9"/>
  <c r="E180" i="9"/>
  <c r="E181" i="9"/>
  <c r="E182" i="9"/>
  <c r="E183" i="9"/>
  <c r="E184" i="9"/>
  <c r="E185" i="9"/>
  <c r="E186" i="9"/>
  <c r="E187" i="9"/>
  <c r="E188" i="9"/>
  <c r="E189" i="9"/>
  <c r="E190" i="9"/>
  <c r="E191" i="9"/>
  <c r="E192" i="9"/>
  <c r="E193" i="9"/>
  <c r="E194" i="9"/>
  <c r="E195" i="9"/>
  <c r="E196" i="9"/>
  <c r="E197" i="9"/>
  <c r="E198" i="9"/>
  <c r="E199" i="9"/>
  <c r="E200" i="9"/>
  <c r="E201" i="9"/>
  <c r="E202" i="9"/>
  <c r="E203" i="9"/>
  <c r="E204" i="9"/>
  <c r="E205" i="9"/>
  <c r="E206" i="9"/>
  <c r="E207" i="9"/>
  <c r="E208" i="9"/>
  <c r="E209" i="9"/>
  <c r="E210" i="9"/>
  <c r="E211" i="9"/>
  <c r="E212" i="9"/>
  <c r="E213" i="9"/>
  <c r="E214" i="9"/>
  <c r="E215" i="9"/>
  <c r="E216" i="9"/>
  <c r="E217" i="9"/>
  <c r="E218" i="9"/>
  <c r="E219" i="9"/>
  <c r="E220" i="9"/>
  <c r="E221" i="9"/>
  <c r="E222" i="9"/>
  <c r="E223" i="9"/>
  <c r="E224" i="9"/>
  <c r="E225" i="9"/>
  <c r="E226" i="9"/>
  <c r="E227" i="9"/>
  <c r="E228" i="9"/>
  <c r="E229" i="9"/>
  <c r="E230" i="9"/>
  <c r="E231" i="9"/>
  <c r="E232" i="9"/>
  <c r="E233" i="9"/>
  <c r="E234" i="9"/>
  <c r="E235" i="9"/>
  <c r="E236" i="9"/>
  <c r="E237" i="9"/>
  <c r="E238" i="9"/>
  <c r="E239" i="9"/>
  <c r="E240" i="9"/>
  <c r="E241" i="9"/>
  <c r="E242" i="9"/>
  <c r="E243" i="9"/>
  <c r="E244" i="9"/>
  <c r="E245" i="9"/>
  <c r="E246" i="9"/>
  <c r="E247" i="9"/>
  <c r="E248" i="9"/>
  <c r="E249" i="9"/>
  <c r="E250" i="9"/>
  <c r="E251" i="9"/>
  <c r="E252" i="9"/>
  <c r="E253" i="9"/>
  <c r="E254" i="9"/>
  <c r="E255" i="9"/>
  <c r="E256" i="9"/>
  <c r="E257" i="9"/>
  <c r="E258" i="9"/>
  <c r="E259" i="9"/>
  <c r="E260" i="9"/>
  <c r="E261" i="9"/>
  <c r="E262" i="9"/>
  <c r="E263" i="9"/>
  <c r="E264" i="9"/>
  <c r="E265" i="9"/>
  <c r="E266" i="9"/>
  <c r="E267" i="9"/>
  <c r="E268" i="9"/>
  <c r="E269" i="9"/>
  <c r="E270" i="9"/>
  <c r="E271" i="9"/>
  <c r="E272" i="9"/>
  <c r="E273" i="9"/>
  <c r="E274" i="9"/>
  <c r="E275" i="9"/>
  <c r="E276" i="9"/>
  <c r="E277" i="9"/>
  <c r="E278" i="9"/>
  <c r="E279" i="9"/>
  <c r="E280" i="9"/>
  <c r="E281" i="9"/>
  <c r="E282" i="9"/>
  <c r="E283" i="9"/>
  <c r="E284" i="9"/>
  <c r="E285" i="9"/>
  <c r="E286" i="9"/>
  <c r="E287" i="9"/>
  <c r="E288" i="9"/>
  <c r="E289" i="9"/>
  <c r="E290" i="9"/>
  <c r="E291" i="9"/>
  <c r="E292" i="9"/>
  <c r="E293" i="9"/>
  <c r="E294" i="9"/>
  <c r="E295" i="9"/>
  <c r="E296" i="9"/>
  <c r="E297" i="9"/>
  <c r="E298" i="9"/>
  <c r="E299" i="9"/>
  <c r="E300" i="9"/>
  <c r="E301" i="9"/>
  <c r="E302" i="9"/>
  <c r="E303" i="9"/>
  <c r="E304" i="9"/>
  <c r="E305" i="9"/>
  <c r="E306" i="9"/>
  <c r="E307" i="9"/>
  <c r="E308" i="9"/>
  <c r="E309" i="9"/>
  <c r="E310" i="9"/>
  <c r="E311" i="9"/>
  <c r="E312" i="9"/>
  <c r="E313" i="9"/>
  <c r="E314" i="9"/>
  <c r="E315" i="9"/>
  <c r="E316" i="9"/>
  <c r="E317" i="9"/>
  <c r="E318" i="9"/>
  <c r="E319" i="9"/>
  <c r="E320" i="9"/>
  <c r="E321" i="9"/>
  <c r="E322" i="9"/>
  <c r="E323" i="9"/>
  <c r="E324" i="9"/>
  <c r="E325" i="9"/>
  <c r="E326" i="9"/>
  <c r="E327" i="9"/>
  <c r="E328" i="9"/>
  <c r="E329" i="9"/>
  <c r="E330" i="9"/>
  <c r="E331" i="9"/>
  <c r="E332" i="9"/>
  <c r="E333" i="9"/>
  <c r="E334" i="9"/>
  <c r="E335" i="9"/>
  <c r="E336" i="9"/>
  <c r="E337" i="9"/>
  <c r="E338" i="9"/>
  <c r="E339" i="9"/>
  <c r="E340" i="9"/>
  <c r="E341" i="9"/>
  <c r="E342" i="9"/>
  <c r="E343" i="9"/>
  <c r="E344" i="9"/>
  <c r="E345" i="9"/>
  <c r="E346" i="9"/>
  <c r="E347" i="9"/>
  <c r="E348" i="9"/>
  <c r="E349" i="9"/>
  <c r="E350" i="9"/>
  <c r="E351" i="9"/>
  <c r="E352" i="9"/>
  <c r="E353" i="9"/>
  <c r="E354" i="9"/>
  <c r="E355" i="9"/>
  <c r="E356" i="9"/>
  <c r="E357" i="9"/>
  <c r="E358" i="9"/>
  <c r="E359" i="9"/>
  <c r="E360" i="9"/>
  <c r="E361" i="9"/>
  <c r="E362" i="9"/>
  <c r="E363" i="9"/>
  <c r="E8" i="9"/>
  <c r="E9" i="8"/>
  <c r="E10" i="8"/>
  <c r="E11" i="8"/>
  <c r="E12" i="8"/>
  <c r="E13" i="8"/>
  <c r="E14" i="8"/>
  <c r="E15" i="8"/>
  <c r="E16" i="8"/>
  <c r="E17" i="8"/>
  <c r="E18" i="8"/>
  <c r="E19" i="8"/>
  <c r="E366" i="8"/>
  <c r="E20" i="8"/>
  <c r="E21" i="8"/>
  <c r="E22" i="8"/>
  <c r="E23" i="8"/>
  <c r="E24" i="8"/>
  <c r="E25" i="8"/>
  <c r="E26" i="8"/>
  <c r="E27" i="8"/>
  <c r="E28" i="8"/>
  <c r="E29" i="8"/>
  <c r="E30" i="8"/>
  <c r="E31" i="8"/>
  <c r="E32" i="8"/>
  <c r="E33" i="8"/>
  <c r="E34" i="8"/>
  <c r="E35" i="8"/>
  <c r="E36" i="8"/>
  <c r="E37" i="8"/>
  <c r="E38" i="8"/>
  <c r="E39" i="8"/>
  <c r="E40" i="8"/>
  <c r="E41" i="8"/>
  <c r="E42" i="8"/>
  <c r="E43" i="8"/>
  <c r="E44" i="8"/>
  <c r="E45" i="8"/>
  <c r="E46" i="8"/>
  <c r="E47" i="8"/>
  <c r="E48" i="8"/>
  <c r="E49" i="8"/>
  <c r="E50" i="8"/>
  <c r="E51" i="8"/>
  <c r="E52" i="8"/>
  <c r="E53" i="8"/>
  <c r="E54" i="8"/>
  <c r="E55" i="8"/>
  <c r="E56" i="8"/>
  <c r="E57" i="8"/>
  <c r="E58" i="8"/>
  <c r="E59" i="8"/>
  <c r="E60" i="8"/>
  <c r="E61" i="8"/>
  <c r="E62" i="8"/>
  <c r="E63" i="8"/>
  <c r="E64" i="8"/>
  <c r="E65" i="8"/>
  <c r="E66" i="8"/>
  <c r="E67" i="8"/>
  <c r="E68" i="8"/>
  <c r="E69" i="8"/>
  <c r="E70" i="8"/>
  <c r="E71" i="8"/>
  <c r="E72" i="8"/>
  <c r="E73" i="8"/>
  <c r="E74" i="8"/>
  <c r="E75" i="8"/>
  <c r="E76" i="8"/>
  <c r="E77" i="8"/>
  <c r="E78" i="8"/>
  <c r="E79" i="8"/>
  <c r="E80" i="8"/>
  <c r="E81" i="8"/>
  <c r="E82" i="8"/>
  <c r="E83" i="8"/>
  <c r="E84" i="8"/>
  <c r="E85" i="8"/>
  <c r="E86" i="8"/>
  <c r="E87" i="8"/>
  <c r="E88" i="8"/>
  <c r="E89" i="8"/>
  <c r="E90" i="8"/>
  <c r="E91" i="8"/>
  <c r="E92" i="8"/>
  <c r="E93" i="8"/>
  <c r="E94" i="8"/>
  <c r="E95" i="8"/>
  <c r="E96" i="8"/>
  <c r="E97" i="8"/>
  <c r="E98" i="8"/>
  <c r="E99" i="8"/>
  <c r="E100" i="8"/>
  <c r="E101" i="8"/>
  <c r="E102" i="8"/>
  <c r="E103" i="8"/>
  <c r="E104" i="8"/>
  <c r="E105" i="8"/>
  <c r="E106" i="8"/>
  <c r="E107" i="8"/>
  <c r="E108" i="8"/>
  <c r="E109" i="8"/>
  <c r="E110" i="8"/>
  <c r="E111" i="8"/>
  <c r="E112" i="8"/>
  <c r="E113" i="8"/>
  <c r="E114" i="8"/>
  <c r="E115" i="8"/>
  <c r="E116" i="8"/>
  <c r="E117" i="8"/>
  <c r="E118" i="8"/>
  <c r="E119" i="8"/>
  <c r="E120" i="8"/>
  <c r="E121" i="8"/>
  <c r="E122" i="8"/>
  <c r="F122" i="8" s="1"/>
  <c r="E123" i="8"/>
  <c r="E124" i="8"/>
  <c r="E125" i="8"/>
  <c r="E126" i="8"/>
  <c r="E127" i="8"/>
  <c r="E128" i="8"/>
  <c r="E129" i="8"/>
  <c r="E130" i="8"/>
  <c r="E131" i="8"/>
  <c r="E132" i="8"/>
  <c r="E133" i="8"/>
  <c r="E134" i="8"/>
  <c r="E135" i="8"/>
  <c r="E136" i="8"/>
  <c r="E137" i="8"/>
  <c r="E138" i="8"/>
  <c r="E139" i="8"/>
  <c r="E140" i="8"/>
  <c r="E141" i="8"/>
  <c r="E142" i="8"/>
  <c r="E143" i="8"/>
  <c r="E144" i="8"/>
  <c r="E145" i="8"/>
  <c r="E146" i="8"/>
  <c r="E147" i="8"/>
  <c r="E148" i="8"/>
  <c r="E149" i="8"/>
  <c r="E150" i="8"/>
  <c r="E151" i="8"/>
  <c r="E152" i="8"/>
  <c r="E153" i="8"/>
  <c r="E154" i="8"/>
  <c r="E155" i="8"/>
  <c r="E156" i="8"/>
  <c r="E157" i="8"/>
  <c r="E158" i="8"/>
  <c r="E159" i="8"/>
  <c r="E160" i="8"/>
  <c r="E161" i="8"/>
  <c r="E162" i="8"/>
  <c r="E163" i="8"/>
  <c r="E164" i="8"/>
  <c r="E165" i="8"/>
  <c r="E166" i="8"/>
  <c r="E167" i="8"/>
  <c r="E168" i="8"/>
  <c r="E169" i="8"/>
  <c r="E170" i="8"/>
  <c r="E171" i="8"/>
  <c r="E172" i="8"/>
  <c r="E173" i="8"/>
  <c r="E174" i="8"/>
  <c r="E175" i="8"/>
  <c r="E176" i="8"/>
  <c r="E177" i="8"/>
  <c r="E178" i="8"/>
  <c r="E179" i="8"/>
  <c r="E180" i="8"/>
  <c r="E181" i="8"/>
  <c r="E182" i="8"/>
  <c r="E183" i="8"/>
  <c r="E184" i="8"/>
  <c r="E185" i="8"/>
  <c r="E186" i="8"/>
  <c r="E187" i="8"/>
  <c r="E188" i="8"/>
  <c r="E189" i="8"/>
  <c r="E190" i="8"/>
  <c r="E191" i="8"/>
  <c r="E192" i="8"/>
  <c r="E193" i="8"/>
  <c r="E194" i="8"/>
  <c r="E195" i="8"/>
  <c r="E196" i="8"/>
  <c r="E197" i="8"/>
  <c r="E198" i="8"/>
  <c r="E199" i="8"/>
  <c r="E200" i="8"/>
  <c r="E201" i="8"/>
  <c r="E202" i="8"/>
  <c r="E203" i="8"/>
  <c r="E204" i="8"/>
  <c r="E205" i="8"/>
  <c r="E206" i="8"/>
  <c r="E207" i="8"/>
  <c r="E208" i="8"/>
  <c r="E209" i="8"/>
  <c r="E210" i="8"/>
  <c r="E211" i="8"/>
  <c r="E212" i="8"/>
  <c r="E213" i="8"/>
  <c r="E214" i="8"/>
  <c r="E215" i="8"/>
  <c r="E216" i="8"/>
  <c r="E217" i="8"/>
  <c r="E218" i="8"/>
  <c r="E219" i="8"/>
  <c r="E220" i="8"/>
  <c r="E221" i="8"/>
  <c r="E222" i="8"/>
  <c r="E223" i="8"/>
  <c r="E224" i="8"/>
  <c r="E225" i="8"/>
  <c r="E226" i="8"/>
  <c r="E227" i="8"/>
  <c r="E228" i="8"/>
  <c r="E229" i="8"/>
  <c r="E230" i="8"/>
  <c r="E231" i="8"/>
  <c r="E232" i="8"/>
  <c r="E233" i="8"/>
  <c r="E234" i="8"/>
  <c r="E235" i="8"/>
  <c r="E236" i="8"/>
  <c r="E237" i="8"/>
  <c r="E238" i="8"/>
  <c r="E239" i="8"/>
  <c r="E240" i="8"/>
  <c r="E241" i="8"/>
  <c r="E242" i="8"/>
  <c r="E243" i="8"/>
  <c r="E244" i="8"/>
  <c r="E245" i="8"/>
  <c r="E246" i="8"/>
  <c r="E247" i="8"/>
  <c r="E248" i="8"/>
  <c r="E249" i="8"/>
  <c r="E250" i="8"/>
  <c r="E251" i="8"/>
  <c r="E252" i="8"/>
  <c r="E253" i="8"/>
  <c r="E254" i="8"/>
  <c r="E255" i="8"/>
  <c r="E256" i="8"/>
  <c r="E257" i="8"/>
  <c r="F257" i="8" s="1"/>
  <c r="E258" i="8"/>
  <c r="E259" i="8"/>
  <c r="E260" i="8"/>
  <c r="E261" i="8"/>
  <c r="E262" i="8"/>
  <c r="E263" i="8"/>
  <c r="E264" i="8"/>
  <c r="E265" i="8"/>
  <c r="E266" i="8"/>
  <c r="E267" i="8"/>
  <c r="E268" i="8"/>
  <c r="E269" i="8"/>
  <c r="E270" i="8"/>
  <c r="E271" i="8"/>
  <c r="E272" i="8"/>
  <c r="E273" i="8"/>
  <c r="E274" i="8"/>
  <c r="E275" i="8"/>
  <c r="E276" i="8"/>
  <c r="E277" i="8"/>
  <c r="E278" i="8"/>
  <c r="E279" i="8"/>
  <c r="E280" i="8"/>
  <c r="E281" i="8"/>
  <c r="E282" i="8"/>
  <c r="E283" i="8"/>
  <c r="E284" i="8"/>
  <c r="E285" i="8"/>
  <c r="E286" i="8"/>
  <c r="E287" i="8"/>
  <c r="E288" i="8"/>
  <c r="E289" i="8"/>
  <c r="E290" i="8"/>
  <c r="E291" i="8"/>
  <c r="E292" i="8"/>
  <c r="E293" i="8"/>
  <c r="E294" i="8"/>
  <c r="E295" i="8"/>
  <c r="E296" i="8"/>
  <c r="E297" i="8"/>
  <c r="E298" i="8"/>
  <c r="E299" i="8"/>
  <c r="E300" i="8"/>
  <c r="E301" i="8"/>
  <c r="E302" i="8"/>
  <c r="E303" i="8"/>
  <c r="E304" i="8"/>
  <c r="E305" i="8"/>
  <c r="E306" i="8"/>
  <c r="E307" i="8"/>
  <c r="E308" i="8"/>
  <c r="E309" i="8"/>
  <c r="E310" i="8"/>
  <c r="E311" i="8"/>
  <c r="E312" i="8"/>
  <c r="E313" i="8"/>
  <c r="E314" i="8"/>
  <c r="E315" i="8"/>
  <c r="E316" i="8"/>
  <c r="E317" i="8"/>
  <c r="E318" i="8"/>
  <c r="E319" i="8"/>
  <c r="E320" i="8"/>
  <c r="E321" i="8"/>
  <c r="E322" i="8"/>
  <c r="E323" i="8"/>
  <c r="E324" i="8"/>
  <c r="E325" i="8"/>
  <c r="E326" i="8"/>
  <c r="E327" i="8"/>
  <c r="E328" i="8"/>
  <c r="E329" i="8"/>
  <c r="E330" i="8"/>
  <c r="E331" i="8"/>
  <c r="E332" i="8"/>
  <c r="E333" i="8"/>
  <c r="E334" i="8"/>
  <c r="E335" i="8"/>
  <c r="E336" i="8"/>
  <c r="E337" i="8"/>
  <c r="E338" i="8"/>
  <c r="E339" i="8"/>
  <c r="E340" i="8"/>
  <c r="E341" i="8"/>
  <c r="E342" i="8"/>
  <c r="E343" i="8"/>
  <c r="E344" i="8"/>
  <c r="E345" i="8"/>
  <c r="E346" i="8"/>
  <c r="E347" i="8"/>
  <c r="E348" i="8"/>
  <c r="E349" i="8"/>
  <c r="E350" i="8"/>
  <c r="E351" i="8"/>
  <c r="E352" i="8"/>
  <c r="E353" i="8"/>
  <c r="E354" i="8"/>
  <c r="E355" i="8"/>
  <c r="E356" i="8"/>
  <c r="E357" i="8"/>
  <c r="E358" i="8"/>
  <c r="E359" i="8"/>
  <c r="E360" i="8"/>
  <c r="E361" i="8"/>
  <c r="E362" i="8"/>
  <c r="E363" i="8"/>
  <c r="E8" i="8"/>
  <c r="E9" i="7"/>
  <c r="E10" i="7"/>
  <c r="E11" i="7"/>
  <c r="E12" i="7"/>
  <c r="E13" i="7"/>
  <c r="E14" i="7"/>
  <c r="E15" i="7"/>
  <c r="E16" i="7"/>
  <c r="E17" i="7"/>
  <c r="E18" i="7"/>
  <c r="E19" i="7"/>
  <c r="E20" i="7"/>
  <c r="E21" i="7"/>
  <c r="E22" i="7"/>
  <c r="E23" i="7"/>
  <c r="E24" i="7"/>
  <c r="E25" i="7"/>
  <c r="E26" i="7"/>
  <c r="E27" i="7"/>
  <c r="E28" i="7"/>
  <c r="E29" i="7"/>
  <c r="E30" i="7"/>
  <c r="E31" i="7"/>
  <c r="E32" i="7"/>
  <c r="E33" i="7"/>
  <c r="E34" i="7"/>
  <c r="E35" i="7"/>
  <c r="E36" i="7"/>
  <c r="E37" i="7"/>
  <c r="E38" i="7"/>
  <c r="E39" i="7"/>
  <c r="E40" i="7"/>
  <c r="E41" i="7"/>
  <c r="E42" i="7"/>
  <c r="E43" i="7"/>
  <c r="E44" i="7"/>
  <c r="E45" i="7"/>
  <c r="E46" i="7"/>
  <c r="E47" i="7"/>
  <c r="E48" i="7"/>
  <c r="E49" i="7"/>
  <c r="E50" i="7"/>
  <c r="E51" i="7"/>
  <c r="E52" i="7"/>
  <c r="E53" i="7"/>
  <c r="E54" i="7"/>
  <c r="E55" i="7"/>
  <c r="E56" i="7"/>
  <c r="E57" i="7"/>
  <c r="E58" i="7"/>
  <c r="E59" i="7"/>
  <c r="E60" i="7"/>
  <c r="E61" i="7"/>
  <c r="E62" i="7"/>
  <c r="E63" i="7"/>
  <c r="E64" i="7"/>
  <c r="E65" i="7"/>
  <c r="E66" i="7"/>
  <c r="E67" i="7"/>
  <c r="E68" i="7"/>
  <c r="E69" i="7"/>
  <c r="E70" i="7"/>
  <c r="E71" i="7"/>
  <c r="E72" i="7"/>
  <c r="E73" i="7"/>
  <c r="E74" i="7"/>
  <c r="E75" i="7"/>
  <c r="E76" i="7"/>
  <c r="E77" i="7"/>
  <c r="E78" i="7"/>
  <c r="E79" i="7"/>
  <c r="E80" i="7"/>
  <c r="E81" i="7"/>
  <c r="E82" i="7"/>
  <c r="E83" i="7"/>
  <c r="E84" i="7"/>
  <c r="E85" i="7"/>
  <c r="E86" i="7"/>
  <c r="E87" i="7"/>
  <c r="E88" i="7"/>
  <c r="E89" i="7"/>
  <c r="E90" i="7"/>
  <c r="E91" i="7"/>
  <c r="E92" i="7"/>
  <c r="E93" i="7"/>
  <c r="E94" i="7"/>
  <c r="E95" i="7"/>
  <c r="E96" i="7"/>
  <c r="E97" i="7"/>
  <c r="E98" i="7"/>
  <c r="E99" i="7"/>
  <c r="E100" i="7"/>
  <c r="E101" i="7"/>
  <c r="E102" i="7"/>
  <c r="E103" i="7"/>
  <c r="E104" i="7"/>
  <c r="E105" i="7"/>
  <c r="E106" i="7"/>
  <c r="E107" i="7"/>
  <c r="E108" i="7"/>
  <c r="E109" i="7"/>
  <c r="E110" i="7"/>
  <c r="E111" i="7"/>
  <c r="E112" i="7"/>
  <c r="E113" i="7"/>
  <c r="E114" i="7"/>
  <c r="E115" i="7"/>
  <c r="E116" i="7"/>
  <c r="E117" i="7"/>
  <c r="E118" i="7"/>
  <c r="E119" i="7"/>
  <c r="E120" i="7"/>
  <c r="E121" i="7"/>
  <c r="E122" i="7"/>
  <c r="E123" i="7"/>
  <c r="E124" i="7"/>
  <c r="E125" i="7"/>
  <c r="E126" i="7"/>
  <c r="E127" i="7"/>
  <c r="E128" i="7"/>
  <c r="E129" i="7"/>
  <c r="E130" i="7"/>
  <c r="E131" i="7"/>
  <c r="E132" i="7"/>
  <c r="E133" i="7"/>
  <c r="E134" i="7"/>
  <c r="E135" i="7"/>
  <c r="E136" i="7"/>
  <c r="E137" i="7"/>
  <c r="E138" i="7"/>
  <c r="E139" i="7"/>
  <c r="E140" i="7"/>
  <c r="E141" i="7"/>
  <c r="E142" i="7"/>
  <c r="E143" i="7"/>
  <c r="E144" i="7"/>
  <c r="E145" i="7"/>
  <c r="E146" i="7"/>
  <c r="E147" i="7"/>
  <c r="E148" i="7"/>
  <c r="E149" i="7"/>
  <c r="E150" i="7"/>
  <c r="E151" i="7"/>
  <c r="E152" i="7"/>
  <c r="E153" i="7"/>
  <c r="E154" i="7"/>
  <c r="E155" i="7"/>
  <c r="E156" i="7"/>
  <c r="E157" i="7"/>
  <c r="E158" i="7"/>
  <c r="E159" i="7"/>
  <c r="E160" i="7"/>
  <c r="E161" i="7"/>
  <c r="E162" i="7"/>
  <c r="E163" i="7"/>
  <c r="E164" i="7"/>
  <c r="E165" i="7"/>
  <c r="E166" i="7"/>
  <c r="E167" i="7"/>
  <c r="E168" i="7"/>
  <c r="E169" i="7"/>
  <c r="E170" i="7"/>
  <c r="E171" i="7"/>
  <c r="E172" i="7"/>
  <c r="E173" i="7"/>
  <c r="E174" i="7"/>
  <c r="E175" i="7"/>
  <c r="E176" i="7"/>
  <c r="E177" i="7"/>
  <c r="E178" i="7"/>
  <c r="E179" i="7"/>
  <c r="E180" i="7"/>
  <c r="E181" i="7"/>
  <c r="E182" i="7"/>
  <c r="E183" i="7"/>
  <c r="E184" i="7"/>
  <c r="E185" i="7"/>
  <c r="E186" i="7"/>
  <c r="E187" i="7"/>
  <c r="E188" i="7"/>
  <c r="E189" i="7"/>
  <c r="E190" i="7"/>
  <c r="E191" i="7"/>
  <c r="E192" i="7"/>
  <c r="E193" i="7"/>
  <c r="E194" i="7"/>
  <c r="E195" i="7"/>
  <c r="E196" i="7"/>
  <c r="E197" i="7"/>
  <c r="E198" i="7"/>
  <c r="E199" i="7"/>
  <c r="E200" i="7"/>
  <c r="E201" i="7"/>
  <c r="E202" i="7"/>
  <c r="E203" i="7"/>
  <c r="E204" i="7"/>
  <c r="E205" i="7"/>
  <c r="E206" i="7"/>
  <c r="E207" i="7"/>
  <c r="E208" i="7"/>
  <c r="E209" i="7"/>
  <c r="E210" i="7"/>
  <c r="E211" i="7"/>
  <c r="E212" i="7"/>
  <c r="E213" i="7"/>
  <c r="E214" i="7"/>
  <c r="E215" i="7"/>
  <c r="E216" i="7"/>
  <c r="E217" i="7"/>
  <c r="E218" i="7"/>
  <c r="E219" i="7"/>
  <c r="E220" i="7"/>
  <c r="E221" i="7"/>
  <c r="E222" i="7"/>
  <c r="E223" i="7"/>
  <c r="E224" i="7"/>
  <c r="E225" i="7"/>
  <c r="E226" i="7"/>
  <c r="E227" i="7"/>
  <c r="E228" i="7"/>
  <c r="E229" i="7"/>
  <c r="E230" i="7"/>
  <c r="E231" i="7"/>
  <c r="E232" i="7"/>
  <c r="E233" i="7"/>
  <c r="E234" i="7"/>
  <c r="E235" i="7"/>
  <c r="E236" i="7"/>
  <c r="E237" i="7"/>
  <c r="E238" i="7"/>
  <c r="E239" i="7"/>
  <c r="E240" i="7"/>
  <c r="E241" i="7"/>
  <c r="E242" i="7"/>
  <c r="E243" i="7"/>
  <c r="E244" i="7"/>
  <c r="E245" i="7"/>
  <c r="E246" i="7"/>
  <c r="E247" i="7"/>
  <c r="E248" i="7"/>
  <c r="E249" i="7"/>
  <c r="E250" i="7"/>
  <c r="E251" i="7"/>
  <c r="E252" i="7"/>
  <c r="E253" i="7"/>
  <c r="E254" i="7"/>
  <c r="E255" i="7"/>
  <c r="E256" i="7"/>
  <c r="E257" i="7"/>
  <c r="E258" i="7"/>
  <c r="E259" i="7"/>
  <c r="E260" i="7"/>
  <c r="E261" i="7"/>
  <c r="E262" i="7"/>
  <c r="E263" i="7"/>
  <c r="E264" i="7"/>
  <c r="E265" i="7"/>
  <c r="E266" i="7"/>
  <c r="E267" i="7"/>
  <c r="E268" i="7"/>
  <c r="E269" i="7"/>
  <c r="E270" i="7"/>
  <c r="E271" i="7"/>
  <c r="E272" i="7"/>
  <c r="E273" i="7"/>
  <c r="E274" i="7"/>
  <c r="E275" i="7"/>
  <c r="E276" i="7"/>
  <c r="E277" i="7"/>
  <c r="E278" i="7"/>
  <c r="E279" i="7"/>
  <c r="E280" i="7"/>
  <c r="E281" i="7"/>
  <c r="E282" i="7"/>
  <c r="E283" i="7"/>
  <c r="E284" i="7"/>
  <c r="E285" i="7"/>
  <c r="E286" i="7"/>
  <c r="E287" i="7"/>
  <c r="E288" i="7"/>
  <c r="E289" i="7"/>
  <c r="E290" i="7"/>
  <c r="E291" i="7"/>
  <c r="E292" i="7"/>
  <c r="E293" i="7"/>
  <c r="E294" i="7"/>
  <c r="E295" i="7"/>
  <c r="E296" i="7"/>
  <c r="E297" i="7"/>
  <c r="E298" i="7"/>
  <c r="E299" i="7"/>
  <c r="E300" i="7"/>
  <c r="E301" i="7"/>
  <c r="E302" i="7"/>
  <c r="E303" i="7"/>
  <c r="E304" i="7"/>
  <c r="E305" i="7"/>
  <c r="E306" i="7"/>
  <c r="E307" i="7"/>
  <c r="E308" i="7"/>
  <c r="E309" i="7"/>
  <c r="E310" i="7"/>
  <c r="E311" i="7"/>
  <c r="E312" i="7"/>
  <c r="E313" i="7"/>
  <c r="E314" i="7"/>
  <c r="E315" i="7"/>
  <c r="E316" i="7"/>
  <c r="E317" i="7"/>
  <c r="E318" i="7"/>
  <c r="E319" i="7"/>
  <c r="E320" i="7"/>
  <c r="E321" i="7"/>
  <c r="E322" i="7"/>
  <c r="E323" i="7"/>
  <c r="E324" i="7"/>
  <c r="E325" i="7"/>
  <c r="E326" i="7"/>
  <c r="E327" i="7"/>
  <c r="E328" i="7"/>
  <c r="E329" i="7"/>
  <c r="E330" i="7"/>
  <c r="E331" i="7"/>
  <c r="E332" i="7"/>
  <c r="E333" i="7"/>
  <c r="E334" i="7"/>
  <c r="E335" i="7"/>
  <c r="E336" i="7"/>
  <c r="E337" i="7"/>
  <c r="E338" i="7"/>
  <c r="E339" i="7"/>
  <c r="E340" i="7"/>
  <c r="E341" i="7"/>
  <c r="E342" i="7"/>
  <c r="E343" i="7"/>
  <c r="E344" i="7"/>
  <c r="E345" i="7"/>
  <c r="E346" i="7"/>
  <c r="E347" i="7"/>
  <c r="E348" i="7"/>
  <c r="E349" i="7"/>
  <c r="E350" i="7"/>
  <c r="E351" i="7"/>
  <c r="E352" i="7"/>
  <c r="E353" i="7"/>
  <c r="E354" i="7"/>
  <c r="E355" i="7"/>
  <c r="E356" i="7"/>
  <c r="E357" i="7"/>
  <c r="E358" i="7"/>
  <c r="E359" i="7"/>
  <c r="E360" i="7"/>
  <c r="E361" i="7"/>
  <c r="E362" i="7"/>
  <c r="E363" i="7"/>
  <c r="E8" i="7"/>
  <c r="E9" i="6"/>
  <c r="E10" i="6"/>
  <c r="E11" i="6"/>
  <c r="E12" i="6"/>
  <c r="E13" i="6"/>
  <c r="E14" i="6"/>
  <c r="E15" i="6"/>
  <c r="E16" i="6"/>
  <c r="E17" i="6"/>
  <c r="E18" i="6"/>
  <c r="E19" i="6"/>
  <c r="E20" i="6"/>
  <c r="E21" i="6"/>
  <c r="E22" i="6"/>
  <c r="E23" i="6"/>
  <c r="E24" i="6"/>
  <c r="E25" i="6"/>
  <c r="E26" i="6"/>
  <c r="E27" i="6"/>
  <c r="E28" i="6"/>
  <c r="E29" i="6"/>
  <c r="E30" i="6"/>
  <c r="E31" i="6"/>
  <c r="E32" i="6"/>
  <c r="E33" i="6"/>
  <c r="E34" i="6"/>
  <c r="E35" i="6"/>
  <c r="E36" i="6"/>
  <c r="E37" i="6"/>
  <c r="E38" i="6"/>
  <c r="E39" i="6"/>
  <c r="E40" i="6"/>
  <c r="E41" i="6"/>
  <c r="E42" i="6"/>
  <c r="E43" i="6"/>
  <c r="E44" i="6"/>
  <c r="E45" i="6"/>
  <c r="E46" i="6"/>
  <c r="E47" i="6"/>
  <c r="E48" i="6"/>
  <c r="E49" i="6"/>
  <c r="E50" i="6"/>
  <c r="E51" i="6"/>
  <c r="E52" i="6"/>
  <c r="E53" i="6"/>
  <c r="E54" i="6"/>
  <c r="E55" i="6"/>
  <c r="E56" i="6"/>
  <c r="E57" i="6"/>
  <c r="E58" i="6"/>
  <c r="E59" i="6"/>
  <c r="E60" i="6"/>
  <c r="E61" i="6"/>
  <c r="E62" i="6"/>
  <c r="E63" i="6"/>
  <c r="E64" i="6"/>
  <c r="E65" i="6"/>
  <c r="E66" i="6"/>
  <c r="E67" i="6"/>
  <c r="E68" i="6"/>
  <c r="E69" i="6"/>
  <c r="E70" i="6"/>
  <c r="E71" i="6"/>
  <c r="E72" i="6"/>
  <c r="E73" i="6"/>
  <c r="E74" i="6"/>
  <c r="E75" i="6"/>
  <c r="E76" i="6"/>
  <c r="E77" i="6"/>
  <c r="E78" i="6"/>
  <c r="E79" i="6"/>
  <c r="E80" i="6"/>
  <c r="E81" i="6"/>
  <c r="E82" i="6"/>
  <c r="E83" i="6"/>
  <c r="E84" i="6"/>
  <c r="E85" i="6"/>
  <c r="E86" i="6"/>
  <c r="E87" i="6"/>
  <c r="E88" i="6"/>
  <c r="E89" i="6"/>
  <c r="E90" i="6"/>
  <c r="E91" i="6"/>
  <c r="E92" i="6"/>
  <c r="E93" i="6"/>
  <c r="E94" i="6"/>
  <c r="E95" i="6"/>
  <c r="E96" i="6"/>
  <c r="E97" i="6"/>
  <c r="E98" i="6"/>
  <c r="E99" i="6"/>
  <c r="E100" i="6"/>
  <c r="E101" i="6"/>
  <c r="E102" i="6"/>
  <c r="E103" i="6"/>
  <c r="E104" i="6"/>
  <c r="E105" i="6"/>
  <c r="E106" i="6"/>
  <c r="E107" i="6"/>
  <c r="E108" i="6"/>
  <c r="E109" i="6"/>
  <c r="E110" i="6"/>
  <c r="E111" i="6"/>
  <c r="E112" i="6"/>
  <c r="E113" i="6"/>
  <c r="E114" i="6"/>
  <c r="E115" i="6"/>
  <c r="E116" i="6"/>
  <c r="E117" i="6"/>
  <c r="E118" i="6"/>
  <c r="E119" i="6"/>
  <c r="E120" i="6"/>
  <c r="E121" i="6"/>
  <c r="E122" i="6"/>
  <c r="E123" i="6"/>
  <c r="E124" i="6"/>
  <c r="E125" i="6"/>
  <c r="E126" i="6"/>
  <c r="E127" i="6"/>
  <c r="E128" i="6"/>
  <c r="E129" i="6"/>
  <c r="E130" i="6"/>
  <c r="E131" i="6"/>
  <c r="E132" i="6"/>
  <c r="E133" i="6"/>
  <c r="E134" i="6"/>
  <c r="E135" i="6"/>
  <c r="E136" i="6"/>
  <c r="E137" i="6"/>
  <c r="E138" i="6"/>
  <c r="E139" i="6"/>
  <c r="E140" i="6"/>
  <c r="E141" i="6"/>
  <c r="E142" i="6"/>
  <c r="E143" i="6"/>
  <c r="E144" i="6"/>
  <c r="E145" i="6"/>
  <c r="E146" i="6"/>
  <c r="E147" i="6"/>
  <c r="E148" i="6"/>
  <c r="E149" i="6"/>
  <c r="E150" i="6"/>
  <c r="E151" i="6"/>
  <c r="E152" i="6"/>
  <c r="E153" i="6"/>
  <c r="E154" i="6"/>
  <c r="E155" i="6"/>
  <c r="E156" i="6"/>
  <c r="E157" i="6"/>
  <c r="E158" i="6"/>
  <c r="E159" i="6"/>
  <c r="E160" i="6"/>
  <c r="E161" i="6"/>
  <c r="E162" i="6"/>
  <c r="E163" i="6"/>
  <c r="E164" i="6"/>
  <c r="E165" i="6"/>
  <c r="E166" i="6"/>
  <c r="E167" i="6"/>
  <c r="E168" i="6"/>
  <c r="E169" i="6"/>
  <c r="E170" i="6"/>
  <c r="E171" i="6"/>
  <c r="E172" i="6"/>
  <c r="E173" i="6"/>
  <c r="E174" i="6"/>
  <c r="E175" i="6"/>
  <c r="E176" i="6"/>
  <c r="E177" i="6"/>
  <c r="E178" i="6"/>
  <c r="E179" i="6"/>
  <c r="E180" i="6"/>
  <c r="E181" i="6"/>
  <c r="E182" i="6"/>
  <c r="E183" i="6"/>
  <c r="E184" i="6"/>
  <c r="E185" i="6"/>
  <c r="E186" i="6"/>
  <c r="E187" i="6"/>
  <c r="E188" i="6"/>
  <c r="E189" i="6"/>
  <c r="E190" i="6"/>
  <c r="E191" i="6"/>
  <c r="E192" i="6"/>
  <c r="E193" i="6"/>
  <c r="E194" i="6"/>
  <c r="E195" i="6"/>
  <c r="E196" i="6"/>
  <c r="E197" i="6"/>
  <c r="E198" i="6"/>
  <c r="E199" i="6"/>
  <c r="E200" i="6"/>
  <c r="E201" i="6"/>
  <c r="E202" i="6"/>
  <c r="E203" i="6"/>
  <c r="E204" i="6"/>
  <c r="E205" i="6"/>
  <c r="E206" i="6"/>
  <c r="E207" i="6"/>
  <c r="E208" i="6"/>
  <c r="E209" i="6"/>
  <c r="E210" i="6"/>
  <c r="E211" i="6"/>
  <c r="E212" i="6"/>
  <c r="E213" i="6"/>
  <c r="E214" i="6"/>
  <c r="E215" i="6"/>
  <c r="E216" i="6"/>
  <c r="E217" i="6"/>
  <c r="E218" i="6"/>
  <c r="E219" i="6"/>
  <c r="E220" i="6"/>
  <c r="E221" i="6"/>
  <c r="E222" i="6"/>
  <c r="E223" i="6"/>
  <c r="E224" i="6"/>
  <c r="E225" i="6"/>
  <c r="E226" i="6"/>
  <c r="E227" i="6"/>
  <c r="E228" i="6"/>
  <c r="E229" i="6"/>
  <c r="E230" i="6"/>
  <c r="E231" i="6"/>
  <c r="E232" i="6"/>
  <c r="E233" i="6"/>
  <c r="E234" i="6"/>
  <c r="E235" i="6"/>
  <c r="E236" i="6"/>
  <c r="E237" i="6"/>
  <c r="E238" i="6"/>
  <c r="E239" i="6"/>
  <c r="E240" i="6"/>
  <c r="E241" i="6"/>
  <c r="E242" i="6"/>
  <c r="E243" i="6"/>
  <c r="E244" i="6"/>
  <c r="E245" i="6"/>
  <c r="E246" i="6"/>
  <c r="E247" i="6"/>
  <c r="E248" i="6"/>
  <c r="E249" i="6"/>
  <c r="E250" i="6"/>
  <c r="E251" i="6"/>
  <c r="E252" i="6"/>
  <c r="E253" i="6"/>
  <c r="E254" i="6"/>
  <c r="E255" i="6"/>
  <c r="E256" i="6"/>
  <c r="E257" i="6"/>
  <c r="E258" i="6"/>
  <c r="E259" i="6"/>
  <c r="E260" i="6"/>
  <c r="E261" i="6"/>
  <c r="E262" i="6"/>
  <c r="E263" i="6"/>
  <c r="E264" i="6"/>
  <c r="E265" i="6"/>
  <c r="E266" i="6"/>
  <c r="E267" i="6"/>
  <c r="E268" i="6"/>
  <c r="E269" i="6"/>
  <c r="E270" i="6"/>
  <c r="E271" i="6"/>
  <c r="E272" i="6"/>
  <c r="E273" i="6"/>
  <c r="E274" i="6"/>
  <c r="E275" i="6"/>
  <c r="E276" i="6"/>
  <c r="E277" i="6"/>
  <c r="E278" i="6"/>
  <c r="E279" i="6"/>
  <c r="E280" i="6"/>
  <c r="E281" i="6"/>
  <c r="E282" i="6"/>
  <c r="E283" i="6"/>
  <c r="E284" i="6"/>
  <c r="E285" i="6"/>
  <c r="E286" i="6"/>
  <c r="E287" i="6"/>
  <c r="E288" i="6"/>
  <c r="E289" i="6"/>
  <c r="E290" i="6"/>
  <c r="E291" i="6"/>
  <c r="E292" i="6"/>
  <c r="E293" i="6"/>
  <c r="E294" i="6"/>
  <c r="E295" i="6"/>
  <c r="E296" i="6"/>
  <c r="E297" i="6"/>
  <c r="E298" i="6"/>
  <c r="E299" i="6"/>
  <c r="E300" i="6"/>
  <c r="E301" i="6"/>
  <c r="E302" i="6"/>
  <c r="E303" i="6"/>
  <c r="E304" i="6"/>
  <c r="E305" i="6"/>
  <c r="E306" i="6"/>
  <c r="E307" i="6"/>
  <c r="E308" i="6"/>
  <c r="E309" i="6"/>
  <c r="E310" i="6"/>
  <c r="E311" i="6"/>
  <c r="E312" i="6"/>
  <c r="E313" i="6"/>
  <c r="E314" i="6"/>
  <c r="E315" i="6"/>
  <c r="E316" i="6"/>
  <c r="E317" i="6"/>
  <c r="E318" i="6"/>
  <c r="E319" i="6"/>
  <c r="E320" i="6"/>
  <c r="E321" i="6"/>
  <c r="E322" i="6"/>
  <c r="E323" i="6"/>
  <c r="E324" i="6"/>
  <c r="E325" i="6"/>
  <c r="E326" i="6"/>
  <c r="E327" i="6"/>
  <c r="E328" i="6"/>
  <c r="E329" i="6"/>
  <c r="E330" i="6"/>
  <c r="E331" i="6"/>
  <c r="E332" i="6"/>
  <c r="E333" i="6"/>
  <c r="E334" i="6"/>
  <c r="E335" i="6"/>
  <c r="E336" i="6"/>
  <c r="E337" i="6"/>
  <c r="E338" i="6"/>
  <c r="E339" i="6"/>
  <c r="E340" i="6"/>
  <c r="E341" i="6"/>
  <c r="E342" i="6"/>
  <c r="E343" i="6"/>
  <c r="E344" i="6"/>
  <c r="E345" i="6"/>
  <c r="E346" i="6"/>
  <c r="E347" i="6"/>
  <c r="E348" i="6"/>
  <c r="E349" i="6"/>
  <c r="E350" i="6"/>
  <c r="E351" i="6"/>
  <c r="E352" i="6"/>
  <c r="E353" i="6"/>
  <c r="E354" i="6"/>
  <c r="E355" i="6"/>
  <c r="E356" i="6"/>
  <c r="E357" i="6"/>
  <c r="E358" i="6"/>
  <c r="E359" i="6"/>
  <c r="E360" i="6"/>
  <c r="E361" i="6"/>
  <c r="E362" i="6"/>
  <c r="E363" i="6"/>
  <c r="E8" i="6"/>
  <c r="E9" i="5"/>
  <c r="E10" i="5"/>
  <c r="E11" i="5"/>
  <c r="E12" i="5"/>
  <c r="E13" i="5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E27" i="5"/>
  <c r="E28" i="5"/>
  <c r="E29" i="5"/>
  <c r="E30" i="5"/>
  <c r="E31" i="5"/>
  <c r="E32" i="5"/>
  <c r="E33" i="5"/>
  <c r="E34" i="5"/>
  <c r="E35" i="5"/>
  <c r="E36" i="5"/>
  <c r="E37" i="5"/>
  <c r="E38" i="5"/>
  <c r="E39" i="5"/>
  <c r="E40" i="5"/>
  <c r="E41" i="5"/>
  <c r="E42" i="5"/>
  <c r="E43" i="5"/>
  <c r="E44" i="5"/>
  <c r="E45" i="5"/>
  <c r="E46" i="5"/>
  <c r="E47" i="5"/>
  <c r="E48" i="5"/>
  <c r="E49" i="5"/>
  <c r="E50" i="5"/>
  <c r="E51" i="5"/>
  <c r="E52" i="5"/>
  <c r="E53" i="5"/>
  <c r="E54" i="5"/>
  <c r="E55" i="5"/>
  <c r="E56" i="5"/>
  <c r="E57" i="5"/>
  <c r="E58" i="5"/>
  <c r="E59" i="5"/>
  <c r="E60" i="5"/>
  <c r="E61" i="5"/>
  <c r="E62" i="5"/>
  <c r="E63" i="5"/>
  <c r="E64" i="5"/>
  <c r="E65" i="5"/>
  <c r="E66" i="5"/>
  <c r="E67" i="5"/>
  <c r="E68" i="5"/>
  <c r="E69" i="5"/>
  <c r="E70" i="5"/>
  <c r="E71" i="5"/>
  <c r="E72" i="5"/>
  <c r="E73" i="5"/>
  <c r="E74" i="5"/>
  <c r="E75" i="5"/>
  <c r="E76" i="5"/>
  <c r="E77" i="5"/>
  <c r="E78" i="5"/>
  <c r="E79" i="5"/>
  <c r="E80" i="5"/>
  <c r="E81" i="5"/>
  <c r="E82" i="5"/>
  <c r="E83" i="5"/>
  <c r="E84" i="5"/>
  <c r="E85" i="5"/>
  <c r="E86" i="5"/>
  <c r="E87" i="5"/>
  <c r="E88" i="5"/>
  <c r="E89" i="5"/>
  <c r="E90" i="5"/>
  <c r="E91" i="5"/>
  <c r="E92" i="5"/>
  <c r="E93" i="5"/>
  <c r="E94" i="5"/>
  <c r="E95" i="5"/>
  <c r="E96" i="5"/>
  <c r="E97" i="5"/>
  <c r="E98" i="5"/>
  <c r="E99" i="5"/>
  <c r="E100" i="5"/>
  <c r="E101" i="5"/>
  <c r="E102" i="5"/>
  <c r="E103" i="5"/>
  <c r="E104" i="5"/>
  <c r="E105" i="5"/>
  <c r="E106" i="5"/>
  <c r="E107" i="5"/>
  <c r="E108" i="5"/>
  <c r="E109" i="5"/>
  <c r="E110" i="5"/>
  <c r="E111" i="5"/>
  <c r="E112" i="5"/>
  <c r="E113" i="5"/>
  <c r="E114" i="5"/>
  <c r="E115" i="5"/>
  <c r="E116" i="5"/>
  <c r="E117" i="5"/>
  <c r="E118" i="5"/>
  <c r="E119" i="5"/>
  <c r="E120" i="5"/>
  <c r="E121" i="5"/>
  <c r="E122" i="5"/>
  <c r="E123" i="5"/>
  <c r="E124" i="5"/>
  <c r="E125" i="5"/>
  <c r="E126" i="5"/>
  <c r="E127" i="5"/>
  <c r="E128" i="5"/>
  <c r="E129" i="5"/>
  <c r="E130" i="5"/>
  <c r="E131" i="5"/>
  <c r="E132" i="5"/>
  <c r="E133" i="5"/>
  <c r="E134" i="5"/>
  <c r="E135" i="5"/>
  <c r="E136" i="5"/>
  <c r="E137" i="5"/>
  <c r="E138" i="5"/>
  <c r="E139" i="5"/>
  <c r="E140" i="5"/>
  <c r="E141" i="5"/>
  <c r="E142" i="5"/>
  <c r="E143" i="5"/>
  <c r="E144" i="5"/>
  <c r="E145" i="5"/>
  <c r="E146" i="5"/>
  <c r="E147" i="5"/>
  <c r="E148" i="5"/>
  <c r="E149" i="5"/>
  <c r="E150" i="5"/>
  <c r="E151" i="5"/>
  <c r="E152" i="5"/>
  <c r="E153" i="5"/>
  <c r="E154" i="5"/>
  <c r="E155" i="5"/>
  <c r="E156" i="5"/>
  <c r="E157" i="5"/>
  <c r="E158" i="5"/>
  <c r="E159" i="5"/>
  <c r="E160" i="5"/>
  <c r="E161" i="5"/>
  <c r="E162" i="5"/>
  <c r="E163" i="5"/>
  <c r="E164" i="5"/>
  <c r="E165" i="5"/>
  <c r="E166" i="5"/>
  <c r="E167" i="5"/>
  <c r="E168" i="5"/>
  <c r="E169" i="5"/>
  <c r="E170" i="5"/>
  <c r="E171" i="5"/>
  <c r="E172" i="5"/>
  <c r="E173" i="5"/>
  <c r="E174" i="5"/>
  <c r="E175" i="5"/>
  <c r="E176" i="5"/>
  <c r="E177" i="5"/>
  <c r="E178" i="5"/>
  <c r="E179" i="5"/>
  <c r="E180" i="5"/>
  <c r="E181" i="5"/>
  <c r="E182" i="5"/>
  <c r="E183" i="5"/>
  <c r="E184" i="5"/>
  <c r="E185" i="5"/>
  <c r="E186" i="5"/>
  <c r="E187" i="5"/>
  <c r="E188" i="5"/>
  <c r="E189" i="5"/>
  <c r="E190" i="5"/>
  <c r="E191" i="5"/>
  <c r="E192" i="5"/>
  <c r="E193" i="5"/>
  <c r="E194" i="5"/>
  <c r="E195" i="5"/>
  <c r="E196" i="5"/>
  <c r="E197" i="5"/>
  <c r="E198" i="5"/>
  <c r="E199" i="5"/>
  <c r="E200" i="5"/>
  <c r="E201" i="5"/>
  <c r="E202" i="5"/>
  <c r="E203" i="5"/>
  <c r="E204" i="5"/>
  <c r="E205" i="5"/>
  <c r="E206" i="5"/>
  <c r="E207" i="5"/>
  <c r="E208" i="5"/>
  <c r="E209" i="5"/>
  <c r="E210" i="5"/>
  <c r="E211" i="5"/>
  <c r="E212" i="5"/>
  <c r="E213" i="5"/>
  <c r="E214" i="5"/>
  <c r="E215" i="5"/>
  <c r="E216" i="5"/>
  <c r="E217" i="5"/>
  <c r="E218" i="5"/>
  <c r="E219" i="5"/>
  <c r="E220" i="5"/>
  <c r="E221" i="5"/>
  <c r="E222" i="5"/>
  <c r="E223" i="5"/>
  <c r="E224" i="5"/>
  <c r="E225" i="5"/>
  <c r="E226" i="5"/>
  <c r="E227" i="5"/>
  <c r="E228" i="5"/>
  <c r="E229" i="5"/>
  <c r="E230" i="5"/>
  <c r="E231" i="5"/>
  <c r="E232" i="5"/>
  <c r="E233" i="5"/>
  <c r="E234" i="5"/>
  <c r="E235" i="5"/>
  <c r="E236" i="5"/>
  <c r="E237" i="5"/>
  <c r="E238" i="5"/>
  <c r="E239" i="5"/>
  <c r="E240" i="5"/>
  <c r="E241" i="5"/>
  <c r="E242" i="5"/>
  <c r="E243" i="5"/>
  <c r="E244" i="5"/>
  <c r="E245" i="5"/>
  <c r="E246" i="5"/>
  <c r="E247" i="5"/>
  <c r="E248" i="5"/>
  <c r="E249" i="5"/>
  <c r="E250" i="5"/>
  <c r="E251" i="5"/>
  <c r="E252" i="5"/>
  <c r="E253" i="5"/>
  <c r="E254" i="5"/>
  <c r="E255" i="5"/>
  <c r="E256" i="5"/>
  <c r="E257" i="5"/>
  <c r="E258" i="5"/>
  <c r="E259" i="5"/>
  <c r="E260" i="5"/>
  <c r="E261" i="5"/>
  <c r="E262" i="5"/>
  <c r="E263" i="5"/>
  <c r="E264" i="5"/>
  <c r="E265" i="5"/>
  <c r="E266" i="5"/>
  <c r="E267" i="5"/>
  <c r="E268" i="5"/>
  <c r="E269" i="5"/>
  <c r="E270" i="5"/>
  <c r="E271" i="5"/>
  <c r="E272" i="5"/>
  <c r="E273" i="5"/>
  <c r="E274" i="5"/>
  <c r="E275" i="5"/>
  <c r="E276" i="5"/>
  <c r="E277" i="5"/>
  <c r="E278" i="5"/>
  <c r="E279" i="5"/>
  <c r="E280" i="5"/>
  <c r="E281" i="5"/>
  <c r="E282" i="5"/>
  <c r="E283" i="5"/>
  <c r="E284" i="5"/>
  <c r="E285" i="5"/>
  <c r="E286" i="5"/>
  <c r="E287" i="5"/>
  <c r="E288" i="5"/>
  <c r="E289" i="5"/>
  <c r="E290" i="5"/>
  <c r="E291" i="5"/>
  <c r="E292" i="5"/>
  <c r="E293" i="5"/>
  <c r="E294" i="5"/>
  <c r="E295" i="5"/>
  <c r="E296" i="5"/>
  <c r="E297" i="5"/>
  <c r="E298" i="5"/>
  <c r="E299" i="5"/>
  <c r="E300" i="5"/>
  <c r="E301" i="5"/>
  <c r="E302" i="5"/>
  <c r="E303" i="5"/>
  <c r="E304" i="5"/>
  <c r="E305" i="5"/>
  <c r="E306" i="5"/>
  <c r="E307" i="5"/>
  <c r="E308" i="5"/>
  <c r="E309" i="5"/>
  <c r="E310" i="5"/>
  <c r="E311" i="5"/>
  <c r="E312" i="5"/>
  <c r="E313" i="5"/>
  <c r="E314" i="5"/>
  <c r="E315" i="5"/>
  <c r="E316" i="5"/>
  <c r="E317" i="5"/>
  <c r="E318" i="5"/>
  <c r="E319" i="5"/>
  <c r="E320" i="5"/>
  <c r="E321" i="5"/>
  <c r="E322" i="5"/>
  <c r="E323" i="5"/>
  <c r="E324" i="5"/>
  <c r="E325" i="5"/>
  <c r="E326" i="5"/>
  <c r="E327" i="5"/>
  <c r="E328" i="5"/>
  <c r="E329" i="5"/>
  <c r="E330" i="5"/>
  <c r="E331" i="5"/>
  <c r="E332" i="5"/>
  <c r="E333" i="5"/>
  <c r="E334" i="5"/>
  <c r="E335" i="5"/>
  <c r="E336" i="5"/>
  <c r="E337" i="5"/>
  <c r="E338" i="5"/>
  <c r="E339" i="5"/>
  <c r="E340" i="5"/>
  <c r="E341" i="5"/>
  <c r="E342" i="5"/>
  <c r="E343" i="5"/>
  <c r="E344" i="5"/>
  <c r="E345" i="5"/>
  <c r="E346" i="5"/>
  <c r="E347" i="5"/>
  <c r="E348" i="5"/>
  <c r="E349" i="5"/>
  <c r="E350" i="5"/>
  <c r="E351" i="5"/>
  <c r="E352" i="5"/>
  <c r="E353" i="5"/>
  <c r="E354" i="5"/>
  <c r="E355" i="5"/>
  <c r="E356" i="5"/>
  <c r="E357" i="5"/>
  <c r="E358" i="5"/>
  <c r="E359" i="5"/>
  <c r="E360" i="5"/>
  <c r="E361" i="5"/>
  <c r="E362" i="5"/>
  <c r="E363" i="5"/>
  <c r="E8" i="5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E41" i="4"/>
  <c r="E42" i="4"/>
  <c r="E43" i="4"/>
  <c r="E44" i="4"/>
  <c r="E45" i="4"/>
  <c r="E46" i="4"/>
  <c r="E47" i="4"/>
  <c r="E48" i="4"/>
  <c r="E49" i="4"/>
  <c r="E50" i="4"/>
  <c r="E51" i="4"/>
  <c r="E52" i="4"/>
  <c r="E53" i="4"/>
  <c r="E54" i="4"/>
  <c r="E55" i="4"/>
  <c r="E56" i="4"/>
  <c r="E57" i="4"/>
  <c r="E58" i="4"/>
  <c r="E59" i="4"/>
  <c r="E60" i="4"/>
  <c r="E61" i="4"/>
  <c r="E62" i="4"/>
  <c r="E63" i="4"/>
  <c r="E64" i="4"/>
  <c r="E65" i="4"/>
  <c r="E66" i="4"/>
  <c r="E67" i="4"/>
  <c r="E68" i="4"/>
  <c r="E69" i="4"/>
  <c r="E70" i="4"/>
  <c r="E71" i="4"/>
  <c r="E72" i="4"/>
  <c r="E73" i="4"/>
  <c r="E74" i="4"/>
  <c r="E75" i="4"/>
  <c r="E76" i="4"/>
  <c r="E77" i="4"/>
  <c r="E78" i="4"/>
  <c r="E79" i="4"/>
  <c r="E80" i="4"/>
  <c r="E81" i="4"/>
  <c r="E82" i="4"/>
  <c r="E83" i="4"/>
  <c r="E84" i="4"/>
  <c r="E85" i="4"/>
  <c r="E86" i="4"/>
  <c r="E87" i="4"/>
  <c r="E88" i="4"/>
  <c r="E89" i="4"/>
  <c r="E90" i="4"/>
  <c r="E91" i="4"/>
  <c r="E92" i="4"/>
  <c r="E93" i="4"/>
  <c r="E94" i="4"/>
  <c r="E95" i="4"/>
  <c r="E96" i="4"/>
  <c r="E97" i="4"/>
  <c r="E98" i="4"/>
  <c r="E99" i="4"/>
  <c r="E100" i="4"/>
  <c r="E101" i="4"/>
  <c r="E102" i="4"/>
  <c r="E103" i="4"/>
  <c r="E104" i="4"/>
  <c r="E105" i="4"/>
  <c r="E106" i="4"/>
  <c r="E107" i="4"/>
  <c r="E108" i="4"/>
  <c r="E109" i="4"/>
  <c r="E110" i="4"/>
  <c r="E111" i="4"/>
  <c r="E112" i="4"/>
  <c r="E113" i="4"/>
  <c r="E114" i="4"/>
  <c r="E115" i="4"/>
  <c r="E116" i="4"/>
  <c r="E117" i="4"/>
  <c r="E118" i="4"/>
  <c r="E119" i="4"/>
  <c r="E120" i="4"/>
  <c r="E121" i="4"/>
  <c r="E122" i="4"/>
  <c r="E123" i="4"/>
  <c r="E124" i="4"/>
  <c r="E125" i="4"/>
  <c r="E126" i="4"/>
  <c r="E127" i="4"/>
  <c r="E128" i="4"/>
  <c r="E129" i="4"/>
  <c r="E130" i="4"/>
  <c r="E131" i="4"/>
  <c r="E132" i="4"/>
  <c r="E133" i="4"/>
  <c r="E134" i="4"/>
  <c r="E135" i="4"/>
  <c r="E136" i="4"/>
  <c r="E137" i="4"/>
  <c r="E138" i="4"/>
  <c r="E139" i="4"/>
  <c r="E140" i="4"/>
  <c r="E141" i="4"/>
  <c r="E142" i="4"/>
  <c r="E143" i="4"/>
  <c r="E144" i="4"/>
  <c r="E145" i="4"/>
  <c r="E146" i="4"/>
  <c r="E147" i="4"/>
  <c r="E148" i="4"/>
  <c r="E149" i="4"/>
  <c r="E150" i="4"/>
  <c r="E151" i="4"/>
  <c r="E152" i="4"/>
  <c r="E153" i="4"/>
  <c r="E154" i="4"/>
  <c r="E155" i="4"/>
  <c r="E156" i="4"/>
  <c r="E157" i="4"/>
  <c r="E158" i="4"/>
  <c r="E159" i="4"/>
  <c r="E160" i="4"/>
  <c r="E161" i="4"/>
  <c r="E162" i="4"/>
  <c r="E163" i="4"/>
  <c r="E164" i="4"/>
  <c r="E165" i="4"/>
  <c r="E166" i="4"/>
  <c r="E167" i="4"/>
  <c r="E168" i="4"/>
  <c r="E169" i="4"/>
  <c r="E170" i="4"/>
  <c r="E171" i="4"/>
  <c r="E172" i="4"/>
  <c r="E173" i="4"/>
  <c r="E174" i="4"/>
  <c r="E175" i="4"/>
  <c r="E176" i="4"/>
  <c r="E177" i="4"/>
  <c r="E178" i="4"/>
  <c r="E179" i="4"/>
  <c r="E180" i="4"/>
  <c r="E181" i="4"/>
  <c r="E182" i="4"/>
  <c r="E183" i="4"/>
  <c r="E184" i="4"/>
  <c r="E185" i="4"/>
  <c r="E186" i="4"/>
  <c r="E187" i="4"/>
  <c r="E188" i="4"/>
  <c r="E189" i="4"/>
  <c r="E190" i="4"/>
  <c r="E191" i="4"/>
  <c r="E192" i="4"/>
  <c r="E193" i="4"/>
  <c r="E194" i="4"/>
  <c r="E195" i="4"/>
  <c r="E196" i="4"/>
  <c r="E197" i="4"/>
  <c r="E198" i="4"/>
  <c r="E199" i="4"/>
  <c r="E200" i="4"/>
  <c r="E201" i="4"/>
  <c r="E202" i="4"/>
  <c r="E203" i="4"/>
  <c r="E204" i="4"/>
  <c r="E205" i="4"/>
  <c r="E206" i="4"/>
  <c r="E207" i="4"/>
  <c r="E208" i="4"/>
  <c r="E209" i="4"/>
  <c r="E210" i="4"/>
  <c r="E211" i="4"/>
  <c r="E212" i="4"/>
  <c r="E213" i="4"/>
  <c r="E214" i="4"/>
  <c r="E215" i="4"/>
  <c r="E216" i="4"/>
  <c r="E217" i="4"/>
  <c r="E218" i="4"/>
  <c r="E219" i="4"/>
  <c r="E220" i="4"/>
  <c r="E221" i="4"/>
  <c r="E222" i="4"/>
  <c r="E223" i="4"/>
  <c r="E224" i="4"/>
  <c r="E225" i="4"/>
  <c r="E226" i="4"/>
  <c r="E227" i="4"/>
  <c r="E228" i="4"/>
  <c r="E229" i="4"/>
  <c r="E230" i="4"/>
  <c r="E231" i="4"/>
  <c r="E232" i="4"/>
  <c r="E233" i="4"/>
  <c r="E234" i="4"/>
  <c r="E235" i="4"/>
  <c r="E236" i="4"/>
  <c r="E237" i="4"/>
  <c r="E238" i="4"/>
  <c r="E239" i="4"/>
  <c r="E240" i="4"/>
  <c r="E241" i="4"/>
  <c r="E242" i="4"/>
  <c r="E243" i="4"/>
  <c r="E244" i="4"/>
  <c r="E245" i="4"/>
  <c r="E246" i="4"/>
  <c r="E247" i="4"/>
  <c r="E248" i="4"/>
  <c r="E249" i="4"/>
  <c r="E250" i="4"/>
  <c r="E251" i="4"/>
  <c r="E252" i="4"/>
  <c r="E253" i="4"/>
  <c r="E254" i="4"/>
  <c r="E255" i="4"/>
  <c r="E256" i="4"/>
  <c r="E257" i="4"/>
  <c r="E258" i="4"/>
  <c r="E259" i="4"/>
  <c r="E260" i="4"/>
  <c r="E261" i="4"/>
  <c r="E262" i="4"/>
  <c r="E263" i="4"/>
  <c r="E264" i="4"/>
  <c r="E265" i="4"/>
  <c r="E266" i="4"/>
  <c r="E267" i="4"/>
  <c r="E268" i="4"/>
  <c r="E269" i="4"/>
  <c r="E270" i="4"/>
  <c r="E271" i="4"/>
  <c r="E272" i="4"/>
  <c r="E273" i="4"/>
  <c r="E274" i="4"/>
  <c r="E275" i="4"/>
  <c r="E276" i="4"/>
  <c r="E277" i="4"/>
  <c r="E278" i="4"/>
  <c r="E279" i="4"/>
  <c r="E280" i="4"/>
  <c r="E281" i="4"/>
  <c r="E282" i="4"/>
  <c r="E283" i="4"/>
  <c r="E284" i="4"/>
  <c r="E285" i="4"/>
  <c r="E286" i="4"/>
  <c r="E287" i="4"/>
  <c r="E288" i="4"/>
  <c r="E289" i="4"/>
  <c r="E290" i="4"/>
  <c r="E291" i="4"/>
  <c r="E292" i="4"/>
  <c r="E293" i="4"/>
  <c r="E294" i="4"/>
  <c r="E295" i="4"/>
  <c r="E296" i="4"/>
  <c r="E297" i="4"/>
  <c r="E298" i="4"/>
  <c r="E299" i="4"/>
  <c r="E300" i="4"/>
  <c r="E301" i="4"/>
  <c r="E302" i="4"/>
  <c r="E303" i="4"/>
  <c r="E304" i="4"/>
  <c r="E305" i="4"/>
  <c r="E306" i="4"/>
  <c r="E307" i="4"/>
  <c r="E308" i="4"/>
  <c r="E309" i="4"/>
  <c r="E310" i="4"/>
  <c r="E311" i="4"/>
  <c r="E312" i="4"/>
  <c r="E313" i="4"/>
  <c r="E314" i="4"/>
  <c r="E315" i="4"/>
  <c r="E316" i="4"/>
  <c r="E317" i="4"/>
  <c r="E318" i="4"/>
  <c r="E319" i="4"/>
  <c r="E320" i="4"/>
  <c r="E321" i="4"/>
  <c r="E322" i="4"/>
  <c r="E323" i="4"/>
  <c r="E324" i="4"/>
  <c r="E325" i="4"/>
  <c r="E326" i="4"/>
  <c r="E327" i="4"/>
  <c r="E328" i="4"/>
  <c r="E329" i="4"/>
  <c r="E330" i="4"/>
  <c r="E331" i="4"/>
  <c r="E332" i="4"/>
  <c r="E333" i="4"/>
  <c r="E334" i="4"/>
  <c r="E335" i="4"/>
  <c r="E336" i="4"/>
  <c r="E337" i="4"/>
  <c r="E338" i="4"/>
  <c r="E339" i="4"/>
  <c r="E340" i="4"/>
  <c r="E341" i="4"/>
  <c r="E342" i="4"/>
  <c r="E343" i="4"/>
  <c r="E344" i="4"/>
  <c r="E345" i="4"/>
  <c r="E346" i="4"/>
  <c r="E347" i="4"/>
  <c r="E348" i="4"/>
  <c r="E349" i="4"/>
  <c r="E350" i="4"/>
  <c r="E351" i="4"/>
  <c r="E352" i="4"/>
  <c r="E353" i="4"/>
  <c r="E354" i="4"/>
  <c r="E355" i="4"/>
  <c r="E356" i="4"/>
  <c r="E357" i="4"/>
  <c r="E358" i="4"/>
  <c r="E359" i="4"/>
  <c r="E360" i="4"/>
  <c r="E361" i="4"/>
  <c r="E362" i="4"/>
  <c r="E363" i="4"/>
  <c r="E8" i="4"/>
  <c r="C365" i="3"/>
  <c r="E365" i="3"/>
  <c r="D365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E63" i="3"/>
  <c r="E64" i="3"/>
  <c r="E65" i="3"/>
  <c r="E66" i="3"/>
  <c r="E67" i="3"/>
  <c r="E68" i="3"/>
  <c r="E69" i="3"/>
  <c r="E70" i="3"/>
  <c r="E71" i="3"/>
  <c r="E72" i="3"/>
  <c r="E73" i="3"/>
  <c r="E74" i="3"/>
  <c r="E75" i="3"/>
  <c r="E76" i="3"/>
  <c r="E77" i="3"/>
  <c r="E78" i="3"/>
  <c r="E79" i="3"/>
  <c r="E80" i="3"/>
  <c r="E81" i="3"/>
  <c r="E82" i="3"/>
  <c r="E83" i="3"/>
  <c r="E84" i="3"/>
  <c r="E85" i="3"/>
  <c r="E86" i="3"/>
  <c r="E87" i="3"/>
  <c r="E88" i="3"/>
  <c r="E89" i="3"/>
  <c r="E90" i="3"/>
  <c r="E91" i="3"/>
  <c r="E92" i="3"/>
  <c r="E93" i="3"/>
  <c r="E94" i="3"/>
  <c r="E95" i="3"/>
  <c r="E96" i="3"/>
  <c r="E97" i="3"/>
  <c r="E98" i="3"/>
  <c r="E99" i="3"/>
  <c r="E100" i="3"/>
  <c r="E101" i="3"/>
  <c r="E102" i="3"/>
  <c r="E103" i="3"/>
  <c r="E104" i="3"/>
  <c r="E105" i="3"/>
  <c r="E106" i="3"/>
  <c r="E107" i="3"/>
  <c r="E108" i="3"/>
  <c r="E109" i="3"/>
  <c r="E110" i="3"/>
  <c r="E111" i="3"/>
  <c r="E112" i="3"/>
  <c r="E113" i="3"/>
  <c r="E114" i="3"/>
  <c r="E115" i="3"/>
  <c r="E116" i="3"/>
  <c r="E117" i="3"/>
  <c r="E118" i="3"/>
  <c r="E119" i="3"/>
  <c r="E120" i="3"/>
  <c r="E121" i="3"/>
  <c r="E122" i="3"/>
  <c r="E123" i="3"/>
  <c r="E124" i="3"/>
  <c r="E125" i="3"/>
  <c r="E126" i="3"/>
  <c r="E127" i="3"/>
  <c r="E128" i="3"/>
  <c r="E129" i="3"/>
  <c r="E130" i="3"/>
  <c r="E131" i="3"/>
  <c r="E132" i="3"/>
  <c r="E133" i="3"/>
  <c r="E134" i="3"/>
  <c r="E135" i="3"/>
  <c r="E136" i="3"/>
  <c r="E137" i="3"/>
  <c r="E138" i="3"/>
  <c r="E139" i="3"/>
  <c r="E140" i="3"/>
  <c r="E141" i="3"/>
  <c r="E142" i="3"/>
  <c r="E143" i="3"/>
  <c r="E144" i="3"/>
  <c r="E145" i="3"/>
  <c r="E146" i="3"/>
  <c r="E147" i="3"/>
  <c r="E148" i="3"/>
  <c r="E149" i="3"/>
  <c r="E150" i="3"/>
  <c r="E151" i="3"/>
  <c r="E152" i="3"/>
  <c r="E153" i="3"/>
  <c r="E154" i="3"/>
  <c r="E155" i="3"/>
  <c r="E156" i="3"/>
  <c r="E157" i="3"/>
  <c r="E158" i="3"/>
  <c r="E159" i="3"/>
  <c r="E160" i="3"/>
  <c r="E161" i="3"/>
  <c r="E162" i="3"/>
  <c r="E163" i="3"/>
  <c r="E164" i="3"/>
  <c r="E165" i="3"/>
  <c r="E166" i="3"/>
  <c r="E167" i="3"/>
  <c r="E168" i="3"/>
  <c r="E169" i="3"/>
  <c r="E170" i="3"/>
  <c r="E171" i="3"/>
  <c r="E172" i="3"/>
  <c r="E173" i="3"/>
  <c r="E174" i="3"/>
  <c r="E175" i="3"/>
  <c r="E176" i="3"/>
  <c r="E177" i="3"/>
  <c r="E178" i="3"/>
  <c r="E179" i="3"/>
  <c r="E180" i="3"/>
  <c r="E181" i="3"/>
  <c r="E182" i="3"/>
  <c r="E183" i="3"/>
  <c r="E184" i="3"/>
  <c r="E185" i="3"/>
  <c r="E186" i="3"/>
  <c r="E187" i="3"/>
  <c r="E188" i="3"/>
  <c r="E189" i="3"/>
  <c r="E190" i="3"/>
  <c r="E191" i="3"/>
  <c r="E192" i="3"/>
  <c r="E193" i="3"/>
  <c r="E194" i="3"/>
  <c r="E195" i="3"/>
  <c r="E196" i="3"/>
  <c r="E197" i="3"/>
  <c r="E198" i="3"/>
  <c r="E199" i="3"/>
  <c r="E200" i="3"/>
  <c r="E201" i="3"/>
  <c r="E202" i="3"/>
  <c r="E203" i="3"/>
  <c r="E204" i="3"/>
  <c r="E205" i="3"/>
  <c r="E206" i="3"/>
  <c r="E207" i="3"/>
  <c r="E208" i="3"/>
  <c r="E209" i="3"/>
  <c r="E210" i="3"/>
  <c r="E211" i="3"/>
  <c r="E212" i="3"/>
  <c r="E213" i="3"/>
  <c r="E214" i="3"/>
  <c r="E215" i="3"/>
  <c r="E216" i="3"/>
  <c r="E217" i="3"/>
  <c r="E218" i="3"/>
  <c r="E219" i="3"/>
  <c r="E220" i="3"/>
  <c r="E221" i="3"/>
  <c r="E222" i="3"/>
  <c r="E223" i="3"/>
  <c r="E224" i="3"/>
  <c r="E225" i="3"/>
  <c r="E226" i="3"/>
  <c r="E227" i="3"/>
  <c r="E228" i="3"/>
  <c r="E229" i="3"/>
  <c r="E230" i="3"/>
  <c r="E231" i="3"/>
  <c r="E232" i="3"/>
  <c r="E233" i="3"/>
  <c r="E234" i="3"/>
  <c r="E235" i="3"/>
  <c r="E236" i="3"/>
  <c r="E237" i="3"/>
  <c r="E238" i="3"/>
  <c r="E239" i="3"/>
  <c r="E240" i="3"/>
  <c r="E241" i="3"/>
  <c r="E242" i="3"/>
  <c r="E243" i="3"/>
  <c r="E244" i="3"/>
  <c r="E245" i="3"/>
  <c r="E246" i="3"/>
  <c r="E247" i="3"/>
  <c r="E248" i="3"/>
  <c r="E249" i="3"/>
  <c r="E250" i="3"/>
  <c r="E251" i="3"/>
  <c r="E252" i="3"/>
  <c r="E253" i="3"/>
  <c r="E254" i="3"/>
  <c r="E255" i="3"/>
  <c r="E256" i="3"/>
  <c r="E257" i="3"/>
  <c r="E258" i="3"/>
  <c r="E259" i="3"/>
  <c r="E260" i="3"/>
  <c r="E261" i="3"/>
  <c r="E262" i="3"/>
  <c r="E263" i="3"/>
  <c r="E264" i="3"/>
  <c r="E265" i="3"/>
  <c r="E266" i="3"/>
  <c r="E267" i="3"/>
  <c r="E268" i="3"/>
  <c r="E269" i="3"/>
  <c r="E270" i="3"/>
  <c r="E271" i="3"/>
  <c r="E272" i="3"/>
  <c r="E273" i="3"/>
  <c r="E274" i="3"/>
  <c r="E275" i="3"/>
  <c r="E276" i="3"/>
  <c r="E277" i="3"/>
  <c r="E278" i="3"/>
  <c r="E279" i="3"/>
  <c r="E280" i="3"/>
  <c r="E281" i="3"/>
  <c r="E282" i="3"/>
  <c r="E283" i="3"/>
  <c r="E284" i="3"/>
  <c r="E285" i="3"/>
  <c r="E286" i="3"/>
  <c r="E287" i="3"/>
  <c r="E288" i="3"/>
  <c r="E289" i="3"/>
  <c r="E290" i="3"/>
  <c r="E291" i="3"/>
  <c r="E292" i="3"/>
  <c r="E293" i="3"/>
  <c r="E294" i="3"/>
  <c r="E295" i="3"/>
  <c r="E296" i="3"/>
  <c r="E297" i="3"/>
  <c r="E298" i="3"/>
  <c r="E299" i="3"/>
  <c r="E300" i="3"/>
  <c r="E301" i="3"/>
  <c r="E302" i="3"/>
  <c r="E303" i="3"/>
  <c r="E304" i="3"/>
  <c r="E305" i="3"/>
  <c r="E306" i="3"/>
  <c r="E307" i="3"/>
  <c r="E308" i="3"/>
  <c r="E309" i="3"/>
  <c r="E310" i="3"/>
  <c r="E311" i="3"/>
  <c r="E312" i="3"/>
  <c r="E313" i="3"/>
  <c r="E314" i="3"/>
  <c r="E315" i="3"/>
  <c r="E316" i="3"/>
  <c r="E317" i="3"/>
  <c r="E318" i="3"/>
  <c r="E319" i="3"/>
  <c r="E320" i="3"/>
  <c r="E321" i="3"/>
  <c r="E322" i="3"/>
  <c r="E323" i="3"/>
  <c r="E324" i="3"/>
  <c r="E325" i="3"/>
  <c r="E326" i="3"/>
  <c r="E327" i="3"/>
  <c r="E328" i="3"/>
  <c r="E329" i="3"/>
  <c r="E330" i="3"/>
  <c r="E331" i="3"/>
  <c r="E332" i="3"/>
  <c r="E333" i="3"/>
  <c r="E334" i="3"/>
  <c r="E335" i="3"/>
  <c r="E336" i="3"/>
  <c r="E337" i="3"/>
  <c r="E338" i="3"/>
  <c r="E339" i="3"/>
  <c r="E340" i="3"/>
  <c r="E341" i="3"/>
  <c r="E342" i="3"/>
  <c r="E343" i="3"/>
  <c r="E344" i="3"/>
  <c r="E345" i="3"/>
  <c r="E346" i="3"/>
  <c r="E347" i="3"/>
  <c r="E348" i="3"/>
  <c r="E349" i="3"/>
  <c r="E350" i="3"/>
  <c r="E351" i="3"/>
  <c r="E352" i="3"/>
  <c r="E353" i="3"/>
  <c r="E354" i="3"/>
  <c r="E355" i="3"/>
  <c r="E356" i="3"/>
  <c r="E357" i="3"/>
  <c r="E358" i="3"/>
  <c r="E359" i="3"/>
  <c r="E360" i="3"/>
  <c r="E361" i="3"/>
  <c r="E362" i="3"/>
  <c r="E363" i="3"/>
  <c r="E8" i="3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96" i="2"/>
  <c r="E297" i="2"/>
  <c r="E298" i="2"/>
  <c r="E299" i="2"/>
  <c r="E300" i="2"/>
  <c r="E301" i="2"/>
  <c r="E302" i="2"/>
  <c r="E303" i="2"/>
  <c r="E304" i="2"/>
  <c r="E305" i="2"/>
  <c r="E306" i="2"/>
  <c r="E307" i="2"/>
  <c r="E308" i="2"/>
  <c r="E309" i="2"/>
  <c r="E310" i="2"/>
  <c r="E311" i="2"/>
  <c r="E312" i="2"/>
  <c r="E313" i="2"/>
  <c r="E314" i="2"/>
  <c r="E315" i="2"/>
  <c r="E316" i="2"/>
  <c r="E317" i="2"/>
  <c r="E318" i="2"/>
  <c r="E319" i="2"/>
  <c r="E320" i="2"/>
  <c r="E321" i="2"/>
  <c r="E322" i="2"/>
  <c r="E323" i="2"/>
  <c r="E324" i="2"/>
  <c r="E325" i="2"/>
  <c r="E326" i="2"/>
  <c r="E327" i="2"/>
  <c r="E328" i="2"/>
  <c r="E329" i="2"/>
  <c r="E330" i="2"/>
  <c r="E331" i="2"/>
  <c r="E332" i="2"/>
  <c r="E333" i="2"/>
  <c r="E334" i="2"/>
  <c r="E335" i="2"/>
  <c r="E336" i="2"/>
  <c r="E337" i="2"/>
  <c r="E338" i="2"/>
  <c r="E339" i="2"/>
  <c r="E340" i="2"/>
  <c r="E341" i="2"/>
  <c r="E342" i="2"/>
  <c r="E343" i="2"/>
  <c r="E344" i="2"/>
  <c r="E345" i="2"/>
  <c r="E346" i="2"/>
  <c r="E347" i="2"/>
  <c r="E348" i="2"/>
  <c r="E349" i="2"/>
  <c r="E350" i="2"/>
  <c r="E351" i="2"/>
  <c r="E352" i="2"/>
  <c r="E353" i="2"/>
  <c r="E354" i="2"/>
  <c r="E355" i="2"/>
  <c r="E356" i="2"/>
  <c r="E357" i="2"/>
  <c r="E358" i="2"/>
  <c r="E359" i="2"/>
  <c r="E360" i="2"/>
  <c r="E361" i="2"/>
  <c r="E362" i="2"/>
  <c r="E363" i="2"/>
  <c r="E8" i="2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330" i="1"/>
  <c r="E331" i="1"/>
  <c r="E332" i="1"/>
  <c r="E333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E347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8" i="1"/>
  <c r="D369" i="10"/>
  <c r="C369" i="10"/>
  <c r="D365" i="1"/>
  <c r="H6" i="10"/>
  <c r="I6" i="10" s="1"/>
  <c r="J6" i="10" s="1"/>
  <c r="K6" i="10" s="1"/>
  <c r="L6" i="10" s="1"/>
  <c r="M6" i="10" s="1"/>
  <c r="H6" i="9"/>
  <c r="I6" i="9" s="1"/>
  <c r="J6" i="9" s="1"/>
  <c r="K6" i="9" s="1"/>
  <c r="L6" i="9" s="1"/>
  <c r="M6" i="9" s="1"/>
  <c r="H6" i="8"/>
  <c r="I6" i="8" s="1"/>
  <c r="J6" i="8" s="1"/>
  <c r="K6" i="8" s="1"/>
  <c r="L6" i="8" s="1"/>
  <c r="M6" i="8" s="1"/>
  <c r="H6" i="7"/>
  <c r="I6" i="7"/>
  <c r="J6" i="7"/>
  <c r="K6" i="7"/>
  <c r="L6" i="7"/>
  <c r="M6" i="7"/>
  <c r="H6" i="6"/>
  <c r="I6" i="6"/>
  <c r="J6" i="6"/>
  <c r="K6" i="6"/>
  <c r="L6" i="6"/>
  <c r="M6" i="6"/>
  <c r="H6" i="5"/>
  <c r="I6" i="5"/>
  <c r="J6" i="5"/>
  <c r="K6" i="5"/>
  <c r="L6" i="5"/>
  <c r="M6" i="5"/>
  <c r="H6" i="4"/>
  <c r="I6" i="4"/>
  <c r="J6" i="4"/>
  <c r="K6" i="4"/>
  <c r="L6" i="4"/>
  <c r="M6" i="4"/>
  <c r="H6" i="3"/>
  <c r="I6" i="3"/>
  <c r="J6" i="3"/>
  <c r="K6" i="3"/>
  <c r="L6" i="3"/>
  <c r="M6" i="3"/>
  <c r="H6" i="2"/>
  <c r="I6" i="2"/>
  <c r="J6" i="2"/>
  <c r="K6" i="2"/>
  <c r="L6" i="2"/>
  <c r="M6" i="2"/>
  <c r="C365" i="1"/>
  <c r="E365" i="1"/>
  <c r="C364" i="6"/>
  <c r="D364" i="6"/>
  <c r="F366" i="6"/>
  <c r="C364" i="5"/>
  <c r="D364" i="5"/>
  <c r="F366" i="5"/>
  <c r="F367" i="3"/>
  <c r="D365" i="2"/>
  <c r="F367" i="2"/>
  <c r="D366" i="9"/>
  <c r="F368" i="9" s="1"/>
  <c r="C366" i="9"/>
  <c r="D366" i="7"/>
  <c r="C366" i="7"/>
  <c r="D365" i="4"/>
  <c r="F367" i="4"/>
  <c r="C365" i="4"/>
  <c r="C365" i="2"/>
  <c r="E365" i="2"/>
  <c r="H6" i="1"/>
  <c r="I6" i="1"/>
  <c r="J6" i="1"/>
  <c r="K6" i="1"/>
  <c r="L6" i="1"/>
  <c r="M6" i="1"/>
  <c r="F367" i="1"/>
  <c r="F368" i="8"/>
  <c r="E366" i="7"/>
  <c r="F360" i="7"/>
  <c r="F356" i="7"/>
  <c r="F350" i="7"/>
  <c r="F344" i="7"/>
  <c r="F340" i="7"/>
  <c r="F334" i="7"/>
  <c r="F328" i="7"/>
  <c r="F324" i="7"/>
  <c r="F318" i="7"/>
  <c r="F312" i="7"/>
  <c r="F308" i="7"/>
  <c r="F302" i="7"/>
  <c r="F296" i="7"/>
  <c r="F292" i="7"/>
  <c r="F286" i="7"/>
  <c r="F280" i="7"/>
  <c r="F276" i="7"/>
  <c r="F270" i="7"/>
  <c r="F264" i="7"/>
  <c r="F363" i="7"/>
  <c r="F315" i="7"/>
  <c r="F283" i="7"/>
  <c r="F248" i="7"/>
  <c r="F224" i="7"/>
  <c r="F208" i="7"/>
  <c r="F184" i="7"/>
  <c r="F160" i="7"/>
  <c r="F144" i="7"/>
  <c r="F132" i="7"/>
  <c r="F126" i="7"/>
  <c r="F122" i="7"/>
  <c r="F116" i="7"/>
  <c r="F110" i="7"/>
  <c r="F106" i="7"/>
  <c r="F100" i="7"/>
  <c r="F94" i="7"/>
  <c r="F90" i="7"/>
  <c r="F84" i="7"/>
  <c r="F78" i="7"/>
  <c r="F74" i="7"/>
  <c r="F68" i="7"/>
  <c r="F242" i="7"/>
  <c r="F226" i="7"/>
  <c r="F202" i="7"/>
  <c r="F178" i="7"/>
  <c r="F162" i="7"/>
  <c r="F138" i="7"/>
  <c r="F355" i="7"/>
  <c r="F307" i="7"/>
  <c r="F260" i="7"/>
  <c r="F244" i="7"/>
  <c r="F220" i="7"/>
  <c r="F196" i="7"/>
  <c r="F180" i="7"/>
  <c r="F156" i="7"/>
  <c r="F135" i="7"/>
  <c r="F131" i="7"/>
  <c r="F125" i="7"/>
  <c r="F119" i="7"/>
  <c r="F115" i="7"/>
  <c r="F109" i="7"/>
  <c r="F103" i="7"/>
  <c r="F99" i="7"/>
  <c r="F345" i="7"/>
  <c r="F297" i="7"/>
  <c r="F246" i="7"/>
  <c r="F230" i="7"/>
  <c r="F206" i="7"/>
  <c r="F182" i="7"/>
  <c r="F166" i="7"/>
  <c r="F142" i="7"/>
  <c r="F73" i="7"/>
  <c r="F83" i="7"/>
  <c r="F65" i="7"/>
  <c r="F77" i="7"/>
  <c r="F87" i="7"/>
  <c r="F66" i="7"/>
  <c r="F60" i="7"/>
  <c r="F56" i="7"/>
  <c r="F50" i="7"/>
  <c r="F44" i="7"/>
  <c r="F40" i="7"/>
  <c r="F34" i="7"/>
  <c r="F28" i="7"/>
  <c r="F24" i="7"/>
  <c r="F18" i="7"/>
  <c r="F12" i="7"/>
  <c r="F9" i="7"/>
  <c r="F57" i="7"/>
  <c r="F51" i="7"/>
  <c r="F305" i="7"/>
  <c r="F169" i="7"/>
  <c r="F143" i="7"/>
  <c r="F207" i="7"/>
  <c r="F301" i="7"/>
  <c r="F157" i="7"/>
  <c r="F253" i="7"/>
  <c r="F155" i="7"/>
  <c r="F219" i="7"/>
  <c r="F287" i="7"/>
  <c r="F29" i="7"/>
  <c r="F61" i="7"/>
  <c r="F55" i="7"/>
  <c r="F273" i="7"/>
  <c r="F177" i="7"/>
  <c r="F151" i="7"/>
  <c r="F183" i="7"/>
  <c r="F247" i="7"/>
  <c r="F311" i="7"/>
  <c r="F165" i="7"/>
  <c r="F229" i="7"/>
  <c r="F163" i="7"/>
  <c r="F259" i="7"/>
  <c r="F293" i="7"/>
  <c r="F357" i="7"/>
  <c r="F49" i="7"/>
  <c r="F11" i="7"/>
  <c r="F43" i="7"/>
  <c r="F281" i="7"/>
  <c r="F153" i="7"/>
  <c r="F185" i="7"/>
  <c r="F249" i="7"/>
  <c r="F191" i="7"/>
  <c r="F285" i="7"/>
  <c r="F317" i="7"/>
  <c r="F141" i="7"/>
  <c r="F237" i="7"/>
  <c r="F139" i="7"/>
  <c r="F203" i="7"/>
  <c r="F271" i="7"/>
  <c r="F309" i="7"/>
  <c r="F21" i="7"/>
  <c r="F15" i="7"/>
  <c r="F31" i="7"/>
  <c r="F63" i="7"/>
  <c r="F353" i="7"/>
  <c r="F193" i="7"/>
  <c r="F225" i="7"/>
  <c r="F167" i="7"/>
  <c r="F231" i="7"/>
  <c r="F327" i="7"/>
  <c r="F359" i="7"/>
  <c r="F181" i="7"/>
  <c r="F147" i="7"/>
  <c r="F179" i="7"/>
  <c r="F277" i="7"/>
  <c r="F254" i="3"/>
  <c r="F238" i="3"/>
  <c r="F230" i="3"/>
  <c r="F222" i="3"/>
  <c r="F206" i="3"/>
  <c r="F190" i="3"/>
  <c r="F258" i="3"/>
  <c r="F250" i="3"/>
  <c r="F242" i="3"/>
  <c r="F226" i="3"/>
  <c r="F210" i="3"/>
  <c r="F194" i="3"/>
  <c r="F186" i="3"/>
  <c r="F178" i="3"/>
  <c r="F174" i="3"/>
  <c r="F170" i="3"/>
  <c r="F166" i="3"/>
  <c r="F164" i="3"/>
  <c r="F162" i="3"/>
  <c r="F158" i="3"/>
  <c r="F154" i="3"/>
  <c r="F150" i="3"/>
  <c r="F148" i="3"/>
  <c r="F146" i="3"/>
  <c r="F142" i="3"/>
  <c r="F138" i="3"/>
  <c r="F134" i="3"/>
  <c r="F132" i="3"/>
  <c r="F363" i="3"/>
  <c r="F299" i="3"/>
  <c r="F260" i="3"/>
  <c r="F228" i="3"/>
  <c r="F212" i="3"/>
  <c r="F196" i="3"/>
  <c r="F108" i="3"/>
  <c r="F92" i="3"/>
  <c r="F76" i="3"/>
  <c r="F68" i="3"/>
  <c r="F60" i="3"/>
  <c r="F46" i="3"/>
  <c r="F22" i="3"/>
  <c r="F307" i="3"/>
  <c r="F275" i="3"/>
  <c r="F248" i="3"/>
  <c r="F184" i="3"/>
  <c r="F106" i="3"/>
  <c r="F66" i="3"/>
  <c r="F34" i="3"/>
  <c r="F10" i="3"/>
  <c r="F323" i="3"/>
  <c r="F256" i="3"/>
  <c r="F224" i="3"/>
  <c r="F208" i="3"/>
  <c r="F192" i="3"/>
  <c r="F347" i="3"/>
  <c r="F283" i="3"/>
  <c r="F236" i="3"/>
  <c r="F220" i="3"/>
  <c r="F204" i="3"/>
  <c r="F339" i="3"/>
  <c r="F200" i="3"/>
  <c r="F82" i="3"/>
  <c r="F74" i="3"/>
  <c r="F58" i="3"/>
  <c r="F42" i="3"/>
  <c r="F18" i="3"/>
  <c r="F48" i="3"/>
  <c r="F12" i="3"/>
  <c r="F44" i="3"/>
  <c r="F70" i="3"/>
  <c r="F69" i="3"/>
  <c r="F279" i="3"/>
  <c r="F343" i="3"/>
  <c r="F11" i="3"/>
  <c r="F75" i="3"/>
  <c r="F127" i="3"/>
  <c r="F159" i="3"/>
  <c r="F175" i="3"/>
  <c r="F227" i="3"/>
  <c r="F319" i="3"/>
  <c r="F65" i="3"/>
  <c r="F120" i="3"/>
  <c r="F199" i="3"/>
  <c r="F263" i="3"/>
  <c r="F345" i="3"/>
  <c r="F61" i="3"/>
  <c r="F9" i="3"/>
  <c r="F23" i="3"/>
  <c r="F55" i="3"/>
  <c r="F117" i="3"/>
  <c r="F149" i="3"/>
  <c r="F187" i="3"/>
  <c r="F251" i="3"/>
  <c r="F303" i="3"/>
  <c r="F205" i="3"/>
  <c r="F270" i="3"/>
  <c r="F334" i="3"/>
  <c r="F209" i="3"/>
  <c r="F241" i="3"/>
  <c r="F310" i="3"/>
  <c r="F266" i="3"/>
  <c r="F330" i="3"/>
  <c r="F362" i="3"/>
  <c r="F288" i="3"/>
  <c r="F24" i="3"/>
  <c r="F20" i="3"/>
  <c r="F112" i="3"/>
  <c r="F78" i="3"/>
  <c r="F110" i="3"/>
  <c r="F191" i="3"/>
  <c r="F357" i="3"/>
  <c r="F19" i="3"/>
  <c r="F51" i="3"/>
  <c r="F83" i="3"/>
  <c r="F131" i="3"/>
  <c r="F163" i="3"/>
  <c r="F243" i="3"/>
  <c r="F287" i="3"/>
  <c r="F333" i="3"/>
  <c r="F73" i="3"/>
  <c r="F124" i="3"/>
  <c r="F277" i="3"/>
  <c r="F313" i="3"/>
  <c r="F359" i="3"/>
  <c r="F85" i="3"/>
  <c r="F17" i="3"/>
  <c r="F63" i="3"/>
  <c r="F95" i="3"/>
  <c r="F121" i="3"/>
  <c r="F153" i="3"/>
  <c r="F203" i="3"/>
  <c r="F317" i="3"/>
  <c r="F353" i="3"/>
  <c r="F181" i="3"/>
  <c r="F245" i="3"/>
  <c r="F308" i="3"/>
  <c r="F185" i="3"/>
  <c r="F217" i="3"/>
  <c r="F249" i="3"/>
  <c r="F316" i="3"/>
  <c r="F274" i="3"/>
  <c r="F338" i="3"/>
  <c r="F264" i="3"/>
  <c r="F296" i="3"/>
  <c r="F360" i="3"/>
  <c r="F80" i="3"/>
  <c r="F118" i="3"/>
  <c r="F329" i="3"/>
  <c r="F122" i="3"/>
  <c r="F123" i="3"/>
  <c r="F171" i="3"/>
  <c r="F351" i="3"/>
  <c r="F89" i="3"/>
  <c r="F183" i="3"/>
  <c r="F341" i="3"/>
  <c r="F15" i="3"/>
  <c r="F129" i="3"/>
  <c r="F177" i="3"/>
  <c r="F289" i="3"/>
  <c r="F261" i="3"/>
  <c r="F201" i="3"/>
  <c r="F332" i="3"/>
  <c r="F290" i="3"/>
  <c r="F354" i="3"/>
  <c r="F344" i="3"/>
  <c r="F32" i="3"/>
  <c r="F28" i="3"/>
  <c r="F64" i="3"/>
  <c r="F54" i="3"/>
  <c r="F13" i="3"/>
  <c r="F239" i="3"/>
  <c r="F361" i="3"/>
  <c r="F93" i="3"/>
  <c r="F27" i="3"/>
  <c r="F91" i="3"/>
  <c r="F135" i="3"/>
  <c r="F167" i="3"/>
  <c r="F195" i="3"/>
  <c r="F259" i="3"/>
  <c r="F337" i="3"/>
  <c r="F81" i="3"/>
  <c r="F128" i="3"/>
  <c r="F231" i="3"/>
  <c r="F281" i="3"/>
  <c r="F45" i="3"/>
  <c r="F293" i="3"/>
  <c r="F39" i="3"/>
  <c r="F71" i="3"/>
  <c r="F103" i="3"/>
  <c r="F141" i="3"/>
  <c r="F173" i="3"/>
  <c r="F285" i="3"/>
  <c r="F321" i="3"/>
  <c r="F189" i="3"/>
  <c r="F253" i="3"/>
  <c r="F318" i="3"/>
  <c r="F193" i="3"/>
  <c r="F225" i="3"/>
  <c r="F257" i="3"/>
  <c r="F326" i="3"/>
  <c r="F282" i="3"/>
  <c r="F346" i="3"/>
  <c r="F272" i="3"/>
  <c r="F304" i="3"/>
  <c r="F40" i="3"/>
  <c r="F62" i="3"/>
  <c r="F255" i="3"/>
  <c r="F35" i="3"/>
  <c r="F99" i="3"/>
  <c r="F211" i="3"/>
  <c r="F57" i="3"/>
  <c r="F247" i="3"/>
  <c r="F53" i="3"/>
  <c r="F325" i="3"/>
  <c r="F111" i="3"/>
  <c r="F161" i="3"/>
  <c r="F335" i="3"/>
  <c r="F229" i="3"/>
  <c r="F292" i="3"/>
  <c r="F233" i="3"/>
  <c r="F322" i="3"/>
  <c r="F172" i="2"/>
  <c r="F164" i="2"/>
  <c r="F156" i="2"/>
  <c r="F140" i="2"/>
  <c r="F124" i="2"/>
  <c r="F100" i="2"/>
  <c r="F92" i="2"/>
  <c r="F76" i="2"/>
  <c r="F166" i="2"/>
  <c r="F150" i="2"/>
  <c r="F142" i="2"/>
  <c r="F134" i="2"/>
  <c r="F102" i="2"/>
  <c r="F86" i="2"/>
  <c r="F78" i="2"/>
  <c r="F70" i="2"/>
  <c r="F168" i="2"/>
  <c r="F152" i="2"/>
  <c r="F136" i="2"/>
  <c r="F120" i="2"/>
  <c r="F104" i="2"/>
  <c r="F88" i="2"/>
  <c r="F72" i="2"/>
  <c r="F178" i="2"/>
  <c r="F170" i="2"/>
  <c r="F154" i="2"/>
  <c r="F122" i="2"/>
  <c r="F114" i="2"/>
  <c r="F106" i="2"/>
  <c r="F90" i="2"/>
  <c r="F74" i="2"/>
  <c r="F58" i="2"/>
  <c r="F50" i="2"/>
  <c r="F44" i="2"/>
  <c r="F40" i="2"/>
  <c r="F36" i="2"/>
  <c r="F34" i="2"/>
  <c r="F32" i="2"/>
  <c r="F28" i="2"/>
  <c r="F24" i="2"/>
  <c r="F18" i="2"/>
  <c r="F16" i="2"/>
  <c r="F12" i="2"/>
  <c r="F25" i="2"/>
  <c r="F27" i="2"/>
  <c r="F43" i="2"/>
  <c r="F56" i="2"/>
  <c r="F85" i="2"/>
  <c r="F149" i="2"/>
  <c r="F182" i="2"/>
  <c r="F198" i="2"/>
  <c r="F230" i="2"/>
  <c r="F262" i="2"/>
  <c r="F99" i="2"/>
  <c r="F163" i="2"/>
  <c r="F105" i="2"/>
  <c r="F169" i="2"/>
  <c r="F103" i="2"/>
  <c r="F135" i="2"/>
  <c r="F167" i="2"/>
  <c r="F294" i="2"/>
  <c r="F358" i="2"/>
  <c r="F183" i="2"/>
  <c r="F199" i="2"/>
  <c r="F231" i="2"/>
  <c r="F263" i="2"/>
  <c r="F208" i="2"/>
  <c r="F224" i="2"/>
  <c r="F189" i="2"/>
  <c r="F221" i="2"/>
  <c r="F253" i="2"/>
  <c r="F271" i="2"/>
  <c r="F287" i="2"/>
  <c r="F319" i="2"/>
  <c r="F351" i="2"/>
  <c r="F308" i="2"/>
  <c r="F324" i="2"/>
  <c r="F356" i="2"/>
  <c r="F281" i="2"/>
  <c r="F313" i="2"/>
  <c r="F329" i="2"/>
  <c r="F345" i="2"/>
  <c r="F311" i="2"/>
  <c r="F268" i="2"/>
  <c r="F316" i="2"/>
  <c r="F348" i="2"/>
  <c r="F321" i="2"/>
  <c r="F15" i="2"/>
  <c r="F47" i="2"/>
  <c r="F13" i="2"/>
  <c r="F61" i="2"/>
  <c r="F125" i="2"/>
  <c r="F186" i="2"/>
  <c r="F202" i="2"/>
  <c r="F218" i="2"/>
  <c r="F250" i="2"/>
  <c r="F139" i="2"/>
  <c r="F171" i="2"/>
  <c r="F81" i="2"/>
  <c r="F145" i="2"/>
  <c r="F79" i="2"/>
  <c r="F143" i="2"/>
  <c r="F175" i="2"/>
  <c r="F314" i="2"/>
  <c r="F346" i="2"/>
  <c r="F362" i="2"/>
  <c r="F187" i="2"/>
  <c r="F203" i="2"/>
  <c r="F219" i="2"/>
  <c r="F251" i="2"/>
  <c r="F196" i="2"/>
  <c r="F212" i="2"/>
  <c r="F228" i="2"/>
  <c r="F244" i="2"/>
  <c r="F260" i="2"/>
  <c r="F209" i="2"/>
  <c r="F225" i="2"/>
  <c r="F257" i="2"/>
  <c r="F275" i="2"/>
  <c r="F291" i="2"/>
  <c r="F307" i="2"/>
  <c r="F339" i="2"/>
  <c r="F355" i="2"/>
  <c r="F264" i="2"/>
  <c r="F296" i="2"/>
  <c r="F312" i="2"/>
  <c r="F328" i="2"/>
  <c r="F360" i="2"/>
  <c r="F269" i="2"/>
  <c r="F285" i="2"/>
  <c r="F301" i="2"/>
  <c r="F295" i="2"/>
  <c r="F284" i="2"/>
  <c r="F305" i="2"/>
  <c r="F337" i="2"/>
  <c r="F236" i="2"/>
  <c r="F201" i="2"/>
  <c r="F249" i="2"/>
  <c r="F315" i="2"/>
  <c r="F363" i="2"/>
  <c r="F272" i="2"/>
  <c r="F320" i="2"/>
  <c r="F293" i="2"/>
  <c r="F341" i="2"/>
  <c r="F62" i="2"/>
  <c r="F35" i="2"/>
  <c r="F29" i="2"/>
  <c r="F64" i="2"/>
  <c r="F17" i="2"/>
  <c r="F45" i="2"/>
  <c r="F69" i="2"/>
  <c r="F101" i="2"/>
  <c r="F165" i="2"/>
  <c r="F190" i="2"/>
  <c r="F206" i="2"/>
  <c r="F222" i="2"/>
  <c r="F238" i="2"/>
  <c r="F254" i="2"/>
  <c r="F51" i="2"/>
  <c r="F115" i="2"/>
  <c r="F147" i="2"/>
  <c r="F57" i="2"/>
  <c r="F89" i="2"/>
  <c r="F121" i="2"/>
  <c r="F153" i="2"/>
  <c r="F55" i="2"/>
  <c r="F119" i="2"/>
  <c r="F151" i="2"/>
  <c r="F270" i="2"/>
  <c r="F286" i="2"/>
  <c r="F302" i="2"/>
  <c r="F318" i="2"/>
  <c r="F334" i="2"/>
  <c r="F191" i="2"/>
  <c r="F207" i="2"/>
  <c r="F223" i="2"/>
  <c r="F239" i="2"/>
  <c r="F255" i="2"/>
  <c r="F184" i="2"/>
  <c r="F200" i="2"/>
  <c r="F232" i="2"/>
  <c r="F248" i="2"/>
  <c r="F181" i="2"/>
  <c r="F197" i="2"/>
  <c r="F213" i="2"/>
  <c r="F229" i="2"/>
  <c r="F245" i="2"/>
  <c r="F279" i="2"/>
  <c r="F327" i="2"/>
  <c r="F343" i="2"/>
  <c r="F300" i="2"/>
  <c r="F273" i="2"/>
  <c r="F353" i="2"/>
  <c r="F217" i="2"/>
  <c r="F304" i="2"/>
  <c r="F352" i="2"/>
  <c r="F277" i="2"/>
  <c r="F325" i="2"/>
  <c r="F357" i="2"/>
  <c r="F21" i="2"/>
  <c r="F23" i="2"/>
  <c r="F52" i="2"/>
  <c r="F68" i="2"/>
  <c r="F33" i="2"/>
  <c r="F49" i="2"/>
  <c r="F77" i="2"/>
  <c r="F109" i="2"/>
  <c r="F141" i="2"/>
  <c r="F194" i="2"/>
  <c r="F210" i="2"/>
  <c r="F226" i="2"/>
  <c r="F242" i="2"/>
  <c r="F258" i="2"/>
  <c r="F59" i="2"/>
  <c r="F91" i="2"/>
  <c r="F155" i="2"/>
  <c r="F65" i="2"/>
  <c r="F97" i="2"/>
  <c r="F129" i="2"/>
  <c r="F161" i="2"/>
  <c r="F63" i="2"/>
  <c r="F95" i="2"/>
  <c r="F159" i="2"/>
  <c r="F274" i="2"/>
  <c r="F290" i="2"/>
  <c r="F306" i="2"/>
  <c r="F322" i="2"/>
  <c r="F338" i="2"/>
  <c r="F354" i="2"/>
  <c r="F195" i="2"/>
  <c r="F211" i="2"/>
  <c r="F227" i="2"/>
  <c r="F243" i="2"/>
  <c r="F259" i="2"/>
  <c r="F188" i="2"/>
  <c r="F204" i="2"/>
  <c r="F252" i="2"/>
  <c r="F185" i="2"/>
  <c r="F233" i="2"/>
  <c r="F267" i="2"/>
  <c r="F299" i="2"/>
  <c r="F347" i="2"/>
  <c r="F288" i="2"/>
  <c r="F309" i="2"/>
  <c r="F362" i="1"/>
  <c r="F360" i="1"/>
  <c r="F358" i="1"/>
  <c r="F356" i="1"/>
  <c r="F354" i="1"/>
  <c r="F352" i="1"/>
  <c r="F350" i="1"/>
  <c r="F348" i="1"/>
  <c r="F346" i="1"/>
  <c r="F344" i="1"/>
  <c r="F342" i="1"/>
  <c r="F340" i="1"/>
  <c r="F338" i="1"/>
  <c r="F336" i="1"/>
  <c r="F334" i="1"/>
  <c r="F332" i="1"/>
  <c r="F330" i="1"/>
  <c r="F328" i="1"/>
  <c r="F326" i="1"/>
  <c r="F324" i="1"/>
  <c r="F322" i="1"/>
  <c r="F320" i="1"/>
  <c r="F318" i="1"/>
  <c r="F316" i="1"/>
  <c r="F314" i="1"/>
  <c r="F312" i="1"/>
  <c r="F310" i="1"/>
  <c r="F308" i="1"/>
  <c r="F306" i="1"/>
  <c r="F304" i="1"/>
  <c r="F302" i="1"/>
  <c r="F294" i="1"/>
  <c r="F286" i="1"/>
  <c r="F278" i="1"/>
  <c r="F270" i="1"/>
  <c r="F296" i="1"/>
  <c r="F288" i="1"/>
  <c r="F280" i="1"/>
  <c r="F272" i="1"/>
  <c r="F264" i="1"/>
  <c r="F262" i="1"/>
  <c r="F260" i="1"/>
  <c r="F258" i="1"/>
  <c r="F256" i="1"/>
  <c r="F254" i="1"/>
  <c r="F252" i="1"/>
  <c r="F250" i="1"/>
  <c r="F248" i="1"/>
  <c r="F246" i="1"/>
  <c r="F244" i="1"/>
  <c r="F242" i="1"/>
  <c r="F240" i="1"/>
  <c r="F238" i="1"/>
  <c r="F236" i="1"/>
  <c r="F234" i="1"/>
  <c r="F232" i="1"/>
  <c r="F230" i="1"/>
  <c r="F228" i="1"/>
  <c r="F226" i="1"/>
  <c r="F224" i="1"/>
  <c r="F222" i="1"/>
  <c r="F220" i="1"/>
  <c r="F218" i="1"/>
  <c r="F216" i="1"/>
  <c r="F214" i="1"/>
  <c r="F212" i="1"/>
  <c r="F210" i="1"/>
  <c r="F208" i="1"/>
  <c r="F206" i="1"/>
  <c r="F204" i="1"/>
  <c r="F202" i="1"/>
  <c r="F200" i="1"/>
  <c r="F198" i="1"/>
  <c r="F196" i="1"/>
  <c r="F194" i="1"/>
  <c r="F192" i="1"/>
  <c r="F190" i="1"/>
  <c r="F188" i="1"/>
  <c r="F186" i="1"/>
  <c r="F184" i="1"/>
  <c r="F182" i="1"/>
  <c r="F180" i="1"/>
  <c r="F178" i="1"/>
  <c r="F176" i="1"/>
  <c r="F174" i="1"/>
  <c r="F172" i="1"/>
  <c r="F170" i="1"/>
  <c r="F168" i="1"/>
  <c r="F166" i="1"/>
  <c r="F164" i="1"/>
  <c r="F162" i="1"/>
  <c r="F160" i="1"/>
  <c r="F158" i="1"/>
  <c r="F156" i="1"/>
  <c r="F154" i="1"/>
  <c r="F152" i="1"/>
  <c r="F150" i="1"/>
  <c r="F148" i="1"/>
  <c r="F146" i="1"/>
  <c r="F144" i="1"/>
  <c r="F142" i="1"/>
  <c r="F140" i="1"/>
  <c r="F138" i="1"/>
  <c r="F136" i="1"/>
  <c r="F134" i="1"/>
  <c r="F132" i="1"/>
  <c r="F130" i="1"/>
  <c r="F128" i="1"/>
  <c r="F126" i="1"/>
  <c r="F124" i="1"/>
  <c r="F122" i="1"/>
  <c r="F120" i="1"/>
  <c r="F118" i="1"/>
  <c r="F116" i="1"/>
  <c r="F114" i="1"/>
  <c r="F298" i="1"/>
  <c r="F290" i="1"/>
  <c r="F282" i="1"/>
  <c r="F274" i="1"/>
  <c r="F266" i="1"/>
  <c r="F284" i="1"/>
  <c r="F263" i="1"/>
  <c r="F255" i="1"/>
  <c r="F247" i="1"/>
  <c r="F239" i="1"/>
  <c r="F231" i="1"/>
  <c r="F223" i="1"/>
  <c r="F215" i="1"/>
  <c r="F207" i="1"/>
  <c r="F199" i="1"/>
  <c r="F191" i="1"/>
  <c r="F183" i="1"/>
  <c r="F175" i="1"/>
  <c r="F167" i="1"/>
  <c r="F159" i="1"/>
  <c r="F151" i="1"/>
  <c r="F143" i="1"/>
  <c r="F135" i="1"/>
  <c r="F127" i="1"/>
  <c r="F119" i="1"/>
  <c r="F276" i="1"/>
  <c r="F257" i="1"/>
  <c r="F249" i="1"/>
  <c r="F241" i="1"/>
  <c r="F233" i="1"/>
  <c r="F225" i="1"/>
  <c r="F217" i="1"/>
  <c r="F209" i="1"/>
  <c r="F201" i="1"/>
  <c r="F193" i="1"/>
  <c r="F185" i="1"/>
  <c r="F177" i="1"/>
  <c r="F169" i="1"/>
  <c r="F161" i="1"/>
  <c r="F153" i="1"/>
  <c r="F145" i="1"/>
  <c r="F137" i="1"/>
  <c r="F129" i="1"/>
  <c r="F121" i="1"/>
  <c r="F113" i="1"/>
  <c r="F111" i="1"/>
  <c r="F109" i="1"/>
  <c r="F107" i="1"/>
  <c r="F105" i="1"/>
  <c r="F103" i="1"/>
  <c r="F101" i="1"/>
  <c r="F99" i="1"/>
  <c r="F97" i="1"/>
  <c r="F93" i="1"/>
  <c r="F91" i="1"/>
  <c r="F89" i="1"/>
  <c r="F87" i="1"/>
  <c r="F85" i="1"/>
  <c r="F83" i="1"/>
  <c r="F81" i="1"/>
  <c r="F79" i="1"/>
  <c r="F77" i="1"/>
  <c r="F75" i="1"/>
  <c r="F73" i="1"/>
  <c r="F71" i="1"/>
  <c r="F69" i="1"/>
  <c r="F67" i="1"/>
  <c r="F65" i="1"/>
  <c r="F63" i="1"/>
  <c r="F61" i="1"/>
  <c r="F59" i="1"/>
  <c r="F57" i="1"/>
  <c r="F55" i="1"/>
  <c r="F53" i="1"/>
  <c r="F51" i="1"/>
  <c r="F49" i="1"/>
  <c r="F47" i="1"/>
  <c r="F45" i="1"/>
  <c r="F43" i="1"/>
  <c r="F41" i="1"/>
  <c r="F39" i="1"/>
  <c r="F37" i="1"/>
  <c r="F35" i="1"/>
  <c r="F33" i="1"/>
  <c r="F31" i="1"/>
  <c r="F29" i="1"/>
  <c r="F27" i="1"/>
  <c r="F25" i="1"/>
  <c r="F23" i="1"/>
  <c r="F21" i="1"/>
  <c r="F19" i="1"/>
  <c r="F95" i="1"/>
  <c r="F300" i="1"/>
  <c r="F268" i="1"/>
  <c r="F259" i="1"/>
  <c r="F251" i="1"/>
  <c r="F243" i="1"/>
  <c r="F235" i="1"/>
  <c r="F227" i="1"/>
  <c r="F219" i="1"/>
  <c r="F211" i="1"/>
  <c r="F203" i="1"/>
  <c r="F195" i="1"/>
  <c r="F187" i="1"/>
  <c r="F179" i="1"/>
  <c r="F171" i="1"/>
  <c r="F163" i="1"/>
  <c r="F155" i="1"/>
  <c r="F147" i="1"/>
  <c r="F139" i="1"/>
  <c r="F131" i="1"/>
  <c r="F123" i="1"/>
  <c r="F115" i="1"/>
  <c r="F292" i="1"/>
  <c r="F261" i="1"/>
  <c r="F253" i="1"/>
  <c r="F245" i="1"/>
  <c r="F237" i="1"/>
  <c r="F229" i="1"/>
  <c r="F221" i="1"/>
  <c r="F213" i="1"/>
  <c r="F205" i="1"/>
  <c r="F197" i="1"/>
  <c r="F189" i="1"/>
  <c r="F181" i="1"/>
  <c r="F173" i="1"/>
  <c r="F165" i="1"/>
  <c r="F157" i="1"/>
  <c r="F149" i="1"/>
  <c r="F141" i="1"/>
  <c r="F133" i="1"/>
  <c r="F125" i="1"/>
  <c r="F117" i="1"/>
  <c r="F112" i="1"/>
  <c r="F110" i="1"/>
  <c r="F108" i="1"/>
  <c r="F106" i="1"/>
  <c r="F104" i="1"/>
  <c r="F102" i="1"/>
  <c r="F100" i="1"/>
  <c r="F98" i="1"/>
  <c r="F96" i="1"/>
  <c r="F94" i="1"/>
  <c r="F92" i="1"/>
  <c r="F90" i="1"/>
  <c r="F88" i="1"/>
  <c r="F86" i="1"/>
  <c r="F84" i="1"/>
  <c r="F82" i="1"/>
  <c r="F80" i="1"/>
  <c r="F78" i="1"/>
  <c r="F76" i="1"/>
  <c r="F74" i="1"/>
  <c r="F72" i="1"/>
  <c r="F68" i="1"/>
  <c r="F66" i="1"/>
  <c r="F64" i="1"/>
  <c r="F62" i="1"/>
  <c r="F60" i="1"/>
  <c r="F58" i="1"/>
  <c r="F56" i="1"/>
  <c r="F54" i="1"/>
  <c r="F52" i="1"/>
  <c r="F50" i="1"/>
  <c r="F48" i="1"/>
  <c r="F46" i="1"/>
  <c r="F44" i="1"/>
  <c r="F42" i="1"/>
  <c r="F40" i="1"/>
  <c r="F38" i="1"/>
  <c r="F36" i="1"/>
  <c r="F34" i="1"/>
  <c r="F32" i="1"/>
  <c r="F30" i="1"/>
  <c r="F28" i="1"/>
  <c r="F22" i="1"/>
  <c r="F17" i="1"/>
  <c r="F15" i="1"/>
  <c r="F13" i="1"/>
  <c r="F11" i="1"/>
  <c r="F9" i="1"/>
  <c r="F70" i="1"/>
  <c r="F24" i="1"/>
  <c r="F26" i="1"/>
  <c r="F18" i="1"/>
  <c r="F16" i="1"/>
  <c r="F14" i="1"/>
  <c r="F12" i="1"/>
  <c r="F10" i="1"/>
  <c r="F20" i="1"/>
  <c r="F271" i="1"/>
  <c r="F269" i="1"/>
  <c r="F301" i="1"/>
  <c r="F317" i="1"/>
  <c r="F333" i="1"/>
  <c r="F349" i="1"/>
  <c r="F283" i="1"/>
  <c r="F273" i="1"/>
  <c r="F303" i="1"/>
  <c r="F319" i="1"/>
  <c r="F335" i="1"/>
  <c r="F351" i="1"/>
  <c r="F291" i="1"/>
  <c r="F307" i="1"/>
  <c r="F323" i="1"/>
  <c r="F339" i="1"/>
  <c r="F287" i="1"/>
  <c r="F325" i="1"/>
  <c r="F341" i="1"/>
  <c r="F289" i="1"/>
  <c r="F311" i="1"/>
  <c r="F359" i="1"/>
  <c r="F295" i="1"/>
  <c r="F329" i="1"/>
  <c r="F275" i="1"/>
  <c r="F315" i="1"/>
  <c r="F363" i="1"/>
  <c r="F279" i="1"/>
  <c r="F277" i="1"/>
  <c r="F305" i="1"/>
  <c r="F321" i="1"/>
  <c r="F337" i="1"/>
  <c r="F353" i="1"/>
  <c r="F281" i="1"/>
  <c r="F355" i="1"/>
  <c r="F309" i="1"/>
  <c r="F357" i="1"/>
  <c r="F299" i="1"/>
  <c r="F343" i="1"/>
  <c r="F293" i="1"/>
  <c r="F361" i="1"/>
  <c r="F265" i="1"/>
  <c r="F331" i="1"/>
  <c r="F285" i="1"/>
  <c r="F267" i="1"/>
  <c r="F327" i="1"/>
  <c r="F313" i="1"/>
  <c r="F345" i="1"/>
  <c r="F297" i="1"/>
  <c r="F347" i="1"/>
  <c r="F8" i="1"/>
  <c r="F365" i="1"/>
  <c r="G360" i="2"/>
  <c r="G359" i="2"/>
  <c r="G348" i="2"/>
  <c r="G347" i="2"/>
  <c r="G340" i="2"/>
  <c r="G363" i="2"/>
  <c r="G336" i="2"/>
  <c r="H332" i="2"/>
  <c r="G321" i="2"/>
  <c r="G320" i="2"/>
  <c r="H316" i="2"/>
  <c r="G312" i="2"/>
  <c r="G308" i="2"/>
  <c r="G301" i="2"/>
  <c r="G280" i="2"/>
  <c r="G276" i="2"/>
  <c r="G273" i="2"/>
  <c r="G269" i="2"/>
  <c r="G248" i="2"/>
  <c r="G244" i="2"/>
  <c r="G233" i="2"/>
  <c r="G214" i="2"/>
  <c r="G211" i="2"/>
  <c r="G194" i="2"/>
  <c r="G193" i="2"/>
  <c r="G190" i="2"/>
  <c r="G189" i="2"/>
  <c r="G177" i="2"/>
  <c r="G174" i="2"/>
  <c r="G162" i="2"/>
  <c r="G161" i="2"/>
  <c r="G146" i="2"/>
  <c r="G145" i="2"/>
  <c r="G142" i="2"/>
  <c r="G118" i="2"/>
  <c r="G117" i="2"/>
  <c r="G114" i="2"/>
  <c r="G113" i="2"/>
  <c r="G110" i="2"/>
  <c r="G343" i="2"/>
  <c r="G333" i="2"/>
  <c r="H328" i="2"/>
  <c r="G317" i="2"/>
  <c r="G316" i="2"/>
  <c r="G304" i="2"/>
  <c r="G300" i="2"/>
  <c r="G297" i="2"/>
  <c r="H296" i="2"/>
  <c r="H292" i="2"/>
  <c r="H289" i="2"/>
  <c r="H285" i="2"/>
  <c r="G272" i="2"/>
  <c r="G268" i="2"/>
  <c r="G265" i="2"/>
  <c r="H264" i="2"/>
  <c r="H260" i="2"/>
  <c r="G257" i="2"/>
  <c r="I257" i="2"/>
  <c r="H253" i="2"/>
  <c r="H249" i="2"/>
  <c r="G240" i="2"/>
  <c r="G236" i="2"/>
  <c r="H232" i="2"/>
  <c r="H228" i="2"/>
  <c r="G225" i="2"/>
  <c r="G223" i="2"/>
  <c r="I223" i="2"/>
  <c r="H222" i="2"/>
  <c r="G218" i="2"/>
  <c r="G210" i="2"/>
  <c r="G209" i="2"/>
  <c r="G206" i="2"/>
  <c r="G205" i="2"/>
  <c r="H203" i="2"/>
  <c r="H202" i="2"/>
  <c r="H200" i="2"/>
  <c r="H199" i="2"/>
  <c r="H182" i="2"/>
  <c r="H166" i="2"/>
  <c r="G159" i="2"/>
  <c r="H158" i="2"/>
  <c r="I158" i="2"/>
  <c r="L158" i="2"/>
  <c r="G154" i="2"/>
  <c r="G138" i="2"/>
  <c r="I138" i="2"/>
  <c r="G135" i="2"/>
  <c r="H134" i="2"/>
  <c r="H131" i="2"/>
  <c r="H122" i="2"/>
  <c r="H103" i="2"/>
  <c r="H99" i="2"/>
  <c r="I99" i="2"/>
  <c r="L99" i="2"/>
  <c r="H95" i="2"/>
  <c r="H91" i="2"/>
  <c r="H87" i="2"/>
  <c r="H79" i="2"/>
  <c r="H75" i="2"/>
  <c r="H71" i="2"/>
  <c r="G356" i="2"/>
  <c r="G355" i="2"/>
  <c r="G344" i="2"/>
  <c r="H342" i="2"/>
  <c r="G339" i="2"/>
  <c r="G329" i="2"/>
  <c r="G328" i="2"/>
  <c r="H324" i="2"/>
  <c r="H313" i="2"/>
  <c r="H309" i="2"/>
  <c r="I309" i="2"/>
  <c r="L309" i="2"/>
  <c r="G296" i="2"/>
  <c r="G289" i="2"/>
  <c r="I289" i="2"/>
  <c r="H288" i="2"/>
  <c r="G285" i="2"/>
  <c r="H284" i="2"/>
  <c r="H281" i="2"/>
  <c r="G264" i="2"/>
  <c r="G260" i="2"/>
  <c r="I260" i="2"/>
  <c r="L260" i="2"/>
  <c r="G253" i="2"/>
  <c r="H252" i="2"/>
  <c r="G249" i="2"/>
  <c r="H245" i="2"/>
  <c r="H241" i="2"/>
  <c r="G232" i="2"/>
  <c r="G228" i="2"/>
  <c r="G202" i="2"/>
  <c r="G199" i="2"/>
  <c r="H198" i="2"/>
  <c r="H196" i="2"/>
  <c r="H195" i="2"/>
  <c r="H186" i="2"/>
  <c r="H184" i="2"/>
  <c r="G181" i="2"/>
  <c r="H180" i="2"/>
  <c r="I180" i="2"/>
  <c r="L180" i="2"/>
  <c r="H179" i="2"/>
  <c r="G170" i="2"/>
  <c r="G166" i="2"/>
  <c r="G165" i="2"/>
  <c r="H164" i="2"/>
  <c r="G158" i="2"/>
  <c r="H148" i="2"/>
  <c r="G134" i="2"/>
  <c r="I134" i="2"/>
  <c r="L134" i="2"/>
  <c r="G131" i="2"/>
  <c r="H124" i="2"/>
  <c r="I124" i="2"/>
  <c r="G122" i="2"/>
  <c r="G121" i="2"/>
  <c r="G103" i="2"/>
  <c r="G99" i="2"/>
  <c r="G95" i="2"/>
  <c r="G91" i="2"/>
  <c r="G87" i="2"/>
  <c r="G83" i="2"/>
  <c r="G79" i="2"/>
  <c r="G71" i="2"/>
  <c r="G67" i="2"/>
  <c r="G63" i="2"/>
  <c r="G59" i="2"/>
  <c r="G55" i="2"/>
  <c r="G51" i="2"/>
  <c r="G47" i="2"/>
  <c r="I47" i="2"/>
  <c r="G39" i="2"/>
  <c r="G35" i="2"/>
  <c r="G31" i="2"/>
  <c r="G27" i="2"/>
  <c r="H26" i="2"/>
  <c r="G23" i="2"/>
  <c r="I23" i="2"/>
  <c r="H22" i="2"/>
  <c r="H18" i="2"/>
  <c r="I18" i="2"/>
  <c r="G15" i="2"/>
  <c r="H14" i="2"/>
  <c r="G11" i="2"/>
  <c r="H10" i="2"/>
  <c r="H354" i="2"/>
  <c r="G352" i="2"/>
  <c r="I352" i="2"/>
  <c r="L352" i="2"/>
  <c r="H336" i="2"/>
  <c r="G325" i="2"/>
  <c r="I325" i="2"/>
  <c r="G324" i="2"/>
  <c r="H320" i="2"/>
  <c r="G313" i="2"/>
  <c r="H312" i="2"/>
  <c r="G309" i="2"/>
  <c r="H305" i="2"/>
  <c r="H301" i="2"/>
  <c r="G288" i="2"/>
  <c r="I288" i="2"/>
  <c r="G284" i="2"/>
  <c r="G281" i="2"/>
  <c r="H280" i="2"/>
  <c r="G277" i="2"/>
  <c r="H273" i="2"/>
  <c r="H269" i="2"/>
  <c r="I269" i="2"/>
  <c r="G256" i="2"/>
  <c r="G252" i="2"/>
  <c r="I252" i="2"/>
  <c r="G245" i="2"/>
  <c r="G241" i="2"/>
  <c r="G215" i="2"/>
  <c r="G195" i="2"/>
  <c r="G186" i="2"/>
  <c r="G179" i="2"/>
  <c r="I179" i="2"/>
  <c r="L179" i="2"/>
  <c r="G175" i="2"/>
  <c r="G163" i="2"/>
  <c r="G150" i="2"/>
  <c r="G147" i="2"/>
  <c r="H146" i="2"/>
  <c r="H142" i="2"/>
  <c r="G130" i="2"/>
  <c r="G129" i="2"/>
  <c r="G126" i="2"/>
  <c r="G119" i="2"/>
  <c r="I119" i="2"/>
  <c r="H118" i="2"/>
  <c r="H114" i="2"/>
  <c r="H110" i="2"/>
  <c r="G106" i="2"/>
  <c r="G102" i="2"/>
  <c r="G98" i="2"/>
  <c r="G94" i="2"/>
  <c r="G90" i="2"/>
  <c r="I90" i="2"/>
  <c r="G86" i="2"/>
  <c r="G82" i="2"/>
  <c r="G78" i="2"/>
  <c r="G74" i="2"/>
  <c r="G70" i="2"/>
  <c r="G66" i="2"/>
  <c r="I66" i="2"/>
  <c r="G62" i="2"/>
  <c r="G58" i="2"/>
  <c r="I58" i="2"/>
  <c r="G54" i="2"/>
  <c r="G50" i="2"/>
  <c r="G46" i="2"/>
  <c r="G42" i="2"/>
  <c r="G38" i="2"/>
  <c r="G34" i="2"/>
  <c r="G30" i="2"/>
  <c r="G26" i="2"/>
  <c r="I26" i="2"/>
  <c r="G22" i="2"/>
  <c r="G18" i="2"/>
  <c r="G14" i="2"/>
  <c r="G10" i="2"/>
  <c r="H70" i="2"/>
  <c r="H128" i="2"/>
  <c r="I128" i="2"/>
  <c r="L128" i="2"/>
  <c r="H162" i="2"/>
  <c r="H206" i="2"/>
  <c r="I206" i="2"/>
  <c r="H218" i="2"/>
  <c r="H248" i="2"/>
  <c r="H304" i="2"/>
  <c r="H30" i="2"/>
  <c r="H54" i="2"/>
  <c r="H78" i="2"/>
  <c r="I78" i="2"/>
  <c r="L78" i="2"/>
  <c r="H102" i="2"/>
  <c r="H15" i="2"/>
  <c r="I15" i="2"/>
  <c r="H31" i="2"/>
  <c r="H47" i="2"/>
  <c r="H63" i="2"/>
  <c r="H135" i="2"/>
  <c r="H229" i="2"/>
  <c r="H261" i="2"/>
  <c r="H297" i="2"/>
  <c r="G24" i="2"/>
  <c r="I24" i="2"/>
  <c r="G40" i="2"/>
  <c r="G56" i="2"/>
  <c r="G72" i="2"/>
  <c r="G88" i="2"/>
  <c r="G104" i="2"/>
  <c r="H157" i="2"/>
  <c r="I157" i="2"/>
  <c r="L157" i="2"/>
  <c r="G171" i="2"/>
  <c r="H205" i="2"/>
  <c r="H317" i="2"/>
  <c r="G362" i="2"/>
  <c r="H113" i="2"/>
  <c r="G139" i="2"/>
  <c r="G155" i="2"/>
  <c r="H189" i="2"/>
  <c r="G220" i="2"/>
  <c r="G349" i="2"/>
  <c r="I349" i="2"/>
  <c r="G112" i="2"/>
  <c r="H143" i="2"/>
  <c r="H173" i="2"/>
  <c r="G212" i="2"/>
  <c r="H347" i="2"/>
  <c r="G354" i="2"/>
  <c r="I354" i="2"/>
  <c r="L354" i="2"/>
  <c r="H17" i="2"/>
  <c r="H33" i="2"/>
  <c r="I33" i="2"/>
  <c r="H49" i="2"/>
  <c r="H65" i="2"/>
  <c r="H81" i="2"/>
  <c r="H97" i="2"/>
  <c r="H116" i="2"/>
  <c r="H125" i="2"/>
  <c r="H144" i="2"/>
  <c r="H155" i="2"/>
  <c r="I155" i="2"/>
  <c r="G180" i="2"/>
  <c r="H192" i="2"/>
  <c r="H329" i="2"/>
  <c r="G346" i="2"/>
  <c r="H356" i="2"/>
  <c r="H363" i="2"/>
  <c r="I363" i="2"/>
  <c r="L363" i="2"/>
  <c r="H38" i="2"/>
  <c r="H82" i="2"/>
  <c r="I82" i="2"/>
  <c r="H138" i="2"/>
  <c r="H174" i="2"/>
  <c r="H210" i="2"/>
  <c r="H236" i="2"/>
  <c r="H268" i="2"/>
  <c r="H348" i="2"/>
  <c r="I348" i="2"/>
  <c r="H34" i="2"/>
  <c r="H62" i="2"/>
  <c r="I62" i="2"/>
  <c r="H86" i="2"/>
  <c r="H106" i="2"/>
  <c r="H19" i="2"/>
  <c r="H35" i="2"/>
  <c r="H51" i="2"/>
  <c r="H67" i="2"/>
  <c r="H147" i="2"/>
  <c r="H233" i="2"/>
  <c r="I233" i="2"/>
  <c r="H265" i="2"/>
  <c r="G12" i="2"/>
  <c r="G28" i="2"/>
  <c r="G44" i="2"/>
  <c r="G60" i="2"/>
  <c r="G76" i="2"/>
  <c r="I76" i="2"/>
  <c r="L76" i="2"/>
  <c r="G92" i="2"/>
  <c r="H123" i="2"/>
  <c r="I123" i="2"/>
  <c r="H159" i="2"/>
  <c r="H183" i="2"/>
  <c r="G208" i="2"/>
  <c r="H333" i="2"/>
  <c r="G116" i="2"/>
  <c r="H141" i="2"/>
  <c r="G160" i="2"/>
  <c r="G192" i="2"/>
  <c r="I192" i="2"/>
  <c r="G224" i="2"/>
  <c r="G350" i="2"/>
  <c r="G108" i="2"/>
  <c r="H115" i="2"/>
  <c r="G152" i="2"/>
  <c r="H175" i="2"/>
  <c r="I175" i="2"/>
  <c r="H215" i="2"/>
  <c r="H352" i="2"/>
  <c r="H361" i="2"/>
  <c r="H21" i="2"/>
  <c r="H37" i="2"/>
  <c r="H53" i="2"/>
  <c r="H69" i="2"/>
  <c r="H85" i="2"/>
  <c r="H101" i="2"/>
  <c r="G120" i="2"/>
  <c r="H127" i="2"/>
  <c r="G148" i="2"/>
  <c r="H160" i="2"/>
  <c r="H181" i="2"/>
  <c r="G196" i="2"/>
  <c r="I196" i="2"/>
  <c r="L196" i="2"/>
  <c r="H339" i="2"/>
  <c r="H346" i="2"/>
  <c r="H358" i="2"/>
  <c r="H50" i="2"/>
  <c r="H94" i="2"/>
  <c r="H150" i="2"/>
  <c r="H178" i="2"/>
  <c r="H212" i="2"/>
  <c r="H240" i="2"/>
  <c r="H272" i="2"/>
  <c r="H360" i="2"/>
  <c r="H42" i="2"/>
  <c r="H66" i="2"/>
  <c r="H90" i="2"/>
  <c r="H130" i="2"/>
  <c r="H23" i="2"/>
  <c r="H39" i="2"/>
  <c r="H55" i="2"/>
  <c r="H111" i="2"/>
  <c r="H211" i="2"/>
  <c r="H237" i="2"/>
  <c r="H277" i="2"/>
  <c r="H126" i="2"/>
  <c r="G16" i="2"/>
  <c r="G32" i="2"/>
  <c r="G48" i="2"/>
  <c r="G64" i="2"/>
  <c r="G80" i="2"/>
  <c r="G96" i="2"/>
  <c r="G132" i="2"/>
  <c r="G167" i="2"/>
  <c r="G200" i="2"/>
  <c r="H209" i="2"/>
  <c r="H343" i="2"/>
  <c r="H117" i="2"/>
  <c r="G144" i="2"/>
  <c r="I144" i="2"/>
  <c r="L144" i="2"/>
  <c r="H161" i="2"/>
  <c r="H193" i="2"/>
  <c r="H321" i="2"/>
  <c r="G358" i="2"/>
  <c r="H109" i="2"/>
  <c r="G128" i="2"/>
  <c r="H167" i="2"/>
  <c r="G176" i="2"/>
  <c r="G216" i="2"/>
  <c r="G353" i="2"/>
  <c r="H362" i="2"/>
  <c r="H9" i="2"/>
  <c r="H25" i="2"/>
  <c r="H41" i="2"/>
  <c r="H57" i="2"/>
  <c r="H73" i="2"/>
  <c r="H89" i="2"/>
  <c r="H105" i="2"/>
  <c r="H121" i="2"/>
  <c r="H136" i="2"/>
  <c r="H149" i="2"/>
  <c r="G164" i="2"/>
  <c r="G184" i="2"/>
  <c r="H197" i="2"/>
  <c r="G342" i="2"/>
  <c r="H349" i="2"/>
  <c r="H351" i="2"/>
  <c r="H154" i="2"/>
  <c r="I154" i="2"/>
  <c r="L154" i="2"/>
  <c r="H300" i="2"/>
  <c r="H98" i="2"/>
  <c r="H59" i="2"/>
  <c r="H293" i="2"/>
  <c r="G68" i="2"/>
  <c r="G168" i="2"/>
  <c r="G219" i="2"/>
  <c r="H129" i="2"/>
  <c r="H353" i="2"/>
  <c r="H45" i="2"/>
  <c r="H107" i="2"/>
  <c r="H165" i="2"/>
  <c r="H350" i="2"/>
  <c r="H190" i="2"/>
  <c r="H194" i="2"/>
  <c r="H11" i="2"/>
  <c r="I11" i="2"/>
  <c r="L11" i="2"/>
  <c r="H119" i="2"/>
  <c r="G20" i="2"/>
  <c r="G84" i="2"/>
  <c r="G203" i="2"/>
  <c r="G136" i="2"/>
  <c r="H337" i="2"/>
  <c r="H168" i="2"/>
  <c r="H61" i="2"/>
  <c r="I61" i="2"/>
  <c r="L61" i="2"/>
  <c r="G124" i="2"/>
  <c r="G187" i="2"/>
  <c r="G107" i="2"/>
  <c r="H207" i="2"/>
  <c r="G137" i="2"/>
  <c r="G157" i="2"/>
  <c r="G183" i="2"/>
  <c r="I183" i="2"/>
  <c r="L183" i="2"/>
  <c r="G221" i="2"/>
  <c r="H247" i="2"/>
  <c r="G255" i="2"/>
  <c r="H156" i="2"/>
  <c r="G345" i="2"/>
  <c r="H271" i="2"/>
  <c r="H303" i="2"/>
  <c r="H287" i="2"/>
  <c r="H314" i="2"/>
  <c r="H16" i="2"/>
  <c r="I16" i="2"/>
  <c r="L16" i="2"/>
  <c r="H24" i="2"/>
  <c r="H32" i="2"/>
  <c r="H40" i="2"/>
  <c r="H48" i="2"/>
  <c r="H56" i="2"/>
  <c r="H64" i="2"/>
  <c r="H72" i="2"/>
  <c r="H80" i="2"/>
  <c r="I80" i="2"/>
  <c r="L80" i="2"/>
  <c r="H88" i="2"/>
  <c r="I88" i="2"/>
  <c r="L88" i="2"/>
  <c r="H96" i="2"/>
  <c r="H104" i="2"/>
  <c r="G153" i="2"/>
  <c r="G173" i="2"/>
  <c r="G191" i="2"/>
  <c r="H224" i="2"/>
  <c r="G290" i="2"/>
  <c r="G204" i="2"/>
  <c r="G274" i="2"/>
  <c r="G311" i="2"/>
  <c r="G226" i="2"/>
  <c r="H234" i="2"/>
  <c r="G258" i="2"/>
  <c r="H322" i="2"/>
  <c r="H330" i="2"/>
  <c r="H338" i="2"/>
  <c r="H227" i="2"/>
  <c r="H235" i="2"/>
  <c r="H243" i="2"/>
  <c r="I243" i="2"/>
  <c r="L243" i="2"/>
  <c r="H251" i="2"/>
  <c r="H259" i="2"/>
  <c r="H267" i="2"/>
  <c r="H275" i="2"/>
  <c r="H283" i="2"/>
  <c r="H291" i="2"/>
  <c r="H299" i="2"/>
  <c r="H307" i="2"/>
  <c r="H315" i="2"/>
  <c r="H323" i="2"/>
  <c r="H331" i="2"/>
  <c r="G341" i="2"/>
  <c r="H58" i="2"/>
  <c r="H214" i="2"/>
  <c r="H46" i="2"/>
  <c r="H27" i="2"/>
  <c r="H225" i="2"/>
  <c r="G36" i="2"/>
  <c r="G100" i="2"/>
  <c r="H223" i="2"/>
  <c r="H145" i="2"/>
  <c r="H359" i="2"/>
  <c r="H191" i="2"/>
  <c r="H13" i="2"/>
  <c r="H77" i="2"/>
  <c r="H139" i="2"/>
  <c r="H219" i="2"/>
  <c r="H108" i="2"/>
  <c r="H244" i="2"/>
  <c r="H74" i="2"/>
  <c r="H43" i="2"/>
  <c r="H257" i="2"/>
  <c r="G52" i="2"/>
  <c r="H133" i="2"/>
  <c r="G361" i="2"/>
  <c r="H177" i="2"/>
  <c r="G111" i="2"/>
  <c r="H325" i="2"/>
  <c r="H29" i="2"/>
  <c r="H93" i="2"/>
  <c r="H151" i="2"/>
  <c r="H344" i="2"/>
  <c r="H355" i="2"/>
  <c r="G188" i="2"/>
  <c r="G123" i="2"/>
  <c r="G149" i="2"/>
  <c r="I149" i="2"/>
  <c r="L149" i="2"/>
  <c r="G169" i="2"/>
  <c r="H213" i="2"/>
  <c r="I213" i="2"/>
  <c r="H231" i="2"/>
  <c r="G201" i="2"/>
  <c r="G271" i="2"/>
  <c r="H282" i="2"/>
  <c r="H12" i="2"/>
  <c r="G21" i="2"/>
  <c r="I21" i="2"/>
  <c r="L21" i="2"/>
  <c r="G33" i="2"/>
  <c r="H44" i="2"/>
  <c r="G53" i="2"/>
  <c r="G65" i="2"/>
  <c r="I65" i="2"/>
  <c r="L65" i="2"/>
  <c r="H76" i="2"/>
  <c r="G85" i="2"/>
  <c r="I85" i="2"/>
  <c r="L85" i="2"/>
  <c r="G97" i="2"/>
  <c r="G109" i="2"/>
  <c r="G133" i="2"/>
  <c r="H171" i="2"/>
  <c r="H263" i="2"/>
  <c r="H295" i="2"/>
  <c r="G279" i="2"/>
  <c r="H220" i="2"/>
  <c r="H250" i="2"/>
  <c r="G357" i="2"/>
  <c r="H327" i="2"/>
  <c r="G335" i="2"/>
  <c r="G235" i="2"/>
  <c r="G246" i="2"/>
  <c r="H254" i="2"/>
  <c r="G267" i="2"/>
  <c r="I267" i="2"/>
  <c r="L267" i="2"/>
  <c r="G278" i="2"/>
  <c r="H286" i="2"/>
  <c r="G299" i="2"/>
  <c r="G310" i="2"/>
  <c r="H318" i="2"/>
  <c r="G331" i="2"/>
  <c r="I331" i="2"/>
  <c r="L331" i="2"/>
  <c r="G143" i="2"/>
  <c r="H188" i="2"/>
  <c r="H187" i="2"/>
  <c r="G213" i="2"/>
  <c r="G231" i="2"/>
  <c r="G247" i="2"/>
  <c r="G298" i="2"/>
  <c r="G287" i="2"/>
  <c r="I287" i="2"/>
  <c r="L287" i="2"/>
  <c r="G13" i="2"/>
  <c r="G25" i="2"/>
  <c r="H36" i="2"/>
  <c r="G45" i="2"/>
  <c r="G57" i="2"/>
  <c r="H68" i="2"/>
  <c r="G77" i="2"/>
  <c r="G89" i="2"/>
  <c r="I89" i="2"/>
  <c r="L89" i="2"/>
  <c r="H100" i="2"/>
  <c r="H112" i="2"/>
  <c r="I112" i="2"/>
  <c r="L112" i="2"/>
  <c r="G172" i="2"/>
  <c r="H216" i="2"/>
  <c r="G263" i="2"/>
  <c r="G295" i="2"/>
  <c r="H185" i="2"/>
  <c r="G306" i="2"/>
  <c r="H226" i="2"/>
  <c r="G242" i="2"/>
  <c r="H357" i="2"/>
  <c r="H319" i="2"/>
  <c r="G327" i="2"/>
  <c r="G338" i="2"/>
  <c r="G227" i="2"/>
  <c r="G238" i="2"/>
  <c r="H246" i="2"/>
  <c r="G259" i="2"/>
  <c r="G270" i="2"/>
  <c r="H278" i="2"/>
  <c r="G291" i="2"/>
  <c r="G302" i="2"/>
  <c r="H310" i="2"/>
  <c r="G323" i="2"/>
  <c r="G334" i="2"/>
  <c r="G151" i="2"/>
  <c r="H137" i="2"/>
  <c r="H221" i="2"/>
  <c r="H239" i="2"/>
  <c r="G156" i="2"/>
  <c r="H345" i="2"/>
  <c r="G266" i="2"/>
  <c r="H298" i="2"/>
  <c r="G17" i="2"/>
  <c r="H28" i="2"/>
  <c r="G37" i="2"/>
  <c r="G49" i="2"/>
  <c r="H60" i="2"/>
  <c r="G69" i="2"/>
  <c r="G81" i="2"/>
  <c r="I81" i="2"/>
  <c r="L81" i="2"/>
  <c r="H92" i="2"/>
  <c r="G101" i="2"/>
  <c r="I101" i="2"/>
  <c r="L101" i="2"/>
  <c r="G125" i="2"/>
  <c r="H152" i="2"/>
  <c r="H172" i="2"/>
  <c r="G197" i="2"/>
  <c r="I197" i="2"/>
  <c r="L197" i="2"/>
  <c r="H217" i="2"/>
  <c r="G140" i="2"/>
  <c r="G185" i="2"/>
  <c r="H274" i="2"/>
  <c r="H306" i="2"/>
  <c r="H242" i="2"/>
  <c r="H258" i="2"/>
  <c r="G319" i="2"/>
  <c r="G330" i="2"/>
  <c r="G230" i="2"/>
  <c r="H238" i="2"/>
  <c r="G251" i="2"/>
  <c r="G262" i="2"/>
  <c r="H270" i="2"/>
  <c r="G283" i="2"/>
  <c r="G294" i="2"/>
  <c r="H302" i="2"/>
  <c r="G315" i="2"/>
  <c r="G326" i="2"/>
  <c r="H334" i="2"/>
  <c r="G207" i="2"/>
  <c r="G115" i="2"/>
  <c r="H169" i="2"/>
  <c r="G239" i="2"/>
  <c r="H255" i="2"/>
  <c r="H201" i="2"/>
  <c r="H266" i="2"/>
  <c r="G303" i="2"/>
  <c r="G282" i="2"/>
  <c r="I282" i="2"/>
  <c r="L282" i="2"/>
  <c r="G314" i="2"/>
  <c r="I314" i="2"/>
  <c r="L314" i="2"/>
  <c r="G9" i="2"/>
  <c r="H20" i="2"/>
  <c r="G29" i="2"/>
  <c r="G41" i="2"/>
  <c r="I41" i="2"/>
  <c r="L41" i="2"/>
  <c r="H52" i="2"/>
  <c r="G61" i="2"/>
  <c r="G73" i="2"/>
  <c r="H84" i="2"/>
  <c r="I84" i="2"/>
  <c r="L84" i="2"/>
  <c r="G93" i="2"/>
  <c r="G105" i="2"/>
  <c r="G127" i="2"/>
  <c r="H153" i="2"/>
  <c r="H176" i="2"/>
  <c r="I176" i="2"/>
  <c r="L176" i="2"/>
  <c r="G217" i="2"/>
  <c r="H290" i="2"/>
  <c r="H140" i="2"/>
  <c r="H204" i="2"/>
  <c r="H279" i="2"/>
  <c r="H311" i="2"/>
  <c r="G234" i="2"/>
  <c r="I234" i="2"/>
  <c r="L234" i="2"/>
  <c r="G250" i="2"/>
  <c r="I250" i="2"/>
  <c r="G322" i="2"/>
  <c r="H335" i="2"/>
  <c r="H230" i="2"/>
  <c r="G243" i="2"/>
  <c r="G254" i="2"/>
  <c r="H262" i="2"/>
  <c r="G275" i="2"/>
  <c r="G286" i="2"/>
  <c r="H294" i="2"/>
  <c r="G307" i="2"/>
  <c r="G318" i="2"/>
  <c r="H326" i="2"/>
  <c r="H341" i="2"/>
  <c r="H358" i="1"/>
  <c r="G344" i="1"/>
  <c r="G340" i="1"/>
  <c r="H332" i="1"/>
  <c r="G308" i="1"/>
  <c r="H307" i="1"/>
  <c r="H303" i="1"/>
  <c r="G302" i="1"/>
  <c r="G301" i="1"/>
  <c r="G290" i="1"/>
  <c r="G289" i="1"/>
  <c r="H285" i="1"/>
  <c r="G261" i="1"/>
  <c r="G257" i="1"/>
  <c r="G241" i="1"/>
  <c r="I241" i="1"/>
  <c r="G233" i="1"/>
  <c r="G232" i="1"/>
  <c r="H229" i="1"/>
  <c r="G228" i="1"/>
  <c r="H225" i="1"/>
  <c r="H224" i="1"/>
  <c r="G196" i="1"/>
  <c r="H186" i="1"/>
  <c r="I186" i="1"/>
  <c r="H178" i="1"/>
  <c r="G177" i="1"/>
  <c r="G176" i="1"/>
  <c r="H163" i="1"/>
  <c r="H162" i="1"/>
  <c r="G155" i="1"/>
  <c r="G152" i="1"/>
  <c r="H147" i="1"/>
  <c r="G143" i="1"/>
  <c r="H134" i="1"/>
  <c r="G129" i="1"/>
  <c r="G120" i="1"/>
  <c r="G105" i="1"/>
  <c r="G104" i="1"/>
  <c r="H103" i="1"/>
  <c r="G92" i="1"/>
  <c r="I92" i="1"/>
  <c r="G85" i="1"/>
  <c r="G84" i="1"/>
  <c r="H72" i="1"/>
  <c r="H71" i="1"/>
  <c r="G65" i="1"/>
  <c r="G64" i="1"/>
  <c r="G63" i="1"/>
  <c r="H60" i="1"/>
  <c r="G56" i="1"/>
  <c r="G40" i="1"/>
  <c r="H36" i="1"/>
  <c r="H24" i="1"/>
  <c r="G360" i="1"/>
  <c r="G348" i="1"/>
  <c r="G337" i="1"/>
  <c r="G336" i="1"/>
  <c r="G335" i="1"/>
  <c r="G332" i="1"/>
  <c r="G318" i="1"/>
  <c r="G317" i="1"/>
  <c r="G314" i="1"/>
  <c r="G286" i="1"/>
  <c r="G285" i="1"/>
  <c r="I285" i="1"/>
  <c r="L285" i="1"/>
  <c r="G274" i="1"/>
  <c r="G273" i="1"/>
  <c r="G229" i="1"/>
  <c r="G225" i="1"/>
  <c r="I225" i="1"/>
  <c r="L225" i="1"/>
  <c r="G188" i="1"/>
  <c r="G187" i="1"/>
  <c r="G165" i="1"/>
  <c r="G164" i="1"/>
  <c r="G151" i="1"/>
  <c r="G149" i="1"/>
  <c r="G148" i="1"/>
  <c r="G145" i="1"/>
  <c r="G144" i="1"/>
  <c r="G128" i="1"/>
  <c r="G127" i="1"/>
  <c r="G124" i="1"/>
  <c r="G117" i="1"/>
  <c r="G116" i="1"/>
  <c r="G115" i="1"/>
  <c r="G112" i="1"/>
  <c r="G111" i="1"/>
  <c r="G108" i="1"/>
  <c r="G107" i="1"/>
  <c r="G99" i="1"/>
  <c r="G89" i="1"/>
  <c r="G88" i="1"/>
  <c r="G73" i="1"/>
  <c r="G72" i="1"/>
  <c r="G60" i="1"/>
  <c r="G59" i="1"/>
  <c r="G37" i="1"/>
  <c r="G36" i="1"/>
  <c r="G25" i="1"/>
  <c r="G24" i="1"/>
  <c r="G16" i="1"/>
  <c r="G15" i="1"/>
  <c r="H10" i="1"/>
  <c r="H363" i="1"/>
  <c r="I363" i="1"/>
  <c r="L363" i="1"/>
  <c r="G356" i="1"/>
  <c r="H352" i="1"/>
  <c r="G347" i="1"/>
  <c r="G331" i="1"/>
  <c r="G328" i="1"/>
  <c r="H327" i="1"/>
  <c r="G325" i="1"/>
  <c r="G324" i="1"/>
  <c r="H321" i="1"/>
  <c r="G313" i="1"/>
  <c r="H312" i="1"/>
  <c r="H309" i="1"/>
  <c r="G305" i="1"/>
  <c r="H297" i="1"/>
  <c r="H296" i="1"/>
  <c r="H293" i="1"/>
  <c r="I293" i="1"/>
  <c r="G292" i="1"/>
  <c r="G284" i="1"/>
  <c r="G281" i="1"/>
  <c r="G280" i="1"/>
  <c r="G277" i="1"/>
  <c r="G276" i="1"/>
  <c r="H269" i="1"/>
  <c r="H265" i="1"/>
  <c r="H264" i="1"/>
  <c r="G250" i="1"/>
  <c r="G249" i="1"/>
  <c r="G248" i="1"/>
  <c r="G238" i="1"/>
  <c r="G237" i="1"/>
  <c r="G222" i="1"/>
  <c r="G221" i="1"/>
  <c r="G220" i="1"/>
  <c r="G217" i="1"/>
  <c r="G216" i="1"/>
  <c r="G213" i="1"/>
  <c r="G212" i="1"/>
  <c r="G210" i="1"/>
  <c r="G209" i="1"/>
  <c r="G206" i="1"/>
  <c r="G205" i="1"/>
  <c r="G202" i="1"/>
  <c r="G201" i="1"/>
  <c r="G200" i="1"/>
  <c r="G184" i="1"/>
  <c r="G172" i="1"/>
  <c r="G171" i="1"/>
  <c r="G167" i="1"/>
  <c r="G141" i="1"/>
  <c r="G140" i="1"/>
  <c r="G139" i="1"/>
  <c r="G136" i="1"/>
  <c r="G132" i="1"/>
  <c r="G101" i="1"/>
  <c r="G100" i="1"/>
  <c r="H96" i="1"/>
  <c r="H95" i="1"/>
  <c r="G80" i="1"/>
  <c r="G79" i="1"/>
  <c r="H76" i="1"/>
  <c r="H68" i="1"/>
  <c r="G53" i="1"/>
  <c r="G51" i="1"/>
  <c r="G48" i="1"/>
  <c r="G47" i="1"/>
  <c r="G43" i="1"/>
  <c r="G12" i="1"/>
  <c r="H56" i="1"/>
  <c r="H22" i="1"/>
  <c r="G21" i="1"/>
  <c r="G20" i="1"/>
  <c r="H16" i="1"/>
  <c r="I16" i="1"/>
  <c r="H15" i="1"/>
  <c r="H14" i="1"/>
  <c r="G363" i="1"/>
  <c r="H354" i="1"/>
  <c r="G353" i="1"/>
  <c r="G352" i="1"/>
  <c r="H344" i="1"/>
  <c r="H340" i="1"/>
  <c r="G327" i="1"/>
  <c r="H326" i="1"/>
  <c r="G321" i="1"/>
  <c r="G312" i="1"/>
  <c r="I312" i="1"/>
  <c r="L312" i="1"/>
  <c r="G309" i="1"/>
  <c r="I309" i="1"/>
  <c r="L309" i="1"/>
  <c r="H308" i="1"/>
  <c r="H301" i="1"/>
  <c r="G300" i="1"/>
  <c r="G297" i="1"/>
  <c r="I297" i="1"/>
  <c r="L297" i="1"/>
  <c r="G296" i="1"/>
  <c r="G293" i="1"/>
  <c r="H289" i="1"/>
  <c r="H288" i="1"/>
  <c r="G270" i="1"/>
  <c r="G269" i="1"/>
  <c r="G266" i="1"/>
  <c r="G265" i="1"/>
  <c r="I265" i="1"/>
  <c r="L265" i="1"/>
  <c r="G264" i="1"/>
  <c r="I264" i="1"/>
  <c r="L264" i="1"/>
  <c r="H261" i="1"/>
  <c r="H257" i="1"/>
  <c r="G254" i="1"/>
  <c r="G253" i="1"/>
  <c r="G245" i="1"/>
  <c r="H241" i="1"/>
  <c r="H233" i="1"/>
  <c r="H232" i="1"/>
  <c r="H231" i="1"/>
  <c r="H227" i="1"/>
  <c r="H223" i="1"/>
  <c r="H211" i="1"/>
  <c r="H196" i="1"/>
  <c r="G193" i="1"/>
  <c r="G192" i="1"/>
  <c r="G180" i="1"/>
  <c r="H176" i="1"/>
  <c r="G168" i="1"/>
  <c r="G161" i="1"/>
  <c r="G160" i="1"/>
  <c r="G159" i="1"/>
  <c r="I159" i="1"/>
  <c r="L159" i="1"/>
  <c r="G156" i="1"/>
  <c r="H155" i="1"/>
  <c r="H152" i="1"/>
  <c r="H120" i="1"/>
  <c r="H119" i="1"/>
  <c r="H104" i="1"/>
  <c r="G97" i="1"/>
  <c r="G96" i="1"/>
  <c r="I96" i="1"/>
  <c r="G95" i="1"/>
  <c r="H92" i="1"/>
  <c r="G91" i="1"/>
  <c r="H84" i="1"/>
  <c r="G76" i="1"/>
  <c r="H70" i="1"/>
  <c r="G69" i="1"/>
  <c r="G68" i="1"/>
  <c r="I68" i="1"/>
  <c r="L68" i="1"/>
  <c r="G67" i="1"/>
  <c r="H64" i="1"/>
  <c r="H63" i="1"/>
  <c r="H62" i="1"/>
  <c r="H55" i="1"/>
  <c r="G52" i="1"/>
  <c r="G44" i="1"/>
  <c r="H40" i="1"/>
  <c r="H39" i="1"/>
  <c r="G32" i="1"/>
  <c r="G31" i="1"/>
  <c r="G28" i="1"/>
  <c r="H183" i="1"/>
  <c r="H275" i="1"/>
  <c r="I275" i="1"/>
  <c r="L275" i="1"/>
  <c r="H171" i="1"/>
  <c r="H245" i="1"/>
  <c r="H331" i="1"/>
  <c r="H31" i="1"/>
  <c r="H205" i="1"/>
  <c r="H263" i="1"/>
  <c r="H48" i="1"/>
  <c r="H108" i="1"/>
  <c r="H124" i="1"/>
  <c r="H140" i="1"/>
  <c r="I140" i="1"/>
  <c r="H156" i="1"/>
  <c r="H168" i="1"/>
  <c r="H188" i="1"/>
  <c r="H216" i="1"/>
  <c r="H280" i="1"/>
  <c r="H336" i="1"/>
  <c r="H356" i="1"/>
  <c r="H139" i="1"/>
  <c r="H281" i="1"/>
  <c r="H26" i="1"/>
  <c r="H58" i="1"/>
  <c r="H100" i="1"/>
  <c r="G34" i="1"/>
  <c r="H61" i="1"/>
  <c r="G86" i="1"/>
  <c r="H113" i="1"/>
  <c r="H149" i="1"/>
  <c r="H189" i="1"/>
  <c r="G272" i="1"/>
  <c r="H314" i="1"/>
  <c r="H337" i="1"/>
  <c r="H11" i="1"/>
  <c r="G50" i="1"/>
  <c r="H85" i="1"/>
  <c r="H129" i="1"/>
  <c r="G138" i="1"/>
  <c r="G163" i="1"/>
  <c r="I163" i="1"/>
  <c r="L163" i="1"/>
  <c r="G224" i="1"/>
  <c r="H302" i="1"/>
  <c r="G358" i="1"/>
  <c r="G10" i="1"/>
  <c r="H29" i="1"/>
  <c r="G55" i="1"/>
  <c r="G70" i="1"/>
  <c r="H97" i="1"/>
  <c r="H123" i="1"/>
  <c r="H161" i="1"/>
  <c r="H208" i="1"/>
  <c r="G231" i="1"/>
  <c r="H270" i="1"/>
  <c r="H291" i="1"/>
  <c r="G326" i="1"/>
  <c r="H359" i="1"/>
  <c r="H45" i="1"/>
  <c r="G54" i="1"/>
  <c r="H81" i="1"/>
  <c r="H101" i="1"/>
  <c r="I101" i="1"/>
  <c r="G131" i="1"/>
  <c r="G166" i="1"/>
  <c r="G195" i="1"/>
  <c r="H220" i="1"/>
  <c r="G243" i="1"/>
  <c r="G263" i="1"/>
  <c r="H292" i="1"/>
  <c r="G338" i="1"/>
  <c r="I338" i="1"/>
  <c r="L338" i="1"/>
  <c r="H213" i="1"/>
  <c r="H317" i="1"/>
  <c r="H47" i="1"/>
  <c r="H187" i="1"/>
  <c r="H273" i="1"/>
  <c r="H107" i="1"/>
  <c r="H217" i="1"/>
  <c r="H277" i="1"/>
  <c r="H12" i="1"/>
  <c r="H54" i="1"/>
  <c r="H112" i="1"/>
  <c r="H128" i="1"/>
  <c r="H144" i="1"/>
  <c r="H160" i="1"/>
  <c r="H172" i="1"/>
  <c r="H192" i="1"/>
  <c r="H244" i="1"/>
  <c r="H320" i="1"/>
  <c r="H338" i="1"/>
  <c r="H360" i="1"/>
  <c r="H201" i="1"/>
  <c r="H319" i="1"/>
  <c r="H32" i="1"/>
  <c r="H74" i="1"/>
  <c r="H122" i="1"/>
  <c r="H37" i="1"/>
  <c r="G66" i="1"/>
  <c r="H89" i="1"/>
  <c r="H115" i="1"/>
  <c r="H165" i="1"/>
  <c r="G208" i="1"/>
  <c r="H274" i="1"/>
  <c r="H318" i="1"/>
  <c r="G346" i="1"/>
  <c r="H17" i="1"/>
  <c r="G14" i="1"/>
  <c r="I14" i="1"/>
  <c r="L14" i="1"/>
  <c r="H57" i="1"/>
  <c r="G103" i="1"/>
  <c r="G130" i="1"/>
  <c r="H143" i="1"/>
  <c r="H177" i="1"/>
  <c r="H228" i="1"/>
  <c r="G303" i="1"/>
  <c r="H21" i="1"/>
  <c r="H33" i="1"/>
  <c r="G62" i="1"/>
  <c r="I62" i="1"/>
  <c r="L62" i="1"/>
  <c r="H78" i="1"/>
  <c r="H106" i="1"/>
  <c r="G126" i="1"/>
  <c r="H170" i="1"/>
  <c r="G211" i="1"/>
  <c r="H247" i="1"/>
  <c r="G271" i="1"/>
  <c r="H298" i="1"/>
  <c r="H346" i="1"/>
  <c r="G26" i="1"/>
  <c r="H49" i="1"/>
  <c r="I49" i="1"/>
  <c r="L49" i="1"/>
  <c r="G58" i="1"/>
  <c r="H83" i="1"/>
  <c r="G102" i="1"/>
  <c r="H133" i="1"/>
  <c r="H167" i="1"/>
  <c r="H202" i="1"/>
  <c r="H222" i="1"/>
  <c r="G244" i="1"/>
  <c r="G275" i="1"/>
  <c r="G319" i="1"/>
  <c r="G342" i="1"/>
  <c r="H237" i="1"/>
  <c r="H75" i="1"/>
  <c r="H209" i="1"/>
  <c r="H287" i="1"/>
  <c r="H127" i="1"/>
  <c r="H239" i="1"/>
  <c r="H305" i="1"/>
  <c r="H28" i="1"/>
  <c r="H88" i="1"/>
  <c r="H116" i="1"/>
  <c r="H132" i="1"/>
  <c r="H148" i="1"/>
  <c r="H164" i="1"/>
  <c r="H180" i="1"/>
  <c r="H200" i="1"/>
  <c r="H248" i="1"/>
  <c r="H324" i="1"/>
  <c r="H342" i="1"/>
  <c r="H362" i="1"/>
  <c r="H79" i="1"/>
  <c r="H243" i="1"/>
  <c r="H44" i="1"/>
  <c r="H80" i="1"/>
  <c r="H27" i="1"/>
  <c r="G38" i="1"/>
  <c r="H73" i="1"/>
  <c r="H99" i="1"/>
  <c r="H117" i="1"/>
  <c r="G170" i="1"/>
  <c r="G247" i="1"/>
  <c r="H286" i="1"/>
  <c r="G323" i="1"/>
  <c r="G359" i="1"/>
  <c r="H19" i="1"/>
  <c r="H41" i="1"/>
  <c r="I41" i="1"/>
  <c r="L41" i="1"/>
  <c r="H65" i="1"/>
  <c r="H105" i="1"/>
  <c r="G134" i="1"/>
  <c r="G147" i="1"/>
  <c r="G178" i="1"/>
  <c r="G279" i="1"/>
  <c r="G304" i="1"/>
  <c r="G22" i="1"/>
  <c r="I22" i="1"/>
  <c r="L22" i="1"/>
  <c r="H35" i="1"/>
  <c r="H67" i="1"/>
  <c r="G87" i="1"/>
  <c r="G110" i="1"/>
  <c r="H157" i="1"/>
  <c r="H182" i="1"/>
  <c r="G223" i="1"/>
  <c r="H254" i="1"/>
  <c r="H272" i="1"/>
  <c r="H300" i="1"/>
  <c r="H353" i="1"/>
  <c r="G42" i="1"/>
  <c r="H51" i="1"/>
  <c r="G74" i="1"/>
  <c r="G90" i="1"/>
  <c r="G118" i="1"/>
  <c r="H141" i="1"/>
  <c r="H175" i="1"/>
  <c r="H206" i="1"/>
  <c r="H238" i="1"/>
  <c r="H250" i="1"/>
  <c r="H284" i="1"/>
  <c r="G320" i="1"/>
  <c r="G362" i="1"/>
  <c r="H259" i="1"/>
  <c r="H313" i="1"/>
  <c r="H347" i="1"/>
  <c r="H136" i="1"/>
  <c r="H212" i="1"/>
  <c r="H52" i="1"/>
  <c r="G78" i="1"/>
  <c r="H252" i="1"/>
  <c r="G71" i="1"/>
  <c r="G186" i="1"/>
  <c r="H9" i="1"/>
  <c r="H91" i="1"/>
  <c r="G227" i="1"/>
  <c r="G354" i="1"/>
  <c r="H43" i="1"/>
  <c r="G122" i="1"/>
  <c r="G239" i="1"/>
  <c r="I239" i="1"/>
  <c r="L239" i="1"/>
  <c r="H42" i="1"/>
  <c r="H150" i="1"/>
  <c r="H276" i="1"/>
  <c r="H111" i="1"/>
  <c r="H90" i="1"/>
  <c r="G106" i="1"/>
  <c r="G291" i="1"/>
  <c r="H121" i="1"/>
  <c r="H290" i="1"/>
  <c r="G23" i="1"/>
  <c r="G119" i="1"/>
  <c r="H266" i="1"/>
  <c r="H53" i="1"/>
  <c r="G150" i="1"/>
  <c r="G259" i="1"/>
  <c r="G82" i="1"/>
  <c r="G33" i="1"/>
  <c r="G121" i="1"/>
  <c r="G17" i="1"/>
  <c r="G27" i="1"/>
  <c r="H138" i="1"/>
  <c r="G189" i="1"/>
  <c r="I189" i="1"/>
  <c r="L189" i="1"/>
  <c r="H173" i="1"/>
  <c r="G185" i="1"/>
  <c r="H197" i="1"/>
  <c r="H13" i="1"/>
  <c r="H114" i="1"/>
  <c r="G194" i="1"/>
  <c r="G125" i="1"/>
  <c r="G154" i="1"/>
  <c r="G181" i="1"/>
  <c r="H203" i="1"/>
  <c r="H219" i="1"/>
  <c r="G256" i="1"/>
  <c r="G282" i="1"/>
  <c r="H226" i="1"/>
  <c r="G61" i="1"/>
  <c r="I61" i="1"/>
  <c r="L61" i="1"/>
  <c r="G93" i="1"/>
  <c r="H169" i="1"/>
  <c r="G179" i="1"/>
  <c r="G246" i="1"/>
  <c r="G174" i="1"/>
  <c r="G260" i="1"/>
  <c r="G283" i="1"/>
  <c r="H295" i="1"/>
  <c r="G230" i="1"/>
  <c r="H278" i="1"/>
  <c r="H322" i="1"/>
  <c r="H251" i="1"/>
  <c r="G315" i="1"/>
  <c r="G341" i="1"/>
  <c r="G349" i="1"/>
  <c r="G198" i="1"/>
  <c r="H262" i="1"/>
  <c r="H279" i="1"/>
  <c r="H304" i="1"/>
  <c r="G310" i="1"/>
  <c r="G333" i="1"/>
  <c r="H361" i="1"/>
  <c r="G350" i="1"/>
  <c r="H131" i="1"/>
  <c r="H151" i="1"/>
  <c r="H94" i="1"/>
  <c r="I94" i="1"/>
  <c r="L94" i="1"/>
  <c r="H166" i="1"/>
  <c r="H328" i="1"/>
  <c r="H253" i="1"/>
  <c r="G30" i="1"/>
  <c r="H145" i="1"/>
  <c r="H335" i="1"/>
  <c r="H25" i="1"/>
  <c r="H135" i="1"/>
  <c r="G307" i="1"/>
  <c r="G39" i="1"/>
  <c r="H159" i="1"/>
  <c r="G288" i="1"/>
  <c r="G75" i="1"/>
  <c r="G183" i="1"/>
  <c r="G287" i="1"/>
  <c r="H221" i="1"/>
  <c r="H249" i="1"/>
  <c r="H118" i="1"/>
  <c r="H184" i="1"/>
  <c r="H348" i="1"/>
  <c r="H20" i="1"/>
  <c r="H59" i="1"/>
  <c r="G182" i="1"/>
  <c r="G46" i="1"/>
  <c r="G162" i="1"/>
  <c r="H69" i="1"/>
  <c r="H193" i="1"/>
  <c r="H323" i="1"/>
  <c r="G94" i="1"/>
  <c r="H210" i="1"/>
  <c r="H325" i="1"/>
  <c r="G19" i="1"/>
  <c r="I19" i="1"/>
  <c r="L19" i="1"/>
  <c r="G41" i="1"/>
  <c r="G81" i="1"/>
  <c r="G236" i="1"/>
  <c r="H23" i="1"/>
  <c r="H38" i="1"/>
  <c r="H87" i="1"/>
  <c r="I87" i="1"/>
  <c r="L87" i="1"/>
  <c r="H109" i="1"/>
  <c r="G135" i="1"/>
  <c r="H185" i="1"/>
  <c r="G197" i="1"/>
  <c r="H98" i="1"/>
  <c r="G203" i="1"/>
  <c r="G226" i="1"/>
  <c r="H34" i="1"/>
  <c r="H66" i="1"/>
  <c r="H110" i="1"/>
  <c r="G169" i="1"/>
  <c r="G199" i="1"/>
  <c r="H246" i="1"/>
  <c r="G137" i="1"/>
  <c r="G255" i="1"/>
  <c r="G268" i="1"/>
  <c r="G295" i="1"/>
  <c r="G322" i="1"/>
  <c r="I322" i="1"/>
  <c r="L322" i="1"/>
  <c r="G345" i="1"/>
  <c r="H234" i="1"/>
  <c r="H339" i="1"/>
  <c r="H349" i="1"/>
  <c r="G235" i="1"/>
  <c r="G298" i="1"/>
  <c r="G306" i="1"/>
  <c r="H333" i="1"/>
  <c r="G361" i="1"/>
  <c r="I361" i="1"/>
  <c r="L361" i="1"/>
  <c r="G123" i="1"/>
  <c r="H46" i="1"/>
  <c r="G109" i="1"/>
  <c r="H126" i="1"/>
  <c r="G142" i="1"/>
  <c r="H242" i="1"/>
  <c r="G190" i="1"/>
  <c r="H204" i="1"/>
  <c r="H77" i="1"/>
  <c r="G114" i="1"/>
  <c r="G158" i="1"/>
  <c r="H153" i="1"/>
  <c r="H181" i="1"/>
  <c r="G215" i="1"/>
  <c r="H282" i="1"/>
  <c r="H218" i="1"/>
  <c r="G45" i="1"/>
  <c r="H93" i="1"/>
  <c r="G146" i="1"/>
  <c r="H199" i="1"/>
  <c r="H258" i="1"/>
  <c r="H255" i="1"/>
  <c r="G207" i="1"/>
  <c r="G240" i="1"/>
  <c r="H316" i="1"/>
  <c r="H329" i="1"/>
  <c r="G234" i="1"/>
  <c r="G355" i="1"/>
  <c r="G330" i="1"/>
  <c r="H341" i="1"/>
  <c r="H235" i="1"/>
  <c r="G262" i="1"/>
  <c r="G299" i="1"/>
  <c r="H310" i="1"/>
  <c r="H357" i="1"/>
  <c r="I357" i="1"/>
  <c r="G334" i="1"/>
  <c r="H350" i="1"/>
  <c r="H82" i="1"/>
  <c r="G9" i="1"/>
  <c r="I9" i="1"/>
  <c r="L9" i="1"/>
  <c r="H30" i="1"/>
  <c r="I30" i="1"/>
  <c r="L30" i="1"/>
  <c r="H130" i="1"/>
  <c r="H195" i="1"/>
  <c r="G18" i="1"/>
  <c r="G49" i="1"/>
  <c r="G113" i="1"/>
  <c r="H142" i="1"/>
  <c r="G242" i="1"/>
  <c r="I242" i="1"/>
  <c r="L242" i="1"/>
  <c r="G173" i="1"/>
  <c r="H190" i="1"/>
  <c r="G204" i="1"/>
  <c r="G13" i="1"/>
  <c r="G77" i="1"/>
  <c r="H158" i="1"/>
  <c r="G153" i="1"/>
  <c r="H191" i="1"/>
  <c r="H215" i="1"/>
  <c r="G218" i="1"/>
  <c r="I218" i="1"/>
  <c r="L218" i="1"/>
  <c r="H50" i="1"/>
  <c r="H146" i="1"/>
  <c r="G175" i="1"/>
  <c r="G258" i="1"/>
  <c r="H174" i="1"/>
  <c r="H214" i="1"/>
  <c r="H260" i="1"/>
  <c r="H283" i="1"/>
  <c r="H351" i="1"/>
  <c r="H207" i="1"/>
  <c r="H240" i="1"/>
  <c r="G278" i="1"/>
  <c r="G316" i="1"/>
  <c r="G329" i="1"/>
  <c r="G251" i="1"/>
  <c r="H315" i="1"/>
  <c r="H355" i="1"/>
  <c r="G267" i="1"/>
  <c r="H294" i="1"/>
  <c r="H330" i="1"/>
  <c r="H343" i="1"/>
  <c r="H198" i="1"/>
  <c r="H299" i="1"/>
  <c r="G311" i="1"/>
  <c r="G357" i="1"/>
  <c r="H334" i="1"/>
  <c r="G11" i="1"/>
  <c r="H236" i="1"/>
  <c r="H18" i="1"/>
  <c r="G35" i="1"/>
  <c r="G57" i="1"/>
  <c r="H86" i="1"/>
  <c r="G133" i="1"/>
  <c r="I133" i="1"/>
  <c r="L133" i="1"/>
  <c r="H194" i="1"/>
  <c r="G98" i="1"/>
  <c r="H125" i="1"/>
  <c r="H154" i="1"/>
  <c r="G191" i="1"/>
  <c r="G219" i="1"/>
  <c r="H256" i="1"/>
  <c r="G29" i="1"/>
  <c r="G83" i="1"/>
  <c r="H102" i="1"/>
  <c r="G157" i="1"/>
  <c r="H179" i="1"/>
  <c r="H137" i="1"/>
  <c r="G214" i="1"/>
  <c r="H268" i="1"/>
  <c r="G351" i="1"/>
  <c r="H230" i="1"/>
  <c r="H345" i="1"/>
  <c r="H267" i="1"/>
  <c r="G294" i="1"/>
  <c r="G339" i="1"/>
  <c r="I339" i="1"/>
  <c r="L339" i="1"/>
  <c r="G343" i="1"/>
  <c r="G252" i="1"/>
  <c r="H271" i="1"/>
  <c r="I271" i="1"/>
  <c r="L271" i="1"/>
  <c r="H306" i="1"/>
  <c r="H311" i="1"/>
  <c r="G356" i="3"/>
  <c r="G351" i="3"/>
  <c r="G347" i="3"/>
  <c r="G339" i="3"/>
  <c r="G337" i="3"/>
  <c r="G333" i="3"/>
  <c r="G329" i="3"/>
  <c r="G325" i="3"/>
  <c r="G321" i="3"/>
  <c r="G317" i="3"/>
  <c r="G313" i="3"/>
  <c r="G309" i="3"/>
  <c r="G288" i="3"/>
  <c r="G284" i="3"/>
  <c r="G281" i="3"/>
  <c r="G261" i="3"/>
  <c r="G257" i="3"/>
  <c r="G248" i="3"/>
  <c r="G244" i="3"/>
  <c r="G237" i="3"/>
  <c r="G43" i="3"/>
  <c r="G38" i="3"/>
  <c r="G27" i="3"/>
  <c r="G22" i="3"/>
  <c r="G11" i="3"/>
  <c r="G360" i="3"/>
  <c r="G359" i="3"/>
  <c r="G355" i="3"/>
  <c r="H344" i="3"/>
  <c r="G336" i="3"/>
  <c r="G332" i="3"/>
  <c r="G328" i="3"/>
  <c r="G324" i="3"/>
  <c r="G320" i="3"/>
  <c r="G316" i="3"/>
  <c r="G312" i="3"/>
  <c r="G308" i="3"/>
  <c r="G305" i="3"/>
  <c r="H304" i="3"/>
  <c r="G301" i="3"/>
  <c r="H300" i="3"/>
  <c r="G297" i="3"/>
  <c r="H293" i="3"/>
  <c r="G277" i="3"/>
  <c r="G273" i="3"/>
  <c r="G264" i="3"/>
  <c r="G260" i="3"/>
  <c r="H256" i="3"/>
  <c r="G253" i="3"/>
  <c r="H252" i="3"/>
  <c r="H249" i="3"/>
  <c r="G240" i="3"/>
  <c r="G236" i="3"/>
  <c r="G233" i="3"/>
  <c r="G222" i="3"/>
  <c r="G219" i="3"/>
  <c r="G206" i="3"/>
  <c r="G203" i="3"/>
  <c r="G199" i="3"/>
  <c r="H198" i="3"/>
  <c r="G195" i="3"/>
  <c r="H194" i="3"/>
  <c r="G191" i="3"/>
  <c r="H190" i="3"/>
  <c r="G187" i="3"/>
  <c r="H186" i="3"/>
  <c r="G183" i="3"/>
  <c r="H182" i="3"/>
  <c r="G179" i="3"/>
  <c r="H178" i="3"/>
  <c r="G175" i="3"/>
  <c r="H174" i="3"/>
  <c r="G171" i="3"/>
  <c r="H170" i="3"/>
  <c r="G167" i="3"/>
  <c r="H166" i="3"/>
  <c r="G163" i="3"/>
  <c r="H162" i="3"/>
  <c r="G159" i="3"/>
  <c r="H158" i="3"/>
  <c r="G155" i="3"/>
  <c r="H154" i="3"/>
  <c r="G151" i="3"/>
  <c r="H150" i="3"/>
  <c r="G147" i="3"/>
  <c r="H146" i="3"/>
  <c r="G143" i="3"/>
  <c r="H142" i="3"/>
  <c r="G139" i="3"/>
  <c r="H138" i="3"/>
  <c r="G135" i="3"/>
  <c r="H134" i="3"/>
  <c r="G131" i="3"/>
  <c r="H130" i="3"/>
  <c r="G127" i="3"/>
  <c r="H126" i="3"/>
  <c r="G123" i="3"/>
  <c r="H122" i="3"/>
  <c r="G119" i="3"/>
  <c r="H118" i="3"/>
  <c r="G115" i="3"/>
  <c r="H114" i="3"/>
  <c r="G111" i="3"/>
  <c r="H110" i="3"/>
  <c r="G107" i="3"/>
  <c r="H106" i="3"/>
  <c r="G103" i="3"/>
  <c r="H102" i="3"/>
  <c r="G99" i="3"/>
  <c r="H98" i="3"/>
  <c r="G95" i="3"/>
  <c r="H94" i="3"/>
  <c r="G91" i="3"/>
  <c r="H90" i="3"/>
  <c r="G87" i="3"/>
  <c r="H86" i="3"/>
  <c r="G83" i="3"/>
  <c r="H82" i="3"/>
  <c r="G79" i="3"/>
  <c r="H78" i="3"/>
  <c r="G75" i="3"/>
  <c r="H74" i="3"/>
  <c r="G71" i="3"/>
  <c r="H70" i="3"/>
  <c r="G67" i="3"/>
  <c r="H66" i="3"/>
  <c r="G63" i="3"/>
  <c r="H62" i="3"/>
  <c r="G59" i="3"/>
  <c r="H58" i="3"/>
  <c r="G55" i="3"/>
  <c r="H54" i="3"/>
  <c r="G51" i="3"/>
  <c r="H50" i="3"/>
  <c r="G47" i="3"/>
  <c r="H46" i="3"/>
  <c r="G42" i="3"/>
  <c r="G31" i="3"/>
  <c r="H30" i="3"/>
  <c r="G26" i="3"/>
  <c r="G15" i="3"/>
  <c r="H14" i="3"/>
  <c r="G10" i="3"/>
  <c r="G363" i="3"/>
  <c r="H354" i="3"/>
  <c r="H353" i="3"/>
  <c r="H352" i="3"/>
  <c r="H348" i="3"/>
  <c r="G344" i="3"/>
  <c r="G343" i="3"/>
  <c r="H340" i="3"/>
  <c r="G304" i="3"/>
  <c r="G300" i="3"/>
  <c r="I300" i="3"/>
  <c r="H296" i="3"/>
  <c r="G293" i="3"/>
  <c r="H292" i="3"/>
  <c r="H289" i="3"/>
  <c r="H285" i="3"/>
  <c r="G280" i="3"/>
  <c r="G276" i="3"/>
  <c r="H272" i="3"/>
  <c r="G269" i="3"/>
  <c r="H268" i="3"/>
  <c r="H265" i="3"/>
  <c r="G256" i="3"/>
  <c r="G252" i="3"/>
  <c r="G249" i="3"/>
  <c r="H245" i="3"/>
  <c r="H241" i="3"/>
  <c r="H232" i="3"/>
  <c r="G229" i="3"/>
  <c r="H228" i="3"/>
  <c r="G225" i="3"/>
  <c r="G218" i="3"/>
  <c r="G217" i="3"/>
  <c r="H216" i="3"/>
  <c r="G215" i="3"/>
  <c r="H214" i="3"/>
  <c r="G210" i="3"/>
  <c r="G202" i="3"/>
  <c r="G198" i="3"/>
  <c r="G194" i="3"/>
  <c r="G190" i="3"/>
  <c r="G186" i="3"/>
  <c r="G182" i="3"/>
  <c r="G178" i="3"/>
  <c r="G174" i="3"/>
  <c r="G170" i="3"/>
  <c r="G166" i="3"/>
  <c r="G162" i="3"/>
  <c r="G158" i="3"/>
  <c r="G154" i="3"/>
  <c r="G150" i="3"/>
  <c r="G146" i="3"/>
  <c r="G142" i="3"/>
  <c r="I142" i="3"/>
  <c r="G138" i="3"/>
  <c r="G134" i="3"/>
  <c r="G130" i="3"/>
  <c r="G126" i="3"/>
  <c r="G122" i="3"/>
  <c r="G118" i="3"/>
  <c r="G114" i="3"/>
  <c r="G110" i="3"/>
  <c r="G106" i="3"/>
  <c r="G102" i="3"/>
  <c r="G98" i="3"/>
  <c r="G94" i="3"/>
  <c r="G90" i="3"/>
  <c r="G86" i="3"/>
  <c r="G82" i="3"/>
  <c r="G78" i="3"/>
  <c r="I78" i="3"/>
  <c r="L78" i="3"/>
  <c r="G74" i="3"/>
  <c r="G70" i="3"/>
  <c r="G66" i="3"/>
  <c r="G62" i="3"/>
  <c r="G58" i="3"/>
  <c r="G54" i="3"/>
  <c r="G50" i="3"/>
  <c r="G46" i="3"/>
  <c r="G35" i="3"/>
  <c r="H34" i="3"/>
  <c r="G30" i="3"/>
  <c r="H362" i="3"/>
  <c r="H361" i="3"/>
  <c r="H358" i="3"/>
  <c r="H356" i="3"/>
  <c r="G352" i="3"/>
  <c r="G348" i="3"/>
  <c r="H342" i="3"/>
  <c r="G340" i="3"/>
  <c r="H337" i="3"/>
  <c r="G296" i="3"/>
  <c r="G292" i="3"/>
  <c r="G289" i="3"/>
  <c r="G285" i="3"/>
  <c r="H281" i="3"/>
  <c r="G272" i="3"/>
  <c r="G268" i="3"/>
  <c r="G265" i="3"/>
  <c r="G245" i="3"/>
  <c r="H244" i="3"/>
  <c r="G241" i="3"/>
  <c r="H237" i="3"/>
  <c r="G232" i="3"/>
  <c r="I232" i="3"/>
  <c r="L232" i="3"/>
  <c r="G228" i="3"/>
  <c r="G214" i="3"/>
  <c r="G213" i="3"/>
  <c r="G39" i="3"/>
  <c r="G34" i="3"/>
  <c r="G23" i="3"/>
  <c r="G18" i="3"/>
  <c r="H18" i="3"/>
  <c r="G19" i="3"/>
  <c r="G14" i="3"/>
  <c r="H27" i="3"/>
  <c r="H59" i="3"/>
  <c r="H75" i="3"/>
  <c r="H91" i="3"/>
  <c r="H107" i="3"/>
  <c r="H123" i="3"/>
  <c r="H139" i="3"/>
  <c r="H155" i="3"/>
  <c r="H171" i="3"/>
  <c r="H187" i="3"/>
  <c r="H203" i="3"/>
  <c r="H233" i="3"/>
  <c r="H269" i="3"/>
  <c r="H301" i="3"/>
  <c r="H317" i="3"/>
  <c r="H333" i="3"/>
  <c r="H38" i="3"/>
  <c r="H210" i="3"/>
  <c r="H240" i="3"/>
  <c r="H276" i="3"/>
  <c r="H308" i="3"/>
  <c r="H324" i="3"/>
  <c r="H360" i="3"/>
  <c r="G16" i="3"/>
  <c r="G345" i="3"/>
  <c r="H359" i="3"/>
  <c r="H41" i="3"/>
  <c r="I41" i="3"/>
  <c r="L41" i="3"/>
  <c r="G220" i="3"/>
  <c r="G350" i="3"/>
  <c r="G24" i="3"/>
  <c r="H213" i="3"/>
  <c r="H349" i="3"/>
  <c r="H33" i="3"/>
  <c r="H207" i="3"/>
  <c r="H220" i="3"/>
  <c r="G354" i="3"/>
  <c r="H9" i="3"/>
  <c r="H47" i="3"/>
  <c r="H63" i="3"/>
  <c r="H79" i="3"/>
  <c r="H95" i="3"/>
  <c r="H111" i="3"/>
  <c r="H127" i="3"/>
  <c r="H143" i="3"/>
  <c r="H159" i="3"/>
  <c r="H175" i="3"/>
  <c r="H191" i="3"/>
  <c r="H219" i="3"/>
  <c r="H253" i="3"/>
  <c r="H273" i="3"/>
  <c r="H305" i="3"/>
  <c r="H321" i="3"/>
  <c r="H42" i="3"/>
  <c r="H218" i="3"/>
  <c r="H248" i="3"/>
  <c r="H280" i="3"/>
  <c r="H312" i="3"/>
  <c r="H328" i="3"/>
  <c r="G12" i="3"/>
  <c r="H29" i="3"/>
  <c r="G346" i="3"/>
  <c r="H43" i="3"/>
  <c r="G223" i="3"/>
  <c r="H351" i="3"/>
  <c r="H37" i="3"/>
  <c r="G342" i="3"/>
  <c r="I342" i="3"/>
  <c r="L342" i="3"/>
  <c r="G358" i="3"/>
  <c r="H17" i="3"/>
  <c r="H35" i="3"/>
  <c r="H215" i="3"/>
  <c r="H343" i="3"/>
  <c r="H363" i="3"/>
  <c r="H22" i="3"/>
  <c r="I22" i="3"/>
  <c r="H51" i="3"/>
  <c r="H67" i="3"/>
  <c r="H83" i="3"/>
  <c r="H99" i="3"/>
  <c r="H115" i="3"/>
  <c r="H131" i="3"/>
  <c r="H147" i="3"/>
  <c r="H163" i="3"/>
  <c r="H179" i="3"/>
  <c r="H195" i="3"/>
  <c r="H225" i="3"/>
  <c r="H257" i="3"/>
  <c r="H277" i="3"/>
  <c r="H309" i="3"/>
  <c r="H325" i="3"/>
  <c r="H11" i="3"/>
  <c r="H10" i="3"/>
  <c r="H202" i="3"/>
  <c r="H222" i="3"/>
  <c r="H260" i="3"/>
  <c r="H284" i="3"/>
  <c r="H316" i="3"/>
  <c r="H332" i="3"/>
  <c r="H13" i="3"/>
  <c r="I13" i="3"/>
  <c r="L13" i="3"/>
  <c r="H31" i="3"/>
  <c r="G349" i="3"/>
  <c r="G204" i="3"/>
  <c r="H339" i="3"/>
  <c r="H21" i="3"/>
  <c r="H39" i="3"/>
  <c r="H345" i="3"/>
  <c r="G361" i="3"/>
  <c r="H19" i="3"/>
  <c r="G36" i="3"/>
  <c r="G216" i="3"/>
  <c r="H350" i="3"/>
  <c r="H71" i="3"/>
  <c r="H135" i="3"/>
  <c r="H199" i="3"/>
  <c r="H313" i="3"/>
  <c r="I313" i="3"/>
  <c r="L313" i="3"/>
  <c r="H206" i="3"/>
  <c r="H320" i="3"/>
  <c r="G32" i="3"/>
  <c r="G207" i="3"/>
  <c r="G40" i="3"/>
  <c r="H204" i="3"/>
  <c r="H87" i="3"/>
  <c r="H151" i="3"/>
  <c r="I151" i="3"/>
  <c r="L151" i="3"/>
  <c r="H229" i="3"/>
  <c r="H329" i="3"/>
  <c r="H236" i="3"/>
  <c r="H336" i="3"/>
  <c r="H355" i="3"/>
  <c r="H347" i="3"/>
  <c r="H346" i="3"/>
  <c r="H217" i="3"/>
  <c r="I217" i="3"/>
  <c r="G136" i="3"/>
  <c r="G331" i="3"/>
  <c r="H44" i="3"/>
  <c r="H52" i="3"/>
  <c r="G65" i="3"/>
  <c r="G81" i="3"/>
  <c r="H100" i="3"/>
  <c r="G121" i="3"/>
  <c r="G137" i="3"/>
  <c r="G169" i="3"/>
  <c r="G185" i="3"/>
  <c r="G205" i="3"/>
  <c r="H224" i="3"/>
  <c r="H242" i="3"/>
  <c r="H274" i="3"/>
  <c r="H322" i="3"/>
  <c r="I322" i="3"/>
  <c r="L322" i="3"/>
  <c r="H109" i="3"/>
  <c r="G128" i="3"/>
  <c r="G141" i="3"/>
  <c r="H160" i="3"/>
  <c r="G173" i="3"/>
  <c r="H192" i="3"/>
  <c r="H223" i="3"/>
  <c r="H318" i="3"/>
  <c r="I318" i="3"/>
  <c r="L318" i="3"/>
  <c r="G117" i="3"/>
  <c r="G149" i="3"/>
  <c r="H168" i="3"/>
  <c r="H184" i="3"/>
  <c r="H200" i="3"/>
  <c r="H57" i="3"/>
  <c r="G76" i="3"/>
  <c r="G92" i="3"/>
  <c r="H105" i="3"/>
  <c r="G156" i="3"/>
  <c r="G9" i="3"/>
  <c r="G17" i="3"/>
  <c r="G25" i="3"/>
  <c r="G33" i="3"/>
  <c r="G41" i="3"/>
  <c r="G48" i="3"/>
  <c r="I48" i="3"/>
  <c r="G61" i="3"/>
  <c r="H69" i="3"/>
  <c r="H72" i="3"/>
  <c r="G80" i="3"/>
  <c r="G93" i="3"/>
  <c r="H101" i="3"/>
  <c r="H113" i="3"/>
  <c r="G132" i="3"/>
  <c r="H145" i="3"/>
  <c r="G164" i="3"/>
  <c r="H177" i="3"/>
  <c r="G196" i="3"/>
  <c r="H208" i="3"/>
  <c r="G234" i="3"/>
  <c r="G266" i="3"/>
  <c r="H295" i="3"/>
  <c r="I295" i="3"/>
  <c r="L295" i="3"/>
  <c r="G303" i="3"/>
  <c r="G315" i="3"/>
  <c r="H231" i="3"/>
  <c r="H247" i="3"/>
  <c r="H263" i="3"/>
  <c r="H279" i="3"/>
  <c r="G306" i="3"/>
  <c r="G338" i="3"/>
  <c r="G227" i="3"/>
  <c r="G235" i="3"/>
  <c r="G243" i="3"/>
  <c r="G251" i="3"/>
  <c r="G259" i="3"/>
  <c r="G267" i="3"/>
  <c r="G275" i="3"/>
  <c r="G283" i="3"/>
  <c r="I283" i="3"/>
  <c r="G291" i="3"/>
  <c r="G299" i="3"/>
  <c r="G307" i="3"/>
  <c r="H310" i="3"/>
  <c r="G323" i="3"/>
  <c r="G330" i="3"/>
  <c r="G357" i="3"/>
  <c r="H25" i="3"/>
  <c r="I25" i="3"/>
  <c r="L25" i="3"/>
  <c r="H103" i="3"/>
  <c r="H167" i="3"/>
  <c r="H261" i="3"/>
  <c r="H264" i="3"/>
  <c r="G362" i="3"/>
  <c r="G353" i="3"/>
  <c r="H55" i="3"/>
  <c r="H119" i="3"/>
  <c r="I119" i="3"/>
  <c r="H183" i="3"/>
  <c r="H297" i="3"/>
  <c r="H26" i="3"/>
  <c r="H288" i="3"/>
  <c r="H15" i="3"/>
  <c r="G28" i="3"/>
  <c r="H23" i="3"/>
  <c r="G20" i="3"/>
  <c r="I20" i="3"/>
  <c r="L20" i="3"/>
  <c r="G133" i="3"/>
  <c r="H209" i="3"/>
  <c r="G44" i="3"/>
  <c r="I44" i="3"/>
  <c r="L44" i="3"/>
  <c r="G60" i="3"/>
  <c r="H68" i="3"/>
  <c r="G100" i="3"/>
  <c r="G124" i="3"/>
  <c r="H140" i="3"/>
  <c r="I140" i="3"/>
  <c r="H185" i="3"/>
  <c r="G212" i="3"/>
  <c r="H226" i="3"/>
  <c r="G274" i="3"/>
  <c r="G112" i="3"/>
  <c r="G125" i="3"/>
  <c r="G144" i="3"/>
  <c r="G157" i="3"/>
  <c r="H173" i="3"/>
  <c r="H189" i="3"/>
  <c r="G104" i="3"/>
  <c r="H120" i="3"/>
  <c r="G168" i="3"/>
  <c r="H197" i="3"/>
  <c r="G211" i="3"/>
  <c r="H76" i="3"/>
  <c r="H97" i="3"/>
  <c r="G153" i="3"/>
  <c r="H12" i="3"/>
  <c r="G21" i="3"/>
  <c r="H32" i="3"/>
  <c r="H45" i="3"/>
  <c r="H53" i="3"/>
  <c r="H61" i="3"/>
  <c r="I61" i="3"/>
  <c r="L61" i="3"/>
  <c r="G69" i="3"/>
  <c r="G77" i="3"/>
  <c r="G85" i="3"/>
  <c r="H116" i="3"/>
  <c r="H132" i="3"/>
  <c r="G148" i="3"/>
  <c r="G161" i="3"/>
  <c r="G177" i="3"/>
  <c r="I177" i="3"/>
  <c r="L177" i="3"/>
  <c r="H193" i="3"/>
  <c r="G208" i="3"/>
  <c r="I208" i="3"/>
  <c r="L208" i="3"/>
  <c r="H234" i="3"/>
  <c r="G282" i="3"/>
  <c r="G327" i="3"/>
  <c r="G287" i="3"/>
  <c r="H315" i="3"/>
  <c r="G231" i="3"/>
  <c r="I231" i="3"/>
  <c r="L231" i="3"/>
  <c r="H255" i="3"/>
  <c r="G271" i="3"/>
  <c r="H306" i="3"/>
  <c r="G341" i="3"/>
  <c r="G230" i="3"/>
  <c r="H238" i="3"/>
  <c r="H251" i="3"/>
  <c r="G262" i="3"/>
  <c r="H270" i="3"/>
  <c r="H283" i="3"/>
  <c r="G294" i="3"/>
  <c r="H302" i="3"/>
  <c r="G319" i="3"/>
  <c r="G314" i="3"/>
  <c r="G326" i="3"/>
  <c r="H136" i="3"/>
  <c r="I136" i="3"/>
  <c r="G209" i="3"/>
  <c r="H331" i="3"/>
  <c r="H49" i="3"/>
  <c r="H60" i="3"/>
  <c r="H81" i="3"/>
  <c r="G108" i="3"/>
  <c r="H124" i="3"/>
  <c r="H169" i="3"/>
  <c r="I169" i="3"/>
  <c r="G188" i="3"/>
  <c r="H212" i="3"/>
  <c r="G242" i="3"/>
  <c r="G298" i="3"/>
  <c r="H112" i="3"/>
  <c r="H128" i="3"/>
  <c r="H144" i="3"/>
  <c r="G160" i="3"/>
  <c r="I160" i="3"/>
  <c r="L160" i="3"/>
  <c r="G176" i="3"/>
  <c r="G189" i="3"/>
  <c r="I189" i="3"/>
  <c r="L189" i="3"/>
  <c r="G318" i="3"/>
  <c r="H104" i="3"/>
  <c r="H149" i="3"/>
  <c r="H181" i="3"/>
  <c r="I181" i="3"/>
  <c r="L181" i="3"/>
  <c r="G197" i="3"/>
  <c r="G57" i="3"/>
  <c r="I57" i="3"/>
  <c r="L57" i="3"/>
  <c r="G84" i="3"/>
  <c r="G97" i="3"/>
  <c r="H156" i="3"/>
  <c r="G13" i="3"/>
  <c r="H24" i="3"/>
  <c r="H36" i="3"/>
  <c r="I36" i="3"/>
  <c r="L36" i="3"/>
  <c r="G45" i="3"/>
  <c r="I45" i="3"/>
  <c r="L45" i="3"/>
  <c r="G53" i="3"/>
  <c r="G88" i="3"/>
  <c r="G96" i="3"/>
  <c r="H148" i="3"/>
  <c r="H164" i="3"/>
  <c r="G180" i="3"/>
  <c r="G193" i="3"/>
  <c r="I193" i="3"/>
  <c r="G250" i="3"/>
  <c r="H282" i="3"/>
  <c r="H303" i="3"/>
  <c r="H239" i="3"/>
  <c r="G255" i="3"/>
  <c r="G279" i="3"/>
  <c r="G334" i="3"/>
  <c r="H341" i="3"/>
  <c r="H230" i="3"/>
  <c r="I230" i="3"/>
  <c r="L230" i="3"/>
  <c r="H243" i="3"/>
  <c r="G254" i="3"/>
  <c r="H262" i="3"/>
  <c r="H275" i="3"/>
  <c r="G286" i="3"/>
  <c r="H294" i="3"/>
  <c r="H307" i="3"/>
  <c r="H335" i="3"/>
  <c r="H314" i="3"/>
  <c r="H326" i="3"/>
  <c r="H357" i="3"/>
  <c r="H165" i="3"/>
  <c r="G49" i="3"/>
  <c r="H65" i="3"/>
  <c r="H89" i="3"/>
  <c r="H108" i="3"/>
  <c r="I108" i="3"/>
  <c r="H137" i="3"/>
  <c r="G172" i="3"/>
  <c r="H188" i="3"/>
  <c r="G224" i="3"/>
  <c r="G258" i="3"/>
  <c r="H298" i="3"/>
  <c r="H176" i="3"/>
  <c r="G192" i="3"/>
  <c r="I192" i="3"/>
  <c r="L192" i="3"/>
  <c r="H117" i="3"/>
  <c r="G152" i="3"/>
  <c r="G181" i="3"/>
  <c r="G200" i="3"/>
  <c r="H73" i="3"/>
  <c r="H84" i="3"/>
  <c r="G105" i="3"/>
  <c r="H201" i="3"/>
  <c r="H16" i="3"/>
  <c r="I16" i="3"/>
  <c r="L16" i="3"/>
  <c r="H28" i="3"/>
  <c r="G37" i="3"/>
  <c r="I37" i="3"/>
  <c r="L37" i="3"/>
  <c r="G56" i="3"/>
  <c r="G64" i="3"/>
  <c r="G72" i="3"/>
  <c r="H80" i="3"/>
  <c r="I80" i="3"/>
  <c r="H88" i="3"/>
  <c r="H96" i="3"/>
  <c r="G113" i="3"/>
  <c r="H129" i="3"/>
  <c r="H180" i="3"/>
  <c r="H196" i="3"/>
  <c r="H221" i="3"/>
  <c r="H250" i="3"/>
  <c r="G295" i="3"/>
  <c r="H311" i="3"/>
  <c r="G239" i="3"/>
  <c r="G263" i="3"/>
  <c r="I263" i="3"/>
  <c r="L263" i="3"/>
  <c r="G290" i="3"/>
  <c r="H334" i="3"/>
  <c r="H235" i="3"/>
  <c r="G246" i="3"/>
  <c r="I246" i="3"/>
  <c r="H254" i="3"/>
  <c r="H267" i="3"/>
  <c r="G278" i="3"/>
  <c r="H286" i="3"/>
  <c r="H299" i="3"/>
  <c r="G335" i="3"/>
  <c r="H323" i="3"/>
  <c r="H330" i="3"/>
  <c r="H133" i="3"/>
  <c r="G165" i="3"/>
  <c r="G52" i="3"/>
  <c r="G68" i="3"/>
  <c r="G89" i="3"/>
  <c r="H121" i="3"/>
  <c r="G140" i="3"/>
  <c r="H172" i="3"/>
  <c r="I172" i="3"/>
  <c r="H205" i="3"/>
  <c r="G226" i="3"/>
  <c r="H258" i="3"/>
  <c r="G322" i="3"/>
  <c r="G109" i="3"/>
  <c r="H125" i="3"/>
  <c r="H141" i="3"/>
  <c r="H157" i="3"/>
  <c r="I157" i="3"/>
  <c r="L157" i="3"/>
  <c r="G120" i="3"/>
  <c r="I120" i="3"/>
  <c r="L120" i="3"/>
  <c r="H152" i="3"/>
  <c r="G184" i="3"/>
  <c r="I184" i="3"/>
  <c r="L184" i="3"/>
  <c r="H211" i="3"/>
  <c r="I211" i="3"/>
  <c r="G73" i="3"/>
  <c r="H92" i="3"/>
  <c r="H153" i="3"/>
  <c r="G201" i="3"/>
  <c r="H20" i="3"/>
  <c r="G29" i="3"/>
  <c r="I29" i="3"/>
  <c r="L29" i="3"/>
  <c r="H40" i="3"/>
  <c r="I40" i="3"/>
  <c r="L40" i="3"/>
  <c r="H48" i="3"/>
  <c r="H56" i="3"/>
  <c r="H64" i="3"/>
  <c r="H77" i="3"/>
  <c r="H85" i="3"/>
  <c r="H93" i="3"/>
  <c r="G101" i="3"/>
  <c r="I101" i="3"/>
  <c r="G116" i="3"/>
  <c r="G129" i="3"/>
  <c r="G145" i="3"/>
  <c r="H161" i="3"/>
  <c r="G221" i="3"/>
  <c r="H266" i="3"/>
  <c r="H327" i="3"/>
  <c r="H287" i="3"/>
  <c r="I287" i="3"/>
  <c r="G311" i="3"/>
  <c r="G247" i="3"/>
  <c r="H271" i="3"/>
  <c r="H290" i="3"/>
  <c r="H338" i="3"/>
  <c r="H227" i="3"/>
  <c r="G238" i="3"/>
  <c r="H246" i="3"/>
  <c r="H259" i="3"/>
  <c r="G270" i="3"/>
  <c r="H278" i="3"/>
  <c r="H291" i="3"/>
  <c r="G302" i="3"/>
  <c r="H319" i="3"/>
  <c r="G310" i="3"/>
  <c r="I310" i="3"/>
  <c r="L310" i="3"/>
  <c r="F8" i="7"/>
  <c r="F366" i="7"/>
  <c r="F365" i="3"/>
  <c r="F8" i="3"/>
  <c r="F365" i="2"/>
  <c r="F8" i="2"/>
  <c r="G8" i="3"/>
  <c r="H8" i="2"/>
  <c r="G8" i="2"/>
  <c r="H8" i="1"/>
  <c r="G8" i="1"/>
  <c r="I24" i="3"/>
  <c r="L24" i="3"/>
  <c r="I9" i="3"/>
  <c r="L9" i="3"/>
  <c r="I30" i="3"/>
  <c r="L30" i="3"/>
  <c r="I105" i="3"/>
  <c r="L105" i="3"/>
  <c r="I291" i="2"/>
  <c r="L291" i="2"/>
  <c r="I318" i="2"/>
  <c r="L318" i="2"/>
  <c r="I286" i="2"/>
  <c r="L286" i="2"/>
  <c r="I121" i="1"/>
  <c r="L121" i="1"/>
  <c r="I320" i="1"/>
  <c r="L320" i="1"/>
  <c r="I157" i="1"/>
  <c r="L157" i="1"/>
  <c r="L357" i="1"/>
  <c r="I58" i="1"/>
  <c r="L58" i="1"/>
  <c r="I11" i="1"/>
  <c r="L11" i="1"/>
  <c r="I263" i="1"/>
  <c r="L263" i="1"/>
  <c r="I53" i="2"/>
  <c r="L53" i="2"/>
  <c r="I12" i="2"/>
  <c r="L12" i="2"/>
  <c r="I25" i="2"/>
  <c r="L25" i="2"/>
  <c r="I164" i="2"/>
  <c r="L164" i="2"/>
  <c r="I73" i="3"/>
  <c r="L73" i="3"/>
  <c r="I296" i="3"/>
  <c r="L296" i="3"/>
  <c r="I201" i="3"/>
  <c r="L201" i="3"/>
  <c r="L101" i="3"/>
  <c r="I46" i="3"/>
  <c r="L46" i="3"/>
  <c r="I62" i="3"/>
  <c r="L62" i="3"/>
  <c r="I94" i="3"/>
  <c r="L94" i="3"/>
  <c r="I110" i="3"/>
  <c r="L110" i="3"/>
  <c r="I126" i="3"/>
  <c r="L126" i="3"/>
  <c r="L142" i="3"/>
  <c r="I158" i="3"/>
  <c r="L158" i="3"/>
  <c r="I174" i="3"/>
  <c r="L174" i="3"/>
  <c r="I190" i="3"/>
  <c r="L190" i="3"/>
  <c r="I100" i="3"/>
  <c r="L100" i="3"/>
  <c r="I238" i="3"/>
  <c r="L238" i="3"/>
  <c r="I226" i="3"/>
  <c r="L226" i="3"/>
  <c r="I198" i="3"/>
  <c r="L198" i="3"/>
  <c r="L213" i="2"/>
  <c r="I275" i="2"/>
  <c r="L275" i="2"/>
  <c r="I185" i="2"/>
  <c r="L185" i="2"/>
  <c r="I49" i="2"/>
  <c r="L49" i="2"/>
  <c r="I171" i="2"/>
  <c r="L171" i="2"/>
  <c r="I148" i="2"/>
  <c r="L148" i="2"/>
  <c r="I303" i="2"/>
  <c r="L303" i="2"/>
  <c r="I152" i="2"/>
  <c r="L152" i="2"/>
  <c r="I37" i="2"/>
  <c r="L37" i="2"/>
  <c r="I231" i="2"/>
  <c r="L231" i="2"/>
  <c r="I254" i="2"/>
  <c r="L254" i="2"/>
  <c r="I216" i="2"/>
  <c r="L216" i="2"/>
  <c r="I361" i="2"/>
  <c r="L361" i="2"/>
  <c r="I307" i="2"/>
  <c r="L307" i="2"/>
  <c r="I45" i="2"/>
  <c r="L45" i="2"/>
  <c r="I245" i="2"/>
  <c r="L245" i="2"/>
  <c r="I156" i="2"/>
  <c r="L156" i="2"/>
  <c r="I322" i="2"/>
  <c r="L322" i="2"/>
  <c r="I323" i="2"/>
  <c r="L323" i="2"/>
  <c r="I327" i="2"/>
  <c r="L327" i="2"/>
  <c r="I295" i="2"/>
  <c r="L295" i="2"/>
  <c r="I68" i="2"/>
  <c r="L68" i="2"/>
  <c r="I247" i="2"/>
  <c r="L247" i="2"/>
  <c r="I97" i="2"/>
  <c r="L97" i="2"/>
  <c r="I64" i="2"/>
  <c r="L64" i="2"/>
  <c r="I362" i="2"/>
  <c r="L362" i="2"/>
  <c r="I166" i="2"/>
  <c r="L166" i="2"/>
  <c r="I29" i="2"/>
  <c r="L29" i="2"/>
  <c r="I115" i="2"/>
  <c r="L115" i="2"/>
  <c r="I57" i="2"/>
  <c r="L57" i="2"/>
  <c r="I143" i="2"/>
  <c r="L143" i="2"/>
  <c r="I44" i="2"/>
  <c r="L44" i="2"/>
  <c r="I111" i="2"/>
  <c r="L111" i="2"/>
  <c r="I56" i="2"/>
  <c r="L56" i="2"/>
  <c r="I20" i="2"/>
  <c r="L20" i="2"/>
  <c r="I200" i="2"/>
  <c r="L200" i="2"/>
  <c r="I73" i="2"/>
  <c r="L73" i="2"/>
  <c r="I330" i="2"/>
  <c r="L330" i="2"/>
  <c r="I13" i="2"/>
  <c r="L13" i="2"/>
  <c r="I235" i="2"/>
  <c r="L235" i="2"/>
  <c r="I173" i="2"/>
  <c r="L173" i="2"/>
  <c r="I22" i="2"/>
  <c r="L22" i="2"/>
  <c r="I316" i="2"/>
  <c r="L316" i="2"/>
  <c r="I93" i="2"/>
  <c r="L93" i="2"/>
  <c r="I52" i="2"/>
  <c r="L52" i="2"/>
  <c r="I9" i="2"/>
  <c r="L9" i="2"/>
  <c r="I109" i="2"/>
  <c r="L109" i="2"/>
  <c r="I72" i="2"/>
  <c r="L72" i="2"/>
  <c r="I184" i="2"/>
  <c r="L184" i="2"/>
  <c r="I294" i="1"/>
  <c r="L294" i="1"/>
  <c r="I98" i="1"/>
  <c r="L98" i="1"/>
  <c r="I343" i="1"/>
  <c r="L343" i="1"/>
  <c r="I127" i="2"/>
  <c r="L127" i="2"/>
  <c r="I251" i="2"/>
  <c r="L251" i="2"/>
  <c r="I69" i="2"/>
  <c r="L69" i="2"/>
  <c r="I28" i="2"/>
  <c r="L28" i="2"/>
  <c r="I227" i="2"/>
  <c r="L227" i="2"/>
  <c r="I263" i="2"/>
  <c r="L263" i="2"/>
  <c r="I100" i="2"/>
  <c r="L100" i="2"/>
  <c r="I186" i="2"/>
  <c r="L186" i="2"/>
  <c r="I241" i="2"/>
  <c r="L241" i="2"/>
  <c r="I131" i="2"/>
  <c r="L131" i="2"/>
  <c r="I105" i="2"/>
  <c r="L105" i="2"/>
  <c r="I207" i="2"/>
  <c r="L207" i="2"/>
  <c r="I283" i="2"/>
  <c r="L283" i="2"/>
  <c r="I17" i="2"/>
  <c r="L17" i="2"/>
  <c r="I259" i="2"/>
  <c r="L259" i="2"/>
  <c r="I271" i="2"/>
  <c r="L271" i="2"/>
  <c r="I48" i="2"/>
  <c r="L48" i="2"/>
  <c r="I346" i="2"/>
  <c r="L346" i="2"/>
  <c r="I10" i="2"/>
  <c r="L10" i="2"/>
  <c r="I195" i="2"/>
  <c r="L195" i="2"/>
  <c r="I281" i="2"/>
  <c r="L281" i="2"/>
  <c r="I313" i="2"/>
  <c r="L313" i="2"/>
  <c r="I79" i="2"/>
  <c r="L79" i="2"/>
  <c r="I95" i="2"/>
  <c r="L95" i="2"/>
  <c r="I228" i="2"/>
  <c r="L228" i="2"/>
  <c r="I249" i="2"/>
  <c r="L249" i="2"/>
  <c r="I328" i="2"/>
  <c r="L328" i="2"/>
  <c r="L250" i="2"/>
  <c r="I315" i="2"/>
  <c r="L315" i="2"/>
  <c r="I92" i="2"/>
  <c r="L92" i="2"/>
  <c r="I224" i="2"/>
  <c r="L224" i="2"/>
  <c r="I104" i="2"/>
  <c r="L104" i="2"/>
  <c r="I40" i="2"/>
  <c r="L40" i="2"/>
  <c r="I56" i="3"/>
  <c r="L56" i="3"/>
  <c r="I254" i="3"/>
  <c r="L254" i="3"/>
  <c r="I12" i="3"/>
  <c r="L12" i="3"/>
  <c r="I33" i="3"/>
  <c r="L33" i="3"/>
  <c r="I228" i="3"/>
  <c r="L228" i="3"/>
  <c r="I292" i="3"/>
  <c r="L292" i="3"/>
  <c r="I311" i="3"/>
  <c r="L311" i="3"/>
  <c r="I221" i="3"/>
  <c r="L221" i="3"/>
  <c r="I116" i="3"/>
  <c r="L116" i="3"/>
  <c r="L140" i="3"/>
  <c r="I52" i="3"/>
  <c r="L52" i="3"/>
  <c r="I278" i="3"/>
  <c r="L278" i="3"/>
  <c r="I239" i="3"/>
  <c r="L239" i="3"/>
  <c r="I224" i="3"/>
  <c r="L224" i="3"/>
  <c r="I279" i="3"/>
  <c r="L279" i="3"/>
  <c r="L193" i="3"/>
  <c r="I96" i="3"/>
  <c r="L96" i="3"/>
  <c r="I97" i="3"/>
  <c r="L97" i="3"/>
  <c r="I216" i="3"/>
  <c r="L216" i="3"/>
  <c r="I245" i="3"/>
  <c r="L245" i="3"/>
  <c r="I348" i="3"/>
  <c r="L348" i="3"/>
  <c r="I50" i="3"/>
  <c r="L50" i="3"/>
  <c r="I66" i="3"/>
  <c r="L66" i="3"/>
  <c r="I82" i="3"/>
  <c r="L82" i="3"/>
  <c r="I98" i="3"/>
  <c r="L98" i="3"/>
  <c r="I114" i="3"/>
  <c r="L114" i="3"/>
  <c r="I130" i="3"/>
  <c r="L130" i="3"/>
  <c r="I146" i="3"/>
  <c r="L146" i="3"/>
  <c r="I162" i="3"/>
  <c r="L162" i="3"/>
  <c r="I178" i="3"/>
  <c r="L178" i="3"/>
  <c r="I194" i="3"/>
  <c r="L194" i="3"/>
  <c r="I252" i="3"/>
  <c r="L252" i="3"/>
  <c r="I113" i="3"/>
  <c r="L113" i="3"/>
  <c r="I72" i="3"/>
  <c r="L72" i="3"/>
  <c r="I168" i="3"/>
  <c r="L168" i="3"/>
  <c r="I17" i="3"/>
  <c r="L17" i="3"/>
  <c r="I265" i="3"/>
  <c r="L265" i="3"/>
  <c r="L300" i="3"/>
  <c r="I344" i="3"/>
  <c r="I270" i="3"/>
  <c r="L270" i="3"/>
  <c r="I247" i="3"/>
  <c r="L247" i="3"/>
  <c r="I145" i="3"/>
  <c r="L145" i="3"/>
  <c r="I109" i="3"/>
  <c r="L109" i="3"/>
  <c r="I89" i="3"/>
  <c r="L89" i="3"/>
  <c r="I165" i="3"/>
  <c r="L165" i="3"/>
  <c r="I21" i="3"/>
  <c r="L21" i="3"/>
  <c r="I353" i="3"/>
  <c r="L353" i="3"/>
  <c r="I14" i="3"/>
  <c r="L14" i="3"/>
  <c r="I241" i="3"/>
  <c r="L241" i="3"/>
  <c r="I289" i="3"/>
  <c r="L289" i="3"/>
  <c r="I58" i="3"/>
  <c r="L58" i="3"/>
  <c r="I74" i="3"/>
  <c r="L74" i="3"/>
  <c r="I90" i="3"/>
  <c r="L90" i="3"/>
  <c r="I106" i="3"/>
  <c r="L106" i="3"/>
  <c r="I122" i="3"/>
  <c r="L122" i="3"/>
  <c r="I138" i="3"/>
  <c r="L138" i="3"/>
  <c r="I154" i="3"/>
  <c r="L154" i="3"/>
  <c r="I170" i="3"/>
  <c r="L170" i="3"/>
  <c r="I186" i="3"/>
  <c r="L186" i="3"/>
  <c r="I302" i="3"/>
  <c r="L302" i="3"/>
  <c r="I129" i="3"/>
  <c r="L129" i="3"/>
  <c r="I68" i="3"/>
  <c r="L68" i="3"/>
  <c r="I200" i="3"/>
  <c r="L200" i="3"/>
  <c r="I334" i="3"/>
  <c r="L334" i="3"/>
  <c r="I197" i="3"/>
  <c r="L197" i="3"/>
  <c r="I242" i="3"/>
  <c r="L242" i="3"/>
  <c r="I104" i="3"/>
  <c r="L104" i="3"/>
  <c r="I350" i="3"/>
  <c r="I354" i="3"/>
  <c r="L354" i="3"/>
  <c r="I34" i="3"/>
  <c r="L34" i="3"/>
  <c r="I272" i="3"/>
  <c r="L272" i="3"/>
  <c r="I249" i="3"/>
  <c r="L249" i="3"/>
  <c r="I293" i="3"/>
  <c r="L293" i="3"/>
  <c r="I315" i="3"/>
  <c r="L315" i="3"/>
  <c r="I185" i="3"/>
  <c r="L185" i="3"/>
  <c r="I19" i="3"/>
  <c r="L19" i="3"/>
  <c r="I251" i="3"/>
  <c r="L251" i="3"/>
  <c r="I173" i="3"/>
  <c r="L173" i="3"/>
  <c r="I269" i="3"/>
  <c r="L269" i="3"/>
  <c r="I217" i="2"/>
  <c r="L217" i="2"/>
  <c r="I319" i="2"/>
  <c r="L319" i="2"/>
  <c r="I133" i="2"/>
  <c r="L133" i="2"/>
  <c r="I285" i="2"/>
  <c r="L285" i="2"/>
  <c r="I296" i="2"/>
  <c r="L296" i="2"/>
  <c r="I284" i="2"/>
  <c r="L284" i="2"/>
  <c r="I246" i="2"/>
  <c r="L246" i="2"/>
  <c r="I96" i="2"/>
  <c r="L96" i="2"/>
  <c r="I32" i="2"/>
  <c r="L32" i="2"/>
  <c r="I324" i="2"/>
  <c r="L324" i="2"/>
  <c r="I71" i="2"/>
  <c r="L71" i="2"/>
  <c r="I87" i="2"/>
  <c r="L87" i="2"/>
  <c r="I103" i="2"/>
  <c r="L103" i="2"/>
  <c r="I294" i="2"/>
  <c r="L294" i="2"/>
  <c r="I266" i="2"/>
  <c r="L266" i="2"/>
  <c r="I270" i="2"/>
  <c r="L270" i="2"/>
  <c r="I278" i="2"/>
  <c r="L278" i="2"/>
  <c r="I107" i="2"/>
  <c r="L107" i="2"/>
  <c r="I54" i="2"/>
  <c r="L54" i="2"/>
  <c r="I86" i="2"/>
  <c r="L86" i="2"/>
  <c r="I326" i="2"/>
  <c r="L326" i="2"/>
  <c r="I302" i="2"/>
  <c r="L302" i="2"/>
  <c r="I188" i="2"/>
  <c r="L188" i="2"/>
  <c r="I29" i="1"/>
  <c r="L29" i="1"/>
  <c r="I173" i="1"/>
  <c r="L173" i="1"/>
  <c r="I288" i="1"/>
  <c r="L288" i="1"/>
  <c r="I224" i="1"/>
  <c r="L224" i="1"/>
  <c r="I76" i="1"/>
  <c r="L76" i="1"/>
  <c r="I316" i="1"/>
  <c r="L316" i="1"/>
  <c r="I114" i="1"/>
  <c r="L114" i="1"/>
  <c r="I46" i="1"/>
  <c r="L46" i="1"/>
  <c r="I66" i="1"/>
  <c r="L66" i="1"/>
  <c r="I203" i="1"/>
  <c r="L203" i="1"/>
  <c r="I33" i="1"/>
  <c r="L33" i="1"/>
  <c r="I342" i="1"/>
  <c r="L342" i="1"/>
  <c r="I326" i="1"/>
  <c r="L326" i="1"/>
  <c r="I70" i="1"/>
  <c r="L70" i="1"/>
  <c r="L96" i="1"/>
  <c r="L293" i="1"/>
  <c r="I321" i="1"/>
  <c r="L321" i="1"/>
  <c r="I229" i="1"/>
  <c r="L229" i="1"/>
  <c r="I251" i="1"/>
  <c r="L251" i="1"/>
  <c r="I153" i="1"/>
  <c r="L153" i="1"/>
  <c r="I204" i="1"/>
  <c r="L204" i="1"/>
  <c r="I195" i="1"/>
  <c r="L195" i="1"/>
  <c r="I123" i="1"/>
  <c r="L123" i="1"/>
  <c r="I106" i="1"/>
  <c r="L106" i="1"/>
  <c r="I247" i="1"/>
  <c r="L247" i="1"/>
  <c r="I175" i="1"/>
  <c r="L175" i="1"/>
  <c r="I262" i="1"/>
  <c r="L262" i="1"/>
  <c r="I287" i="1"/>
  <c r="L287" i="1"/>
  <c r="I71" i="1"/>
  <c r="L71" i="1"/>
  <c r="I252" i="1"/>
  <c r="L252" i="1"/>
  <c r="I83" i="1"/>
  <c r="L83" i="1"/>
  <c r="I113" i="1"/>
  <c r="L113" i="1"/>
  <c r="I103" i="1"/>
  <c r="L103" i="1"/>
  <c r="I215" i="1"/>
  <c r="L215" i="1"/>
  <c r="I26" i="1"/>
  <c r="L26" i="1"/>
  <c r="I269" i="1"/>
  <c r="L269" i="1"/>
  <c r="I332" i="1"/>
  <c r="L332" i="1"/>
  <c r="I13" i="1"/>
  <c r="L13" i="1"/>
  <c r="I18" i="1"/>
  <c r="L18" i="1"/>
  <c r="I135" i="1"/>
  <c r="L135" i="1"/>
  <c r="I323" i="1"/>
  <c r="L323" i="1"/>
  <c r="I214" i="1"/>
  <c r="L214" i="1"/>
  <c r="I102" i="1"/>
  <c r="L102" i="1"/>
  <c r="I219" i="1"/>
  <c r="L219" i="1"/>
  <c r="I57" i="1"/>
  <c r="L57" i="1"/>
  <c r="I311" i="1"/>
  <c r="L311" i="1"/>
  <c r="I278" i="1"/>
  <c r="L278" i="1"/>
  <c r="I50" i="1"/>
  <c r="L50" i="1"/>
  <c r="I334" i="1"/>
  <c r="L334" i="1"/>
  <c r="I330" i="1"/>
  <c r="L330" i="1"/>
  <c r="I45" i="1"/>
  <c r="L45" i="1"/>
  <c r="I298" i="1"/>
  <c r="L298" i="1"/>
  <c r="I199" i="1"/>
  <c r="L199" i="1"/>
  <c r="I34" i="1"/>
  <c r="L34" i="1"/>
  <c r="I75" i="1"/>
  <c r="L75" i="1"/>
  <c r="I39" i="1"/>
  <c r="L39" i="1"/>
  <c r="I27" i="1"/>
  <c r="L27" i="1"/>
  <c r="I259" i="1"/>
  <c r="L259" i="1"/>
  <c r="I319" i="1"/>
  <c r="L319" i="1"/>
  <c r="I303" i="1"/>
  <c r="L303" i="1"/>
  <c r="I55" i="1"/>
  <c r="L55" i="1"/>
  <c r="I296" i="1"/>
  <c r="L296" i="1"/>
  <c r="I352" i="1"/>
  <c r="L352" i="1"/>
  <c r="I24" i="1"/>
  <c r="L24" i="1"/>
  <c r="I295" i="1"/>
  <c r="L295" i="1"/>
  <c r="I162" i="1"/>
  <c r="L162" i="1"/>
  <c r="I183" i="1"/>
  <c r="L183" i="1"/>
  <c r="I119" i="1"/>
  <c r="L119" i="1"/>
  <c r="I35" i="1"/>
  <c r="L35" i="1"/>
  <c r="L186" i="1"/>
  <c r="I78" i="1"/>
  <c r="L78" i="1"/>
  <c r="I359" i="1"/>
  <c r="L359" i="1"/>
  <c r="I333" i="1"/>
  <c r="L333" i="1"/>
  <c r="I243" i="1"/>
  <c r="L243" i="1"/>
  <c r="I208" i="1"/>
  <c r="L208" i="1"/>
  <c r="L16" i="1"/>
  <c r="I349" i="1"/>
  <c r="L349" i="1"/>
  <c r="I185" i="1"/>
  <c r="L185" i="1"/>
  <c r="I110" i="1"/>
  <c r="L110" i="1"/>
  <c r="I279" i="1"/>
  <c r="L279" i="1"/>
  <c r="I244" i="1"/>
  <c r="L244" i="1"/>
  <c r="I97" i="1"/>
  <c r="L97" i="1"/>
  <c r="I270" i="1"/>
  <c r="L270" i="1"/>
  <c r="I258" i="3"/>
  <c r="L258" i="3"/>
  <c r="I271" i="3"/>
  <c r="L271" i="3"/>
  <c r="L287" i="3"/>
  <c r="I161" i="3"/>
  <c r="L161" i="3"/>
  <c r="I85" i="3"/>
  <c r="L85" i="3"/>
  <c r="L211" i="3"/>
  <c r="I144" i="3"/>
  <c r="L144" i="3"/>
  <c r="I124" i="3"/>
  <c r="L124" i="3"/>
  <c r="I323" i="3"/>
  <c r="L323" i="3"/>
  <c r="I291" i="3"/>
  <c r="L291" i="3"/>
  <c r="I259" i="3"/>
  <c r="L259" i="3"/>
  <c r="I227" i="3"/>
  <c r="L227" i="3"/>
  <c r="I234" i="3"/>
  <c r="L234" i="3"/>
  <c r="I164" i="3"/>
  <c r="L164" i="3"/>
  <c r="I156" i="3"/>
  <c r="L156" i="3"/>
  <c r="I149" i="3"/>
  <c r="L149" i="3"/>
  <c r="I128" i="3"/>
  <c r="L128" i="3"/>
  <c r="I210" i="3"/>
  <c r="L210" i="3"/>
  <c r="L217" i="3"/>
  <c r="I229" i="3"/>
  <c r="L229" i="3"/>
  <c r="I280" i="3"/>
  <c r="L280" i="3"/>
  <c r="I26" i="3"/>
  <c r="L26" i="3"/>
  <c r="I219" i="3"/>
  <c r="L219" i="3"/>
  <c r="I240" i="3"/>
  <c r="L240" i="3"/>
  <c r="I277" i="3"/>
  <c r="L277" i="3"/>
  <c r="I301" i="3"/>
  <c r="L301" i="3"/>
  <c r="I312" i="3"/>
  <c r="L312" i="3"/>
  <c r="I328" i="3"/>
  <c r="L328" i="3"/>
  <c r="I355" i="3"/>
  <c r="L355" i="3"/>
  <c r="L22" i="3"/>
  <c r="I237" i="3"/>
  <c r="L237" i="3"/>
  <c r="I261" i="3"/>
  <c r="L261" i="3"/>
  <c r="I309" i="3"/>
  <c r="L309" i="3"/>
  <c r="I325" i="3"/>
  <c r="L325" i="3"/>
  <c r="I339" i="3"/>
  <c r="L339" i="3"/>
  <c r="I306" i="1"/>
  <c r="L306" i="1"/>
  <c r="I350" i="1"/>
  <c r="L350" i="1"/>
  <c r="I283" i="1"/>
  <c r="L283" i="1"/>
  <c r="I179" i="1"/>
  <c r="L179" i="1"/>
  <c r="I125" i="1"/>
  <c r="L125" i="1"/>
  <c r="I150" i="1"/>
  <c r="L150" i="1"/>
  <c r="I122" i="1"/>
  <c r="L122" i="1"/>
  <c r="I131" i="1"/>
  <c r="L131" i="1"/>
  <c r="I28" i="1"/>
  <c r="L28" i="1"/>
  <c r="I21" i="1"/>
  <c r="L21" i="1"/>
  <c r="I43" i="1"/>
  <c r="L43" i="1"/>
  <c r="I53" i="1"/>
  <c r="L53" i="1"/>
  <c r="I80" i="1"/>
  <c r="L80" i="1"/>
  <c r="L101" i="1"/>
  <c r="L140" i="1"/>
  <c r="I172" i="1"/>
  <c r="L172" i="1"/>
  <c r="I202" i="1"/>
  <c r="L202" i="1"/>
  <c r="I210" i="1"/>
  <c r="L210" i="1"/>
  <c r="I217" i="1"/>
  <c r="L217" i="1"/>
  <c r="I237" i="1"/>
  <c r="L237" i="1"/>
  <c r="I250" i="1"/>
  <c r="L250" i="1"/>
  <c r="I276" i="1"/>
  <c r="L276" i="1"/>
  <c r="I284" i="1"/>
  <c r="L284" i="1"/>
  <c r="I313" i="1"/>
  <c r="L313" i="1"/>
  <c r="I37" i="1"/>
  <c r="L37" i="1"/>
  <c r="I73" i="1"/>
  <c r="L73" i="1"/>
  <c r="I107" i="1"/>
  <c r="L107" i="1"/>
  <c r="I115" i="1"/>
  <c r="L115" i="1"/>
  <c r="I127" i="1"/>
  <c r="L127" i="1"/>
  <c r="I148" i="1"/>
  <c r="L148" i="1"/>
  <c r="I165" i="1"/>
  <c r="L165" i="1"/>
  <c r="I286" i="1"/>
  <c r="L286" i="1"/>
  <c r="I348" i="1"/>
  <c r="L348" i="1"/>
  <c r="L92" i="1"/>
  <c r="I120" i="1"/>
  <c r="L120" i="1"/>
  <c r="I147" i="1"/>
  <c r="L147" i="1"/>
  <c r="I228" i="1"/>
  <c r="L228" i="1"/>
  <c r="L241" i="1"/>
  <c r="I289" i="1"/>
  <c r="L289" i="1"/>
  <c r="I340" i="1"/>
  <c r="L340" i="1"/>
  <c r="I341" i="2"/>
  <c r="L341" i="2"/>
  <c r="I204" i="2"/>
  <c r="L204" i="2"/>
  <c r="I187" i="2"/>
  <c r="L187" i="2"/>
  <c r="I353" i="2"/>
  <c r="L353" i="2"/>
  <c r="I212" i="2"/>
  <c r="L212" i="2"/>
  <c r="I38" i="2"/>
  <c r="L38" i="2"/>
  <c r="I70" i="2"/>
  <c r="L70" i="2"/>
  <c r="I102" i="2"/>
  <c r="L102" i="2"/>
  <c r="I130" i="2"/>
  <c r="L130" i="2"/>
  <c r="I150" i="2"/>
  <c r="L150" i="2"/>
  <c r="I27" i="2"/>
  <c r="L27" i="2"/>
  <c r="I59" i="2"/>
  <c r="L59" i="2"/>
  <c r="I356" i="2"/>
  <c r="L356" i="2"/>
  <c r="I209" i="2"/>
  <c r="L209" i="2"/>
  <c r="I333" i="2"/>
  <c r="L333" i="2"/>
  <c r="I117" i="2"/>
  <c r="L117" i="2"/>
  <c r="I145" i="2"/>
  <c r="L145" i="2"/>
  <c r="I174" i="2"/>
  <c r="L174" i="2"/>
  <c r="I190" i="2"/>
  <c r="L190" i="2"/>
  <c r="I214" i="2"/>
  <c r="L214" i="2"/>
  <c r="I248" i="2"/>
  <c r="L248" i="2"/>
  <c r="I280" i="2"/>
  <c r="L280" i="2"/>
  <c r="I312" i="2"/>
  <c r="L312" i="2"/>
  <c r="I359" i="2"/>
  <c r="L359" i="2"/>
  <c r="I286" i="3"/>
  <c r="L286" i="3"/>
  <c r="I319" i="3"/>
  <c r="L319" i="3"/>
  <c r="I148" i="3"/>
  <c r="L148" i="3"/>
  <c r="I77" i="3"/>
  <c r="L77" i="3"/>
  <c r="I153" i="3"/>
  <c r="L153" i="3"/>
  <c r="I125" i="3"/>
  <c r="L125" i="3"/>
  <c r="I212" i="3"/>
  <c r="L212" i="3"/>
  <c r="L283" i="3"/>
  <c r="I338" i="3"/>
  <c r="L338" i="3"/>
  <c r="I303" i="3"/>
  <c r="L303" i="3"/>
  <c r="I93" i="3"/>
  <c r="L93" i="3"/>
  <c r="I117" i="3"/>
  <c r="L117" i="3"/>
  <c r="L169" i="3"/>
  <c r="I81" i="3"/>
  <c r="L81" i="3"/>
  <c r="I331" i="3"/>
  <c r="L331" i="3"/>
  <c r="I39" i="3"/>
  <c r="L39" i="3"/>
  <c r="I218" i="3"/>
  <c r="L218" i="3"/>
  <c r="I343" i="3"/>
  <c r="L343" i="3"/>
  <c r="I10" i="3"/>
  <c r="L10" i="3"/>
  <c r="I47" i="3"/>
  <c r="L47" i="3"/>
  <c r="I55" i="3"/>
  <c r="L55" i="3"/>
  <c r="I63" i="3"/>
  <c r="L63" i="3"/>
  <c r="I71" i="3"/>
  <c r="L71" i="3"/>
  <c r="I79" i="3"/>
  <c r="L79" i="3"/>
  <c r="I87" i="3"/>
  <c r="L87" i="3"/>
  <c r="I95" i="3"/>
  <c r="L95" i="3"/>
  <c r="I103" i="3"/>
  <c r="L103" i="3"/>
  <c r="I111" i="3"/>
  <c r="L111" i="3"/>
  <c r="L119" i="3"/>
  <c r="I127" i="3"/>
  <c r="L127" i="3"/>
  <c r="I135" i="3"/>
  <c r="L135" i="3"/>
  <c r="I143" i="3"/>
  <c r="L143" i="3"/>
  <c r="I159" i="3"/>
  <c r="L159" i="3"/>
  <c r="I167" i="3"/>
  <c r="L167" i="3"/>
  <c r="I175" i="3"/>
  <c r="L175" i="3"/>
  <c r="I183" i="3"/>
  <c r="L183" i="3"/>
  <c r="I191" i="3"/>
  <c r="L191" i="3"/>
  <c r="I199" i="3"/>
  <c r="L199" i="3"/>
  <c r="I222" i="3"/>
  <c r="L222" i="3"/>
  <c r="I260" i="3"/>
  <c r="L260" i="3"/>
  <c r="I316" i="3"/>
  <c r="L316" i="3"/>
  <c r="I332" i="3"/>
  <c r="L332" i="3"/>
  <c r="I359" i="3"/>
  <c r="L359" i="3"/>
  <c r="I27" i="3"/>
  <c r="L27" i="3"/>
  <c r="I244" i="3"/>
  <c r="L244" i="3"/>
  <c r="I281" i="3"/>
  <c r="L281" i="3"/>
  <c r="I329" i="3"/>
  <c r="L329" i="3"/>
  <c r="I347" i="3"/>
  <c r="L347" i="3"/>
  <c r="I267" i="1"/>
  <c r="L267" i="1"/>
  <c r="I142" i="1"/>
  <c r="L142" i="1"/>
  <c r="I268" i="1"/>
  <c r="L268" i="1"/>
  <c r="I236" i="1"/>
  <c r="L236" i="1"/>
  <c r="I310" i="1"/>
  <c r="L310" i="1"/>
  <c r="I198" i="1"/>
  <c r="L198" i="1"/>
  <c r="I315" i="1"/>
  <c r="L315" i="1"/>
  <c r="I230" i="1"/>
  <c r="L230" i="1"/>
  <c r="I260" i="1"/>
  <c r="L260" i="1"/>
  <c r="I194" i="1"/>
  <c r="L194" i="1"/>
  <c r="I82" i="1"/>
  <c r="L82" i="1"/>
  <c r="I23" i="1"/>
  <c r="L23" i="1"/>
  <c r="I126" i="1"/>
  <c r="L126" i="1"/>
  <c r="I130" i="1"/>
  <c r="L130" i="1"/>
  <c r="I291" i="1"/>
  <c r="L291" i="1"/>
  <c r="I138" i="1"/>
  <c r="L138" i="1"/>
  <c r="I31" i="1"/>
  <c r="L31" i="1"/>
  <c r="I44" i="1"/>
  <c r="L44" i="1"/>
  <c r="I69" i="1"/>
  <c r="L69" i="1"/>
  <c r="I91" i="1"/>
  <c r="L91" i="1"/>
  <c r="I160" i="1"/>
  <c r="L160" i="1"/>
  <c r="I180" i="1"/>
  <c r="L180" i="1"/>
  <c r="I253" i="1"/>
  <c r="L253" i="1"/>
  <c r="I47" i="1"/>
  <c r="L47" i="1"/>
  <c r="I132" i="1"/>
  <c r="L132" i="1"/>
  <c r="I141" i="1"/>
  <c r="L141" i="1"/>
  <c r="I184" i="1"/>
  <c r="L184" i="1"/>
  <c r="I205" i="1"/>
  <c r="L205" i="1"/>
  <c r="I212" i="1"/>
  <c r="L212" i="1"/>
  <c r="I220" i="1"/>
  <c r="L220" i="1"/>
  <c r="I238" i="1"/>
  <c r="L238" i="1"/>
  <c r="I277" i="1"/>
  <c r="L277" i="1"/>
  <c r="I292" i="1"/>
  <c r="L292" i="1"/>
  <c r="I305" i="1"/>
  <c r="L305" i="1"/>
  <c r="I328" i="1"/>
  <c r="L328" i="1"/>
  <c r="I356" i="1"/>
  <c r="L356" i="1"/>
  <c r="I59" i="1"/>
  <c r="L59" i="1"/>
  <c r="I88" i="1"/>
  <c r="L88" i="1"/>
  <c r="I108" i="1"/>
  <c r="L108" i="1"/>
  <c r="I116" i="1"/>
  <c r="L116" i="1"/>
  <c r="I128" i="1"/>
  <c r="L128" i="1"/>
  <c r="I149" i="1"/>
  <c r="L149" i="1"/>
  <c r="I187" i="1"/>
  <c r="L187" i="1"/>
  <c r="I273" i="1"/>
  <c r="L273" i="1"/>
  <c r="I314" i="1"/>
  <c r="L314" i="1"/>
  <c r="I335" i="1"/>
  <c r="L335" i="1"/>
  <c r="I360" i="1"/>
  <c r="L360" i="1"/>
  <c r="I63" i="1"/>
  <c r="L63" i="1"/>
  <c r="I129" i="1"/>
  <c r="L129" i="1"/>
  <c r="I152" i="1"/>
  <c r="L152" i="1"/>
  <c r="I176" i="1"/>
  <c r="L176" i="1"/>
  <c r="I196" i="1"/>
  <c r="L196" i="1"/>
  <c r="I257" i="1"/>
  <c r="L257" i="1"/>
  <c r="I290" i="1"/>
  <c r="L290" i="1"/>
  <c r="I307" i="1"/>
  <c r="L307" i="1"/>
  <c r="I344" i="1"/>
  <c r="L344" i="1"/>
  <c r="I306" i="2"/>
  <c r="L306" i="2"/>
  <c r="I310" i="2"/>
  <c r="L310" i="2"/>
  <c r="I335" i="2"/>
  <c r="L335" i="2"/>
  <c r="I279" i="2"/>
  <c r="L279" i="2"/>
  <c r="I226" i="2"/>
  <c r="L226" i="2"/>
  <c r="I290" i="2"/>
  <c r="L290" i="2"/>
  <c r="I153" i="2"/>
  <c r="L153" i="2"/>
  <c r="I255" i="2"/>
  <c r="L255" i="2"/>
  <c r="I168" i="2"/>
  <c r="L168" i="2"/>
  <c r="I160" i="2"/>
  <c r="L160" i="2"/>
  <c r="I42" i="2"/>
  <c r="L42" i="2"/>
  <c r="I74" i="2"/>
  <c r="L74" i="2"/>
  <c r="I106" i="2"/>
  <c r="L106" i="2"/>
  <c r="I31" i="2"/>
  <c r="L31" i="2"/>
  <c r="I63" i="2"/>
  <c r="L63" i="2"/>
  <c r="I121" i="2"/>
  <c r="L121" i="2"/>
  <c r="I135" i="2"/>
  <c r="L135" i="2"/>
  <c r="I159" i="2"/>
  <c r="L159" i="2"/>
  <c r="I210" i="2"/>
  <c r="L210" i="2"/>
  <c r="I225" i="2"/>
  <c r="L225" i="2"/>
  <c r="I236" i="2"/>
  <c r="L236" i="2"/>
  <c r="I265" i="2"/>
  <c r="L265" i="2"/>
  <c r="I297" i="2"/>
  <c r="L297" i="2"/>
  <c r="I317" i="2"/>
  <c r="L317" i="2"/>
  <c r="I343" i="2"/>
  <c r="L343" i="2"/>
  <c r="I110" i="2"/>
  <c r="L110" i="2"/>
  <c r="I118" i="2"/>
  <c r="L118" i="2"/>
  <c r="I146" i="2"/>
  <c r="L146" i="2"/>
  <c r="I177" i="2"/>
  <c r="L177" i="2"/>
  <c r="I193" i="2"/>
  <c r="L193" i="2"/>
  <c r="L269" i="2"/>
  <c r="I301" i="2"/>
  <c r="L301" i="2"/>
  <c r="I336" i="2"/>
  <c r="L336" i="2"/>
  <c r="I360" i="2"/>
  <c r="L360" i="2"/>
  <c r="I28" i="3"/>
  <c r="L28" i="3"/>
  <c r="I152" i="3"/>
  <c r="L152" i="3"/>
  <c r="I255" i="3"/>
  <c r="L255" i="3"/>
  <c r="I180" i="3"/>
  <c r="L180" i="3"/>
  <c r="I88" i="3"/>
  <c r="L88" i="3"/>
  <c r="I84" i="3"/>
  <c r="L84" i="3"/>
  <c r="I176" i="3"/>
  <c r="L176" i="3"/>
  <c r="I188" i="3"/>
  <c r="L188" i="3"/>
  <c r="I209" i="3"/>
  <c r="L209" i="3"/>
  <c r="I326" i="3"/>
  <c r="L326" i="3"/>
  <c r="I262" i="3"/>
  <c r="L262" i="3"/>
  <c r="I341" i="3"/>
  <c r="L341" i="3"/>
  <c r="I327" i="3"/>
  <c r="L327" i="3"/>
  <c r="I69" i="3"/>
  <c r="L69" i="3"/>
  <c r="I32" i="3"/>
  <c r="L32" i="3"/>
  <c r="I112" i="3"/>
  <c r="L112" i="3"/>
  <c r="I133" i="3"/>
  <c r="L133" i="3"/>
  <c r="I357" i="3"/>
  <c r="L357" i="3"/>
  <c r="I307" i="3"/>
  <c r="L307" i="3"/>
  <c r="I275" i="3"/>
  <c r="L275" i="3"/>
  <c r="I243" i="3"/>
  <c r="L243" i="3"/>
  <c r="I306" i="3"/>
  <c r="L306" i="3"/>
  <c r="I196" i="3"/>
  <c r="L196" i="3"/>
  <c r="I132" i="3"/>
  <c r="L132" i="3"/>
  <c r="L48" i="3"/>
  <c r="I92" i="3"/>
  <c r="L92" i="3"/>
  <c r="I137" i="3"/>
  <c r="L137" i="3"/>
  <c r="I65" i="3"/>
  <c r="L65" i="3"/>
  <c r="L136" i="3"/>
  <c r="I346" i="3"/>
  <c r="L346" i="3"/>
  <c r="I349" i="3"/>
  <c r="L349" i="3"/>
  <c r="I207" i="3"/>
  <c r="L207" i="3"/>
  <c r="I220" i="3"/>
  <c r="L220" i="3"/>
  <c r="I345" i="3"/>
  <c r="L345" i="3"/>
  <c r="I18" i="3"/>
  <c r="L18" i="3"/>
  <c r="I213" i="3"/>
  <c r="L213" i="3"/>
  <c r="I285" i="3"/>
  <c r="L285" i="3"/>
  <c r="I352" i="3"/>
  <c r="L352" i="3"/>
  <c r="I362" i="3"/>
  <c r="L362" i="3"/>
  <c r="I54" i="3"/>
  <c r="L54" i="3"/>
  <c r="I70" i="3"/>
  <c r="L70" i="3"/>
  <c r="I86" i="3"/>
  <c r="L86" i="3"/>
  <c r="I102" i="3"/>
  <c r="L102" i="3"/>
  <c r="I118" i="3"/>
  <c r="L118" i="3"/>
  <c r="I134" i="3"/>
  <c r="L134" i="3"/>
  <c r="I150" i="3"/>
  <c r="L150" i="3"/>
  <c r="I166" i="3"/>
  <c r="L166" i="3"/>
  <c r="I182" i="3"/>
  <c r="L182" i="3"/>
  <c r="I215" i="3"/>
  <c r="L215" i="3"/>
  <c r="I225" i="3"/>
  <c r="L225" i="3"/>
  <c r="I256" i="3"/>
  <c r="L256" i="3"/>
  <c r="I31" i="3"/>
  <c r="L31" i="3"/>
  <c r="I203" i="3"/>
  <c r="L203" i="3"/>
  <c r="I233" i="3"/>
  <c r="L233" i="3"/>
  <c r="I264" i="3"/>
  <c r="L264" i="3"/>
  <c r="I297" i="3"/>
  <c r="L297" i="3"/>
  <c r="I305" i="3"/>
  <c r="L305" i="3"/>
  <c r="I320" i="3"/>
  <c r="L320" i="3"/>
  <c r="I336" i="3"/>
  <c r="L336" i="3"/>
  <c r="I360" i="3"/>
  <c r="L360" i="3"/>
  <c r="I38" i="3"/>
  <c r="L38" i="3"/>
  <c r="I248" i="3"/>
  <c r="L248" i="3"/>
  <c r="I284" i="3"/>
  <c r="L284" i="3"/>
  <c r="I317" i="3"/>
  <c r="L317" i="3"/>
  <c r="I333" i="3"/>
  <c r="L333" i="3"/>
  <c r="I351" i="3"/>
  <c r="L351" i="3"/>
  <c r="I191" i="1"/>
  <c r="L191" i="1"/>
  <c r="I258" i="1"/>
  <c r="L258" i="1"/>
  <c r="I299" i="1"/>
  <c r="L299" i="1"/>
  <c r="I355" i="1"/>
  <c r="L355" i="1"/>
  <c r="I240" i="1"/>
  <c r="L240" i="1"/>
  <c r="I235" i="1"/>
  <c r="L235" i="1"/>
  <c r="I345" i="1"/>
  <c r="L345" i="1"/>
  <c r="I255" i="1"/>
  <c r="L255" i="1"/>
  <c r="I169" i="1"/>
  <c r="L169" i="1"/>
  <c r="I226" i="1"/>
  <c r="L226" i="1"/>
  <c r="I197" i="1"/>
  <c r="L197" i="1"/>
  <c r="I304" i="1"/>
  <c r="L304" i="1"/>
  <c r="I341" i="1"/>
  <c r="L341" i="1"/>
  <c r="I174" i="1"/>
  <c r="L174" i="1"/>
  <c r="I93" i="1"/>
  <c r="L93" i="1"/>
  <c r="I282" i="1"/>
  <c r="L282" i="1"/>
  <c r="I181" i="1"/>
  <c r="L181" i="1"/>
  <c r="I17" i="1"/>
  <c r="L17" i="1"/>
  <c r="I90" i="1"/>
  <c r="L90" i="1"/>
  <c r="I170" i="1"/>
  <c r="L170" i="1"/>
  <c r="I38" i="1"/>
  <c r="L38" i="1"/>
  <c r="I272" i="1"/>
  <c r="L272" i="1"/>
  <c r="I86" i="1"/>
  <c r="L86" i="1"/>
  <c r="I32" i="1"/>
  <c r="L32" i="1"/>
  <c r="I52" i="1"/>
  <c r="L52" i="1"/>
  <c r="I161" i="1"/>
  <c r="L161" i="1"/>
  <c r="I192" i="1"/>
  <c r="L192" i="1"/>
  <c r="I223" i="1"/>
  <c r="L223" i="1"/>
  <c r="I254" i="1"/>
  <c r="L254" i="1"/>
  <c r="I327" i="1"/>
  <c r="L327" i="1"/>
  <c r="I353" i="1"/>
  <c r="L353" i="1"/>
  <c r="I48" i="1"/>
  <c r="L48" i="1"/>
  <c r="I136" i="1"/>
  <c r="L136" i="1"/>
  <c r="I167" i="1"/>
  <c r="L167" i="1"/>
  <c r="I200" i="1"/>
  <c r="L200" i="1"/>
  <c r="I206" i="1"/>
  <c r="L206" i="1"/>
  <c r="I213" i="1"/>
  <c r="L213" i="1"/>
  <c r="I221" i="1"/>
  <c r="L221" i="1"/>
  <c r="I248" i="1"/>
  <c r="L248" i="1"/>
  <c r="I280" i="1"/>
  <c r="L280" i="1"/>
  <c r="I324" i="1"/>
  <c r="L324" i="1"/>
  <c r="I331" i="1"/>
  <c r="L331" i="1"/>
  <c r="I10" i="1"/>
  <c r="L10" i="1"/>
  <c r="I25" i="1"/>
  <c r="L25" i="1"/>
  <c r="I60" i="1"/>
  <c r="L60" i="1"/>
  <c r="I89" i="1"/>
  <c r="L89" i="1"/>
  <c r="I111" i="1"/>
  <c r="L111" i="1"/>
  <c r="I117" i="1"/>
  <c r="L117" i="1"/>
  <c r="I144" i="1"/>
  <c r="L144" i="1"/>
  <c r="I151" i="1"/>
  <c r="L151" i="1"/>
  <c r="I188" i="1"/>
  <c r="L188" i="1"/>
  <c r="I274" i="1"/>
  <c r="L274" i="1"/>
  <c r="I317" i="1"/>
  <c r="L317" i="1"/>
  <c r="I336" i="1"/>
  <c r="L336" i="1"/>
  <c r="I40" i="1"/>
  <c r="L40" i="1"/>
  <c r="I64" i="1"/>
  <c r="L64" i="1"/>
  <c r="I84" i="1"/>
  <c r="L84" i="1"/>
  <c r="I104" i="1"/>
  <c r="L104" i="1"/>
  <c r="I134" i="1"/>
  <c r="L134" i="1"/>
  <c r="I155" i="1"/>
  <c r="L155" i="1"/>
  <c r="I177" i="1"/>
  <c r="L177" i="1"/>
  <c r="I232" i="1"/>
  <c r="L232" i="1"/>
  <c r="I261" i="1"/>
  <c r="L261" i="1"/>
  <c r="I301" i="1"/>
  <c r="L301" i="1"/>
  <c r="I308" i="1"/>
  <c r="L308" i="1"/>
  <c r="I358" i="1"/>
  <c r="L358" i="1"/>
  <c r="I239" i="2"/>
  <c r="L239" i="2"/>
  <c r="I230" i="2"/>
  <c r="L230" i="2"/>
  <c r="I151" i="2"/>
  <c r="L151" i="2"/>
  <c r="I334" i="2"/>
  <c r="L334" i="2"/>
  <c r="I338" i="2"/>
  <c r="L338" i="2"/>
  <c r="I172" i="2"/>
  <c r="L172" i="2"/>
  <c r="I77" i="2"/>
  <c r="L77" i="2"/>
  <c r="I36" i="2"/>
  <c r="L36" i="2"/>
  <c r="I298" i="2"/>
  <c r="L298" i="2"/>
  <c r="I299" i="2"/>
  <c r="L299" i="2"/>
  <c r="I357" i="2"/>
  <c r="L357" i="2"/>
  <c r="I169" i="2"/>
  <c r="L169" i="2"/>
  <c r="I311" i="2"/>
  <c r="L311" i="2"/>
  <c r="I137" i="2"/>
  <c r="L137" i="2"/>
  <c r="I136" i="2"/>
  <c r="L136" i="2"/>
  <c r="I167" i="2"/>
  <c r="L167" i="2"/>
  <c r="I350" i="2"/>
  <c r="L350" i="2"/>
  <c r="I139" i="2"/>
  <c r="L139" i="2"/>
  <c r="I14" i="2"/>
  <c r="L14" i="2"/>
  <c r="I30" i="2"/>
  <c r="L30" i="2"/>
  <c r="I46" i="2"/>
  <c r="L46" i="2"/>
  <c r="I94" i="2"/>
  <c r="L94" i="2"/>
  <c r="I126" i="2"/>
  <c r="L126" i="2"/>
  <c r="L175" i="2"/>
  <c r="L23" i="2"/>
  <c r="I35" i="2"/>
  <c r="L35" i="2"/>
  <c r="I51" i="2"/>
  <c r="L51" i="2"/>
  <c r="I67" i="2"/>
  <c r="L67" i="2"/>
  <c r="I122" i="2"/>
  <c r="L122" i="2"/>
  <c r="I165" i="2"/>
  <c r="L165" i="2"/>
  <c r="I199" i="2"/>
  <c r="L199" i="2"/>
  <c r="I232" i="2"/>
  <c r="L232" i="2"/>
  <c r="I264" i="2"/>
  <c r="L264" i="2"/>
  <c r="I329" i="2"/>
  <c r="L329" i="2"/>
  <c r="I344" i="2"/>
  <c r="L344" i="2"/>
  <c r="I218" i="2"/>
  <c r="L218" i="2"/>
  <c r="I240" i="2"/>
  <c r="L240" i="2"/>
  <c r="I268" i="2"/>
  <c r="L268" i="2"/>
  <c r="I300" i="2"/>
  <c r="L300" i="2"/>
  <c r="I113" i="2"/>
  <c r="L113" i="2"/>
  <c r="I161" i="2"/>
  <c r="L161" i="2"/>
  <c r="I194" i="2"/>
  <c r="L194" i="2"/>
  <c r="I273" i="2"/>
  <c r="L273" i="2"/>
  <c r="I320" i="2"/>
  <c r="L320" i="2"/>
  <c r="I347" i="2"/>
  <c r="L347" i="2"/>
  <c r="I290" i="3"/>
  <c r="L290" i="3"/>
  <c r="I64" i="3"/>
  <c r="L64" i="3"/>
  <c r="I53" i="3"/>
  <c r="L53" i="3"/>
  <c r="I298" i="3"/>
  <c r="L298" i="3"/>
  <c r="I314" i="3"/>
  <c r="L314" i="3"/>
  <c r="I294" i="3"/>
  <c r="L294" i="3"/>
  <c r="I282" i="3"/>
  <c r="L282" i="3"/>
  <c r="I274" i="3"/>
  <c r="L274" i="3"/>
  <c r="I60" i="3"/>
  <c r="L60" i="3"/>
  <c r="I330" i="3"/>
  <c r="L330" i="3"/>
  <c r="I299" i="3"/>
  <c r="L299" i="3"/>
  <c r="I267" i="3"/>
  <c r="L267" i="3"/>
  <c r="I235" i="3"/>
  <c r="L235" i="3"/>
  <c r="I266" i="3"/>
  <c r="L266" i="3"/>
  <c r="I76" i="3"/>
  <c r="L76" i="3"/>
  <c r="I223" i="3"/>
  <c r="L223" i="3"/>
  <c r="I141" i="3"/>
  <c r="L141" i="3"/>
  <c r="I205" i="3"/>
  <c r="L205" i="3"/>
  <c r="I121" i="3"/>
  <c r="L121" i="3"/>
  <c r="I361" i="3"/>
  <c r="L361" i="3"/>
  <c r="I204" i="3"/>
  <c r="L204" i="3"/>
  <c r="I358" i="3"/>
  <c r="L358" i="3"/>
  <c r="I23" i="3"/>
  <c r="L23" i="3"/>
  <c r="I214" i="3"/>
  <c r="L214" i="3"/>
  <c r="I268" i="3"/>
  <c r="L268" i="3"/>
  <c r="I340" i="3"/>
  <c r="L340" i="3"/>
  <c r="I35" i="3"/>
  <c r="L35" i="3"/>
  <c r="I202" i="3"/>
  <c r="L202" i="3"/>
  <c r="I276" i="3"/>
  <c r="L276" i="3"/>
  <c r="I304" i="3"/>
  <c r="L304" i="3"/>
  <c r="I363" i="3"/>
  <c r="L363" i="3"/>
  <c r="I15" i="3"/>
  <c r="L15" i="3"/>
  <c r="I42" i="3"/>
  <c r="L42" i="3"/>
  <c r="I51" i="3"/>
  <c r="L51" i="3"/>
  <c r="I59" i="3"/>
  <c r="L59" i="3"/>
  <c r="I67" i="3"/>
  <c r="L67" i="3"/>
  <c r="I75" i="3"/>
  <c r="L75" i="3"/>
  <c r="I83" i="3"/>
  <c r="L83" i="3"/>
  <c r="I91" i="3"/>
  <c r="L91" i="3"/>
  <c r="I99" i="3"/>
  <c r="L99" i="3"/>
  <c r="I107" i="3"/>
  <c r="L107" i="3"/>
  <c r="I115" i="3"/>
  <c r="L115" i="3"/>
  <c r="I123" i="3"/>
  <c r="I131" i="3"/>
  <c r="L131" i="3"/>
  <c r="I139" i="3"/>
  <c r="L139" i="3"/>
  <c r="I147" i="3"/>
  <c r="L147" i="3"/>
  <c r="I155" i="3"/>
  <c r="L155" i="3"/>
  <c r="I163" i="3"/>
  <c r="L163" i="3"/>
  <c r="I171" i="3"/>
  <c r="L171" i="3"/>
  <c r="I179" i="3"/>
  <c r="L179" i="3"/>
  <c r="I187" i="3"/>
  <c r="L187" i="3"/>
  <c r="I195" i="3"/>
  <c r="L195" i="3"/>
  <c r="I206" i="3"/>
  <c r="L206" i="3"/>
  <c r="I236" i="3"/>
  <c r="L236" i="3"/>
  <c r="I253" i="3"/>
  <c r="L253" i="3"/>
  <c r="I273" i="3"/>
  <c r="L273" i="3"/>
  <c r="I308" i="3"/>
  <c r="L308" i="3"/>
  <c r="I324" i="3"/>
  <c r="L324" i="3"/>
  <c r="I11" i="3"/>
  <c r="L11" i="3"/>
  <c r="I43" i="3"/>
  <c r="L43" i="3"/>
  <c r="I257" i="3"/>
  <c r="L257" i="3"/>
  <c r="I288" i="3"/>
  <c r="L288" i="3"/>
  <c r="I321" i="3"/>
  <c r="L321" i="3"/>
  <c r="I337" i="3"/>
  <c r="L337" i="3"/>
  <c r="I356" i="3"/>
  <c r="L356" i="3"/>
  <c r="I351" i="1"/>
  <c r="L351" i="1"/>
  <c r="I329" i="1"/>
  <c r="L329" i="1"/>
  <c r="I77" i="1"/>
  <c r="L77" i="1"/>
  <c r="I234" i="1"/>
  <c r="L234" i="1"/>
  <c r="I207" i="1"/>
  <c r="L207" i="1"/>
  <c r="I146" i="1"/>
  <c r="L146" i="1"/>
  <c r="I158" i="1"/>
  <c r="L158" i="1"/>
  <c r="I190" i="1"/>
  <c r="L190" i="1"/>
  <c r="I109" i="1"/>
  <c r="L109" i="1"/>
  <c r="I137" i="1"/>
  <c r="L137" i="1"/>
  <c r="I246" i="1"/>
  <c r="L246" i="1"/>
  <c r="I256" i="1"/>
  <c r="L256" i="1"/>
  <c r="I154" i="1"/>
  <c r="L154" i="1"/>
  <c r="I362" i="1"/>
  <c r="L362" i="1"/>
  <c r="I118" i="1"/>
  <c r="L118" i="1"/>
  <c r="I42" i="1"/>
  <c r="L42" i="1"/>
  <c r="I182" i="1"/>
  <c r="L182" i="1"/>
  <c r="I211" i="1"/>
  <c r="L211" i="1"/>
  <c r="I346" i="1"/>
  <c r="L346" i="1"/>
  <c r="I166" i="1"/>
  <c r="L166" i="1"/>
  <c r="I54" i="1"/>
  <c r="L54" i="1"/>
  <c r="I231" i="1"/>
  <c r="L231" i="1"/>
  <c r="I67" i="1"/>
  <c r="L67" i="1"/>
  <c r="I95" i="1"/>
  <c r="L95" i="1"/>
  <c r="I156" i="1"/>
  <c r="L156" i="1"/>
  <c r="I168" i="1"/>
  <c r="L168" i="1"/>
  <c r="I193" i="1"/>
  <c r="L193" i="1"/>
  <c r="I227" i="1"/>
  <c r="L227" i="1"/>
  <c r="I266" i="1"/>
  <c r="L266" i="1"/>
  <c r="I300" i="1"/>
  <c r="L300" i="1"/>
  <c r="I354" i="1"/>
  <c r="L354" i="1"/>
  <c r="I20" i="1"/>
  <c r="L20" i="1"/>
  <c r="I12" i="1"/>
  <c r="L12" i="1"/>
  <c r="I51" i="1"/>
  <c r="L51" i="1"/>
  <c r="I79" i="1"/>
  <c r="L79" i="1"/>
  <c r="I100" i="1"/>
  <c r="L100" i="1"/>
  <c r="I139" i="1"/>
  <c r="L139" i="1"/>
  <c r="I171" i="1"/>
  <c r="L171" i="1"/>
  <c r="I201" i="1"/>
  <c r="L201" i="1"/>
  <c r="I209" i="1"/>
  <c r="L209" i="1"/>
  <c r="I216" i="1"/>
  <c r="L216" i="1"/>
  <c r="I222" i="1"/>
  <c r="L222" i="1"/>
  <c r="I249" i="1"/>
  <c r="L249" i="1"/>
  <c r="I281" i="1"/>
  <c r="L281" i="1"/>
  <c r="I325" i="1"/>
  <c r="L325" i="1"/>
  <c r="I347" i="1"/>
  <c r="L347" i="1"/>
  <c r="I15" i="1"/>
  <c r="L15" i="1"/>
  <c r="I36" i="1"/>
  <c r="L36" i="1"/>
  <c r="I72" i="1"/>
  <c r="L72" i="1"/>
  <c r="I99" i="1"/>
  <c r="L99" i="1"/>
  <c r="I112" i="1"/>
  <c r="L112" i="1"/>
  <c r="I124" i="1"/>
  <c r="L124" i="1"/>
  <c r="I145" i="1"/>
  <c r="L145" i="1"/>
  <c r="I164" i="1"/>
  <c r="L164" i="1"/>
  <c r="I318" i="1"/>
  <c r="L318" i="1"/>
  <c r="I337" i="1"/>
  <c r="L337" i="1"/>
  <c r="I56" i="1"/>
  <c r="L56" i="1"/>
  <c r="I65" i="1"/>
  <c r="L65" i="1"/>
  <c r="I85" i="1"/>
  <c r="L85" i="1"/>
  <c r="I105" i="1"/>
  <c r="L105" i="1"/>
  <c r="I143" i="1"/>
  <c r="L143" i="1"/>
  <c r="I178" i="1"/>
  <c r="L178" i="1"/>
  <c r="I233" i="1"/>
  <c r="L233" i="1"/>
  <c r="I302" i="1"/>
  <c r="L302" i="1"/>
  <c r="I262" i="2"/>
  <c r="L262" i="2"/>
  <c r="I140" i="2"/>
  <c r="L140" i="2"/>
  <c r="I238" i="2"/>
  <c r="L238" i="2"/>
  <c r="I242" i="2"/>
  <c r="L242" i="2"/>
  <c r="I201" i="2"/>
  <c r="L201" i="2"/>
  <c r="I258" i="2"/>
  <c r="L258" i="2"/>
  <c r="I274" i="2"/>
  <c r="L274" i="2"/>
  <c r="I191" i="2"/>
  <c r="L191" i="2"/>
  <c r="I345" i="2"/>
  <c r="L345" i="2"/>
  <c r="I221" i="2"/>
  <c r="L221" i="2"/>
  <c r="I219" i="2"/>
  <c r="L219" i="2"/>
  <c r="I358" i="2"/>
  <c r="L358" i="2"/>
  <c r="I108" i="2"/>
  <c r="L108" i="2"/>
  <c r="I116" i="2"/>
  <c r="L116" i="2"/>
  <c r="I220" i="2"/>
  <c r="L220" i="2"/>
  <c r="I34" i="2"/>
  <c r="L34" i="2"/>
  <c r="I50" i="2"/>
  <c r="L50" i="2"/>
  <c r="L66" i="2"/>
  <c r="I98" i="2"/>
  <c r="L98" i="2"/>
  <c r="I147" i="2"/>
  <c r="L147" i="2"/>
  <c r="I215" i="2"/>
  <c r="L215" i="2"/>
  <c r="I277" i="2"/>
  <c r="L277" i="2"/>
  <c r="I39" i="2"/>
  <c r="L39" i="2"/>
  <c r="I55" i="2"/>
  <c r="L55" i="2"/>
  <c r="I181" i="2"/>
  <c r="L181" i="2"/>
  <c r="I253" i="2"/>
  <c r="L253" i="2"/>
  <c r="I339" i="2"/>
  <c r="L339" i="2"/>
  <c r="I355" i="2"/>
  <c r="L355" i="2"/>
  <c r="I272" i="2"/>
  <c r="L272" i="2"/>
  <c r="I304" i="2"/>
  <c r="L304" i="2"/>
  <c r="I114" i="2"/>
  <c r="L114" i="2"/>
  <c r="I142" i="2"/>
  <c r="L142" i="2"/>
  <c r="I162" i="2"/>
  <c r="L162" i="2"/>
  <c r="I189" i="2"/>
  <c r="L189" i="2"/>
  <c r="I211" i="2"/>
  <c r="L211" i="2"/>
  <c r="I244" i="2"/>
  <c r="L244" i="2"/>
  <c r="I321" i="2"/>
  <c r="L321" i="2"/>
  <c r="L348" i="2"/>
  <c r="I8" i="2"/>
  <c r="L8" i="2"/>
  <c r="I8" i="1"/>
  <c r="L8" i="1"/>
  <c r="F358" i="7"/>
  <c r="F342" i="7"/>
  <c r="F326" i="7"/>
  <c r="F310" i="7"/>
  <c r="F294" i="7"/>
  <c r="F278" i="7"/>
  <c r="F262" i="7"/>
  <c r="F254" i="7"/>
  <c r="F238" i="7"/>
  <c r="F222" i="7"/>
  <c r="F214" i="7"/>
  <c r="F198" i="7"/>
  <c r="F190" i="7"/>
  <c r="F174" i="7"/>
  <c r="F158" i="7"/>
  <c r="F150" i="7"/>
  <c r="F134" i="7"/>
  <c r="F118" i="7"/>
  <c r="F102" i="7"/>
  <c r="F86" i="7"/>
  <c r="F70" i="7"/>
  <c r="F62" i="7"/>
  <c r="F54" i="7"/>
  <c r="F46" i="7"/>
  <c r="F38" i="7"/>
  <c r="F30" i="7"/>
  <c r="F22" i="7"/>
  <c r="F14" i="7"/>
  <c r="F124" i="7"/>
  <c r="F108" i="7"/>
  <c r="F92" i="7"/>
  <c r="F76" i="7"/>
  <c r="F234" i="7"/>
  <c r="F170" i="7"/>
  <c r="F252" i="7"/>
  <c r="F188" i="7"/>
  <c r="F133" i="7"/>
  <c r="F117" i="7"/>
  <c r="F101" i="7"/>
  <c r="F361" i="7"/>
  <c r="F69" i="7"/>
  <c r="F58" i="7"/>
  <c r="F42" i="7"/>
  <c r="F26" i="7"/>
  <c r="F10" i="7"/>
  <c r="F265" i="7"/>
  <c r="F175" i="7"/>
  <c r="F45" i="7"/>
  <c r="F145" i="7"/>
  <c r="F279" i="7"/>
  <c r="F261" i="7"/>
  <c r="F159" i="7"/>
  <c r="F289" i="7"/>
  <c r="F199" i="7"/>
  <c r="F149" i="7"/>
  <c r="F341" i="7"/>
  <c r="F354" i="7"/>
  <c r="F338" i="7"/>
  <c r="F322" i="7"/>
  <c r="F306" i="7"/>
  <c r="F290" i="7"/>
  <c r="F274" i="7"/>
  <c r="F136" i="7"/>
  <c r="F120" i="7"/>
  <c r="F104" i="7"/>
  <c r="F88" i="7"/>
  <c r="F72" i="7"/>
  <c r="F218" i="7"/>
  <c r="F154" i="7"/>
  <c r="F236" i="7"/>
  <c r="F172" i="7"/>
  <c r="F129" i="7"/>
  <c r="F113" i="7"/>
  <c r="F97" i="7"/>
  <c r="F329" i="7"/>
  <c r="F79" i="7"/>
  <c r="F25" i="7"/>
  <c r="F239" i="7"/>
  <c r="F189" i="7"/>
  <c r="F319" i="7"/>
  <c r="F23" i="7"/>
  <c r="F209" i="7"/>
  <c r="F343" i="7"/>
  <c r="F17" i="7"/>
  <c r="F337" i="7"/>
  <c r="F223" i="7"/>
  <c r="F173" i="7"/>
  <c r="F303" i="7"/>
  <c r="F37" i="7"/>
  <c r="F263" i="7"/>
  <c r="F213" i="7"/>
  <c r="F210" i="7"/>
  <c r="F146" i="7"/>
  <c r="F228" i="7"/>
  <c r="F164" i="7"/>
  <c r="F127" i="7"/>
  <c r="F111" i="7"/>
  <c r="F95" i="7"/>
  <c r="F313" i="7"/>
  <c r="F71" i="7"/>
  <c r="F52" i="7"/>
  <c r="F36" i="7"/>
  <c r="F20" i="7"/>
  <c r="F41" i="7"/>
  <c r="F137" i="7"/>
  <c r="F269" i="7"/>
  <c r="F221" i="7"/>
  <c r="F351" i="7"/>
  <c r="F39" i="7"/>
  <c r="F241" i="7"/>
  <c r="F33" i="7"/>
  <c r="F255" i="7"/>
  <c r="F205" i="7"/>
  <c r="F335" i="7"/>
  <c r="F53" i="7"/>
  <c r="F161" i="7"/>
  <c r="F295" i="7"/>
  <c r="F245" i="7"/>
  <c r="F348" i="7"/>
  <c r="F332" i="7"/>
  <c r="F316" i="7"/>
  <c r="F300" i="7"/>
  <c r="F284" i="7"/>
  <c r="F268" i="7"/>
  <c r="F347" i="7"/>
  <c r="F130" i="7"/>
  <c r="F114" i="7"/>
  <c r="F98" i="7"/>
  <c r="F82" i="7"/>
  <c r="F258" i="7"/>
  <c r="F194" i="7"/>
  <c r="F291" i="7"/>
  <c r="F212" i="7"/>
  <c r="F148" i="7"/>
  <c r="F123" i="7"/>
  <c r="F107" i="7"/>
  <c r="F89" i="7"/>
  <c r="F93" i="7"/>
  <c r="F64" i="7"/>
  <c r="F48" i="7"/>
  <c r="F32" i="7"/>
  <c r="F16" i="7"/>
  <c r="F19" i="7"/>
  <c r="F201" i="7"/>
  <c r="F333" i="7"/>
  <c r="F362" i="7"/>
  <c r="F346" i="7"/>
  <c r="F330" i="7"/>
  <c r="F314" i="7"/>
  <c r="F298" i="7"/>
  <c r="F282" i="7"/>
  <c r="F266" i="7"/>
  <c r="F128" i="7"/>
  <c r="F112" i="7"/>
  <c r="F96" i="7"/>
  <c r="F80" i="7"/>
  <c r="F250" i="7"/>
  <c r="F186" i="7"/>
  <c r="F204" i="7"/>
  <c r="F140" i="7"/>
  <c r="F121" i="7"/>
  <c r="F105" i="7"/>
  <c r="F81" i="7"/>
  <c r="F85" i="7"/>
  <c r="F233" i="7"/>
  <c r="F13" i="7"/>
  <c r="F321" i="7"/>
  <c r="F215" i="7"/>
  <c r="F197" i="7"/>
  <c r="F325" i="7"/>
  <c r="F27" i="7"/>
  <c r="F217" i="7"/>
  <c r="F349" i="7"/>
  <c r="F47" i="7"/>
  <c r="F257" i="7"/>
  <c r="F339" i="7"/>
  <c r="F331" i="7"/>
  <c r="F323" i="7"/>
  <c r="F299" i="7"/>
  <c r="F275" i="7"/>
  <c r="F267" i="7"/>
  <c r="F251" i="7"/>
  <c r="F243" i="7"/>
  <c r="F235" i="7"/>
  <c r="F227" i="7"/>
  <c r="F211" i="7"/>
  <c r="F195" i="7"/>
  <c r="F187" i="7"/>
  <c r="F171" i="7"/>
  <c r="F91" i="7"/>
  <c r="F75" i="7"/>
  <c r="F67" i="7"/>
  <c r="F59" i="7"/>
  <c r="F35" i="7"/>
  <c r="F352" i="7"/>
  <c r="F336" i="7"/>
  <c r="F320" i="7"/>
  <c r="F304" i="7"/>
  <c r="F288" i="7"/>
  <c r="F272" i="7"/>
  <c r="F256" i="7"/>
  <c r="F240" i="7"/>
  <c r="F232" i="7"/>
  <c r="F216" i="7"/>
  <c r="F200" i="7"/>
  <c r="F192" i="7"/>
  <c r="F176" i="7"/>
  <c r="F168" i="7"/>
  <c r="F152" i="7"/>
  <c r="E364" i="6"/>
  <c r="F360" i="6"/>
  <c r="F364" i="6"/>
  <c r="F328" i="6"/>
  <c r="H296" i="6"/>
  <c r="H264" i="6"/>
  <c r="H232" i="6"/>
  <c r="H208" i="6"/>
  <c r="H184" i="6"/>
  <c r="F176" i="6"/>
  <c r="H152" i="6"/>
  <c r="H136" i="6"/>
  <c r="F128" i="6"/>
  <c r="H104" i="6"/>
  <c r="F80" i="6"/>
  <c r="H80" i="6"/>
  <c r="H48" i="6"/>
  <c r="H32" i="6"/>
  <c r="F16" i="6"/>
  <c r="F319" i="6"/>
  <c r="F239" i="6"/>
  <c r="F199" i="6"/>
  <c r="F151" i="6"/>
  <c r="F95" i="6"/>
  <c r="F87" i="6"/>
  <c r="F55" i="6"/>
  <c r="F322" i="5"/>
  <c r="F306" i="5"/>
  <c r="F343" i="5"/>
  <c r="F335" i="5"/>
  <c r="F55" i="5"/>
  <c r="F47" i="5"/>
  <c r="E364" i="5"/>
  <c r="F338" i="5"/>
  <c r="L192" i="2"/>
  <c r="L155" i="2"/>
  <c r="L15" i="2"/>
  <c r="L90" i="2"/>
  <c r="L18" i="2"/>
  <c r="L138" i="2"/>
  <c r="L289" i="2"/>
  <c r="L123" i="2"/>
  <c r="L82" i="2"/>
  <c r="L26" i="2"/>
  <c r="L325" i="2"/>
  <c r="I170" i="2"/>
  <c r="L233" i="2"/>
  <c r="L33" i="2"/>
  <c r="L206" i="2"/>
  <c r="L119" i="2"/>
  <c r="L252" i="2"/>
  <c r="L47" i="2"/>
  <c r="L223" i="2"/>
  <c r="L62" i="2"/>
  <c r="L349" i="2"/>
  <c r="L24" i="2"/>
  <c r="L58" i="2"/>
  <c r="L288" i="2"/>
  <c r="L124" i="2"/>
  <c r="L257" i="2"/>
  <c r="L172" i="3"/>
  <c r="L246" i="3"/>
  <c r="L80" i="3"/>
  <c r="L108" i="3"/>
  <c r="I250" i="3"/>
  <c r="L350" i="3"/>
  <c r="I91" i="2"/>
  <c r="L123" i="3"/>
  <c r="I129" i="2"/>
  <c r="I202" i="2"/>
  <c r="I205" i="2"/>
  <c r="I245" i="1"/>
  <c r="I335" i="3"/>
  <c r="I74" i="1"/>
  <c r="I81" i="1"/>
  <c r="I49" i="3"/>
  <c r="I342" i="2"/>
  <c r="I60" i="2"/>
  <c r="I125" i="2"/>
  <c r="I203" i="2"/>
  <c r="F368" i="7"/>
  <c r="F148" i="2"/>
  <c r="F84" i="2"/>
  <c r="F126" i="2"/>
  <c r="F176" i="2"/>
  <c r="F112" i="2"/>
  <c r="F162" i="2"/>
  <c r="F98" i="2"/>
  <c r="F46" i="2"/>
  <c r="F30" i="2"/>
  <c r="F14" i="2"/>
  <c r="F9" i="2"/>
  <c r="F214" i="2"/>
  <c r="F73" i="2"/>
  <c r="F278" i="2"/>
  <c r="F215" i="2"/>
  <c r="F256" i="2"/>
  <c r="F303" i="2"/>
  <c r="F340" i="2"/>
  <c r="F361" i="2"/>
  <c r="F289" i="2"/>
  <c r="F41" i="2"/>
  <c r="F234" i="2"/>
  <c r="F113" i="2"/>
  <c r="F298" i="2"/>
  <c r="F235" i="2"/>
  <c r="F193" i="2"/>
  <c r="F323" i="2"/>
  <c r="F344" i="2"/>
  <c r="F332" i="2"/>
  <c r="F132" i="2"/>
  <c r="F174" i="2"/>
  <c r="F110" i="2"/>
  <c r="F160" i="2"/>
  <c r="F96" i="2"/>
  <c r="F146" i="2"/>
  <c r="F82" i="2"/>
  <c r="F42" i="2"/>
  <c r="F26" i="2"/>
  <c r="F10" i="2"/>
  <c r="F53" i="2"/>
  <c r="F246" i="2"/>
  <c r="F137" i="2"/>
  <c r="F310" i="2"/>
  <c r="F247" i="2"/>
  <c r="F205" i="2"/>
  <c r="F335" i="2"/>
  <c r="F265" i="2"/>
  <c r="F349" i="2"/>
  <c r="F54" i="2"/>
  <c r="F93" i="2"/>
  <c r="F266" i="2"/>
  <c r="F177" i="2"/>
  <c r="F330" i="2"/>
  <c r="F116" i="2"/>
  <c r="F158" i="2"/>
  <c r="F94" i="2"/>
  <c r="F144" i="2"/>
  <c r="F80" i="2"/>
  <c r="F130" i="2"/>
  <c r="F66" i="2"/>
  <c r="F38" i="2"/>
  <c r="F22" i="2"/>
  <c r="F11" i="2"/>
  <c r="F117" i="2"/>
  <c r="F67" i="2"/>
  <c r="F71" i="2"/>
  <c r="F342" i="2"/>
  <c r="F192" i="2"/>
  <c r="F237" i="2"/>
  <c r="F276" i="2"/>
  <c r="F297" i="2"/>
  <c r="F359" i="2"/>
  <c r="F31" i="2"/>
  <c r="F157" i="2"/>
  <c r="F107" i="2"/>
  <c r="F111" i="2"/>
  <c r="F108" i="2"/>
  <c r="F118" i="2"/>
  <c r="F128" i="2"/>
  <c r="F138" i="2"/>
  <c r="F48" i="2"/>
  <c r="F20" i="2"/>
  <c r="F37" i="2"/>
  <c r="F131" i="2"/>
  <c r="F326" i="2"/>
  <c r="F240" i="2"/>
  <c r="F292" i="2"/>
  <c r="F317" i="2"/>
  <c r="F60" i="2"/>
  <c r="F75" i="2"/>
  <c r="F282" i="2"/>
  <c r="F180" i="2"/>
  <c r="F241" i="2"/>
  <c r="F280" i="2"/>
  <c r="F333" i="2"/>
  <c r="F283" i="2"/>
  <c r="F19" i="2"/>
  <c r="F133" i="2"/>
  <c r="F83" i="2"/>
  <c r="F87" i="2"/>
  <c r="F350" i="2"/>
  <c r="F216" i="2"/>
  <c r="F261" i="2"/>
  <c r="F331" i="2"/>
  <c r="F39" i="2"/>
  <c r="F173" i="2"/>
  <c r="F123" i="2"/>
  <c r="F127" i="2"/>
  <c r="F179" i="2"/>
  <c r="F220" i="2"/>
  <c r="F336" i="2"/>
  <c r="G337" i="2"/>
  <c r="I337" i="2"/>
  <c r="G305" i="2"/>
  <c r="I305" i="2"/>
  <c r="G237" i="2"/>
  <c r="I237" i="2"/>
  <c r="G178" i="2"/>
  <c r="I178" i="2"/>
  <c r="G141" i="2"/>
  <c r="I141" i="2"/>
  <c r="G332" i="2"/>
  <c r="I332" i="2"/>
  <c r="G293" i="2"/>
  <c r="I293" i="2"/>
  <c r="G261" i="2"/>
  <c r="I261" i="2"/>
  <c r="G229" i="2"/>
  <c r="I229" i="2"/>
  <c r="H208" i="2"/>
  <c r="I208" i="2"/>
  <c r="H170" i="2"/>
  <c r="H132" i="2"/>
  <c r="I132" i="2"/>
  <c r="H83" i="2"/>
  <c r="I83" i="2"/>
  <c r="H340" i="2"/>
  <c r="I340" i="2"/>
  <c r="G292" i="2"/>
  <c r="I292" i="2"/>
  <c r="H256" i="2"/>
  <c r="I256" i="2"/>
  <c r="G222" i="2"/>
  <c r="I222" i="2"/>
  <c r="G182" i="2"/>
  <c r="I182" i="2"/>
  <c r="H163" i="2"/>
  <c r="I163" i="2"/>
  <c r="H120" i="2"/>
  <c r="I120" i="2"/>
  <c r="G75" i="2"/>
  <c r="I75" i="2"/>
  <c r="G43" i="2"/>
  <c r="I43" i="2"/>
  <c r="G19" i="2"/>
  <c r="I19" i="2"/>
  <c r="G351" i="2"/>
  <c r="I351" i="2"/>
  <c r="H308" i="2"/>
  <c r="I308" i="2"/>
  <c r="H276" i="2"/>
  <c r="I276" i="2"/>
  <c r="G198" i="2"/>
  <c r="I198" i="2"/>
  <c r="F214" i="3"/>
  <c r="F234" i="3"/>
  <c r="F176" i="3"/>
  <c r="F160" i="3"/>
  <c r="F144" i="3"/>
  <c r="F331" i="3"/>
  <c r="F180" i="3"/>
  <c r="F52" i="3"/>
  <c r="F232" i="3"/>
  <c r="F355" i="3"/>
  <c r="F30" i="3"/>
  <c r="F188" i="3"/>
  <c r="F50" i="3"/>
  <c r="F96" i="3"/>
  <c r="F43" i="3"/>
  <c r="F273" i="3"/>
  <c r="F309" i="3"/>
  <c r="F87" i="3"/>
  <c r="F349" i="3"/>
  <c r="F278" i="3"/>
  <c r="F320" i="3"/>
  <c r="F101" i="3"/>
  <c r="F115" i="3"/>
  <c r="F41" i="3"/>
  <c r="F29" i="3"/>
  <c r="F137" i="3"/>
  <c r="F213" i="3"/>
  <c r="F284" i="3"/>
  <c r="F328" i="3"/>
  <c r="F67" i="3"/>
  <c r="F295" i="3"/>
  <c r="F197" i="3"/>
  <c r="F280" i="3"/>
  <c r="F86" i="3"/>
  <c r="F59" i="3"/>
  <c r="F301" i="3"/>
  <c r="F327" i="3"/>
  <c r="F125" i="3"/>
  <c r="F221" i="3"/>
  <c r="F294" i="3"/>
  <c r="F336" i="3"/>
  <c r="F155" i="3"/>
  <c r="F47" i="3"/>
  <c r="F356" i="3"/>
  <c r="F262" i="3"/>
  <c r="F198" i="3"/>
  <c r="F218" i="3"/>
  <c r="F172" i="3"/>
  <c r="F156" i="3"/>
  <c r="F140" i="3"/>
  <c r="F267" i="3"/>
  <c r="F100" i="3"/>
  <c r="F38" i="3"/>
  <c r="F114" i="3"/>
  <c r="F291" i="3"/>
  <c r="F315" i="3"/>
  <c r="F216" i="3"/>
  <c r="F26" i="3"/>
  <c r="F102" i="3"/>
  <c r="F107" i="3"/>
  <c r="F25" i="3"/>
  <c r="F21" i="3"/>
  <c r="F133" i="3"/>
  <c r="F237" i="3"/>
  <c r="F342" i="3"/>
  <c r="F72" i="3"/>
  <c r="F297" i="3"/>
  <c r="F147" i="3"/>
  <c r="F105" i="3"/>
  <c r="F265" i="3"/>
  <c r="F169" i="3"/>
  <c r="F276" i="3"/>
  <c r="F348" i="3"/>
  <c r="F104" i="3"/>
  <c r="F139" i="3"/>
  <c r="F207" i="3"/>
  <c r="F324" i="3"/>
  <c r="F352" i="3"/>
  <c r="F109" i="3"/>
  <c r="F119" i="3"/>
  <c r="F49" i="3"/>
  <c r="F126" i="3"/>
  <c r="F157" i="3"/>
  <c r="F286" i="3"/>
  <c r="F358" i="3"/>
  <c r="F36" i="3"/>
  <c r="F305" i="3"/>
  <c r="F145" i="3"/>
  <c r="F300" i="3"/>
  <c r="H8" i="3"/>
  <c r="I8" i="3"/>
  <c r="F246" i="3"/>
  <c r="F182" i="3"/>
  <c r="F202" i="3"/>
  <c r="F168" i="3"/>
  <c r="F152" i="3"/>
  <c r="F136" i="3"/>
  <c r="F244" i="3"/>
  <c r="F84" i="3"/>
  <c r="F14" i="3"/>
  <c r="F98" i="3"/>
  <c r="F240" i="3"/>
  <c r="F252" i="3"/>
  <c r="F90" i="3"/>
  <c r="F16" i="3"/>
  <c r="F130" i="3"/>
  <c r="F143" i="3"/>
  <c r="F97" i="3"/>
  <c r="F223" i="3"/>
  <c r="F165" i="3"/>
  <c r="F302" i="3"/>
  <c r="F298" i="3"/>
  <c r="F56" i="3"/>
  <c r="F77" i="3"/>
  <c r="F179" i="3"/>
  <c r="F215" i="3"/>
  <c r="F31" i="3"/>
  <c r="F271" i="3"/>
  <c r="F340" i="3"/>
  <c r="F306" i="3"/>
  <c r="F94" i="3"/>
  <c r="F269" i="3"/>
  <c r="F79" i="3"/>
  <c r="F268" i="3"/>
  <c r="F88" i="3"/>
  <c r="F311" i="3"/>
  <c r="F151" i="3"/>
  <c r="F113" i="3"/>
  <c r="F33" i="3"/>
  <c r="F219" i="3"/>
  <c r="F350" i="3"/>
  <c r="F314" i="3"/>
  <c r="F37" i="3"/>
  <c r="F116" i="3"/>
  <c r="F235" i="3"/>
  <c r="F312" i="3"/>
  <c r="E365" i="4"/>
  <c r="H361" i="4"/>
  <c r="F135" i="6"/>
  <c r="F279" i="6"/>
  <c r="F32" i="6"/>
  <c r="H88" i="6"/>
  <c r="F144" i="6"/>
  <c r="F192" i="6"/>
  <c r="H240" i="6"/>
  <c r="H304" i="6"/>
  <c r="F240" i="6"/>
  <c r="F304" i="6"/>
  <c r="F143" i="6"/>
  <c r="F295" i="6"/>
  <c r="F40" i="6"/>
  <c r="H96" i="6"/>
  <c r="H144" i="6"/>
  <c r="H200" i="6"/>
  <c r="F248" i="6"/>
  <c r="H312" i="6"/>
  <c r="H159" i="6"/>
  <c r="F48" i="6"/>
  <c r="F160" i="6"/>
  <c r="F336" i="6"/>
  <c r="F63" i="6"/>
  <c r="F159" i="6"/>
  <c r="F351" i="6"/>
  <c r="H64" i="6"/>
  <c r="F112" i="6"/>
  <c r="F168" i="6"/>
  <c r="H216" i="6"/>
  <c r="F272" i="6"/>
  <c r="H336" i="6"/>
  <c r="F327" i="6"/>
  <c r="H112" i="6"/>
  <c r="F208" i="6"/>
  <c r="H272" i="6"/>
  <c r="F79" i="6"/>
  <c r="F191" i="6"/>
  <c r="H16" i="6"/>
  <c r="F64" i="6"/>
  <c r="H120" i="6"/>
  <c r="H176" i="6"/>
  <c r="H224" i="6"/>
  <c r="H280" i="6"/>
  <c r="H344" i="6"/>
  <c r="F111" i="6"/>
  <c r="F167" i="6"/>
  <c r="F303" i="6"/>
  <c r="F24" i="6"/>
  <c r="H56" i="6"/>
  <c r="F88" i="6"/>
  <c r="F120" i="6"/>
  <c r="F152" i="6"/>
  <c r="F184" i="6"/>
  <c r="F216" i="6"/>
  <c r="H248" i="6"/>
  <c r="F280" i="6"/>
  <c r="F312" i="6"/>
  <c r="F344" i="6"/>
  <c r="F127" i="6"/>
  <c r="F183" i="6"/>
  <c r="F311" i="6"/>
  <c r="H24" i="6"/>
  <c r="F56" i="6"/>
  <c r="F96" i="6"/>
  <c r="H128" i="6"/>
  <c r="H160" i="6"/>
  <c r="H192" i="6"/>
  <c r="F224" i="6"/>
  <c r="F256" i="6"/>
  <c r="F288" i="6"/>
  <c r="F320" i="6"/>
  <c r="F352" i="6"/>
  <c r="H256" i="6"/>
  <c r="H288" i="6"/>
  <c r="H320" i="6"/>
  <c r="H352" i="6"/>
  <c r="H360" i="6"/>
  <c r="F71" i="6"/>
  <c r="H143" i="6"/>
  <c r="F215" i="6"/>
  <c r="F335" i="6"/>
  <c r="H40" i="6"/>
  <c r="F72" i="6"/>
  <c r="F104" i="6"/>
  <c r="F136" i="6"/>
  <c r="H168" i="6"/>
  <c r="F200" i="6"/>
  <c r="F232" i="6"/>
  <c r="F264" i="6"/>
  <c r="F296" i="6"/>
  <c r="H328" i="6"/>
  <c r="F357" i="6"/>
  <c r="F341" i="6"/>
  <c r="F283" i="6"/>
  <c r="F41" i="6"/>
  <c r="F21" i="6"/>
  <c r="F31" i="6"/>
  <c r="F42" i="6"/>
  <c r="F266" i="6"/>
  <c r="F227" i="6"/>
  <c r="F124" i="6"/>
  <c r="F252" i="6"/>
  <c r="F153" i="6"/>
  <c r="F253" i="6"/>
  <c r="F273" i="6"/>
  <c r="F84" i="6"/>
  <c r="F28" i="6"/>
  <c r="F98" i="6"/>
  <c r="F49" i="6"/>
  <c r="F298" i="6"/>
  <c r="F209" i="6"/>
  <c r="F50" i="6"/>
  <c r="F99" i="6"/>
  <c r="F213" i="6"/>
  <c r="F26" i="6"/>
  <c r="F278" i="6"/>
  <c r="F246" i="6"/>
  <c r="F219" i="6"/>
  <c r="F116" i="6"/>
  <c r="F244" i="6"/>
  <c r="F97" i="6"/>
  <c r="F294" i="6"/>
  <c r="F117" i="6"/>
  <c r="G215" i="6"/>
  <c r="G169" i="6"/>
  <c r="G102" i="6"/>
  <c r="G35" i="6"/>
  <c r="G351" i="6"/>
  <c r="G309" i="6"/>
  <c r="H285" i="6"/>
  <c r="G213" i="6"/>
  <c r="G146" i="6"/>
  <c r="G106" i="6"/>
  <c r="G38" i="6"/>
  <c r="H346" i="6"/>
  <c r="G329" i="6"/>
  <c r="G293" i="6"/>
  <c r="H276" i="6"/>
  <c r="H260" i="6"/>
  <c r="H244" i="6"/>
  <c r="H228" i="6"/>
  <c r="G183" i="6"/>
  <c r="G149" i="6"/>
  <c r="H116" i="6"/>
  <c r="G94" i="6"/>
  <c r="G62" i="6"/>
  <c r="G30" i="6"/>
  <c r="H349" i="6"/>
  <c r="G292" i="6"/>
  <c r="G244" i="6"/>
  <c r="I244" i="6"/>
  <c r="L244" i="6"/>
  <c r="H198" i="6"/>
  <c r="H170" i="6"/>
  <c r="G142" i="6"/>
  <c r="H118" i="6"/>
  <c r="F355" i="6"/>
  <c r="F339" i="6"/>
  <c r="F301" i="6"/>
  <c r="F281" i="6"/>
  <c r="F25" i="6"/>
  <c r="F13" i="6"/>
  <c r="F23" i="6"/>
  <c r="F69" i="6"/>
  <c r="F59" i="6"/>
  <c r="F14" i="6"/>
  <c r="F115" i="6"/>
  <c r="F243" i="6"/>
  <c r="F140" i="6"/>
  <c r="F314" i="6"/>
  <c r="F169" i="6"/>
  <c r="F315" i="6"/>
  <c r="F338" i="6"/>
  <c r="F133" i="6"/>
  <c r="F309" i="6"/>
  <c r="F107" i="6"/>
  <c r="F44" i="6"/>
  <c r="F81" i="6"/>
  <c r="F346" i="6"/>
  <c r="F68" i="6"/>
  <c r="F331" i="6"/>
  <c r="F257" i="6"/>
  <c r="F182" i="6"/>
  <c r="F94" i="6"/>
  <c r="F261" i="6"/>
  <c r="F58" i="6"/>
  <c r="F286" i="6"/>
  <c r="F235" i="6"/>
  <c r="F132" i="6"/>
  <c r="F260" i="6"/>
  <c r="F134" i="6"/>
  <c r="F67" i="6"/>
  <c r="F322" i="6"/>
  <c r="F149" i="6"/>
  <c r="G202" i="6"/>
  <c r="G97" i="6"/>
  <c r="G31" i="6"/>
  <c r="G347" i="6"/>
  <c r="H308" i="6"/>
  <c r="H281" i="6"/>
  <c r="G211" i="6"/>
  <c r="G137" i="6"/>
  <c r="G101" i="6"/>
  <c r="G34" i="6"/>
  <c r="H345" i="6"/>
  <c r="G289" i="6"/>
  <c r="G273" i="6"/>
  <c r="G257" i="6"/>
  <c r="G241" i="6"/>
  <c r="G225" i="6"/>
  <c r="H182" i="6"/>
  <c r="G145" i="6"/>
  <c r="H115" i="6"/>
  <c r="G89" i="6"/>
  <c r="H58" i="6"/>
  <c r="H26" i="6"/>
  <c r="H348" i="6"/>
  <c r="H324" i="6"/>
  <c r="F353" i="6"/>
  <c r="F337" i="6"/>
  <c r="F277" i="6"/>
  <c r="F43" i="6"/>
  <c r="F9" i="6"/>
  <c r="F15" i="6"/>
  <c r="F101" i="6"/>
  <c r="F91" i="6"/>
  <c r="F46" i="6"/>
  <c r="F131" i="6"/>
  <c r="F259" i="6"/>
  <c r="F156" i="6"/>
  <c r="F362" i="6"/>
  <c r="F185" i="6"/>
  <c r="F276" i="6"/>
  <c r="F108" i="6"/>
  <c r="F181" i="6"/>
  <c r="F61" i="6"/>
  <c r="F162" i="6"/>
  <c r="F126" i="6"/>
  <c r="F113" i="6"/>
  <c r="F100" i="6"/>
  <c r="F292" i="6"/>
  <c r="F258" i="6"/>
  <c r="F268" i="6"/>
  <c r="F90" i="6"/>
  <c r="F73" i="6"/>
  <c r="F30" i="6"/>
  <c r="F123" i="6"/>
  <c r="F251" i="6"/>
  <c r="F148" i="6"/>
  <c r="F226" i="6"/>
  <c r="F318" i="6"/>
  <c r="F62" i="6"/>
  <c r="F197" i="6"/>
  <c r="G363" i="6"/>
  <c r="G201" i="6"/>
  <c r="G158" i="6"/>
  <c r="G78" i="6"/>
  <c r="G14" i="6"/>
  <c r="G340" i="6"/>
  <c r="G305" i="6"/>
  <c r="H277" i="6"/>
  <c r="G206" i="6"/>
  <c r="G134" i="6"/>
  <c r="G90" i="6"/>
  <c r="G27" i="6"/>
  <c r="G339" i="6"/>
  <c r="H325" i="6"/>
  <c r="G174" i="6"/>
  <c r="H114" i="6"/>
  <c r="G87" i="6"/>
  <c r="G55" i="6"/>
  <c r="G23" i="6"/>
  <c r="G344" i="6"/>
  <c r="I344" i="6"/>
  <c r="G321" i="6"/>
  <c r="G284" i="6"/>
  <c r="G264" i="6"/>
  <c r="I264" i="6"/>
  <c r="L264" i="6"/>
  <c r="G236" i="6"/>
  <c r="G193" i="6"/>
  <c r="G162" i="6"/>
  <c r="H138" i="6"/>
  <c r="F293" i="6"/>
  <c r="F275" i="6"/>
  <c r="F35" i="6"/>
  <c r="F17" i="6"/>
  <c r="F33" i="6"/>
  <c r="F93" i="6"/>
  <c r="F12" i="6"/>
  <c r="F74" i="6"/>
  <c r="F147" i="6"/>
  <c r="F334" i="6"/>
  <c r="F172" i="6"/>
  <c r="F201" i="6"/>
  <c r="F308" i="6"/>
  <c r="F145" i="6"/>
  <c r="F321" i="6"/>
  <c r="F229" i="6"/>
  <c r="F130" i="6"/>
  <c r="F198" i="6"/>
  <c r="F166" i="6"/>
  <c r="F342" i="6"/>
  <c r="F78" i="6"/>
  <c r="F125" i="6"/>
  <c r="F340" i="6"/>
  <c r="F332" i="6"/>
  <c r="F36" i="6"/>
  <c r="F105" i="6"/>
  <c r="F53" i="6"/>
  <c r="F139" i="6"/>
  <c r="F310" i="6"/>
  <c r="F164" i="6"/>
  <c r="F290" i="6"/>
  <c r="F245" i="6"/>
  <c r="G348" i="6"/>
  <c r="G198" i="6"/>
  <c r="I198" i="6"/>
  <c r="L198" i="6"/>
  <c r="G157" i="6"/>
  <c r="G71" i="6"/>
  <c r="H337" i="6"/>
  <c r="H273" i="6"/>
  <c r="G178" i="6"/>
  <c r="G133" i="6"/>
  <c r="G74" i="6"/>
  <c r="G10" i="6"/>
  <c r="G337" i="6"/>
  <c r="H321" i="6"/>
  <c r="G285" i="6"/>
  <c r="G269" i="6"/>
  <c r="G253" i="6"/>
  <c r="G237" i="6"/>
  <c r="G222" i="6"/>
  <c r="G165" i="6"/>
  <c r="G110" i="6"/>
  <c r="H86" i="6"/>
  <c r="H54" i="6"/>
  <c r="H22" i="6"/>
  <c r="G343" i="6"/>
  <c r="G260" i="6"/>
  <c r="I260" i="6"/>
  <c r="L260" i="6"/>
  <c r="G161" i="6"/>
  <c r="H131" i="6"/>
  <c r="G109" i="6"/>
  <c r="F349" i="6"/>
  <c r="F333" i="6"/>
  <c r="F291" i="6"/>
  <c r="F269" i="6"/>
  <c r="F27" i="6"/>
  <c r="F20" i="6"/>
  <c r="F150" i="6"/>
  <c r="F114" i="6"/>
  <c r="F106" i="6"/>
  <c r="F163" i="6"/>
  <c r="F188" i="6"/>
  <c r="F60" i="6"/>
  <c r="F217" i="6"/>
  <c r="F313" i="6"/>
  <c r="F324" i="6"/>
  <c r="F177" i="6"/>
  <c r="F307" i="6"/>
  <c r="F186" i="6"/>
  <c r="F242" i="6"/>
  <c r="F210" i="6"/>
  <c r="F110" i="6"/>
  <c r="F157" i="6"/>
  <c r="F109" i="6"/>
  <c r="F122" i="6"/>
  <c r="F57" i="6"/>
  <c r="F85" i="6"/>
  <c r="F155" i="6"/>
  <c r="F358" i="6"/>
  <c r="F180" i="6"/>
  <c r="F129" i="6"/>
  <c r="F297" i="6"/>
  <c r="F77" i="6"/>
  <c r="F323" i="6"/>
  <c r="G324" i="6"/>
  <c r="I324" i="6"/>
  <c r="L324" i="6"/>
  <c r="G197" i="6"/>
  <c r="G138" i="6"/>
  <c r="G67" i="6"/>
  <c r="G360" i="6"/>
  <c r="I360" i="6"/>
  <c r="L360" i="6"/>
  <c r="H333" i="6"/>
  <c r="H301" i="6"/>
  <c r="H269" i="6"/>
  <c r="G177" i="6"/>
  <c r="G129" i="6"/>
  <c r="G70" i="6"/>
  <c r="G308" i="6"/>
  <c r="H284" i="6"/>
  <c r="H268" i="6"/>
  <c r="H252" i="6"/>
  <c r="H236" i="6"/>
  <c r="G210" i="6"/>
  <c r="H162" i="6"/>
  <c r="H142" i="6"/>
  <c r="G105" i="6"/>
  <c r="G83" i="6"/>
  <c r="G51" i="6"/>
  <c r="G19" i="6"/>
  <c r="G336" i="6"/>
  <c r="I336" i="6"/>
  <c r="L336" i="6"/>
  <c r="H317" i="6"/>
  <c r="F363" i="6"/>
  <c r="F347" i="6"/>
  <c r="F329" i="6"/>
  <c r="F289" i="6"/>
  <c r="F267" i="6"/>
  <c r="F19" i="6"/>
  <c r="F45" i="6"/>
  <c r="F118" i="6"/>
  <c r="F194" i="6"/>
  <c r="F158" i="6"/>
  <c r="F330" i="6"/>
  <c r="F179" i="6"/>
  <c r="F204" i="6"/>
  <c r="F92" i="6"/>
  <c r="F233" i="6"/>
  <c r="F141" i="6"/>
  <c r="F356" i="6"/>
  <c r="F225" i="6"/>
  <c r="F284" i="6"/>
  <c r="F18" i="6"/>
  <c r="F270" i="6"/>
  <c r="F238" i="6"/>
  <c r="F173" i="6"/>
  <c r="F146" i="6"/>
  <c r="F302" i="6"/>
  <c r="F75" i="6"/>
  <c r="F174" i="6"/>
  <c r="F138" i="6"/>
  <c r="F306" i="6"/>
  <c r="F171" i="6"/>
  <c r="F196" i="6"/>
  <c r="F161" i="6"/>
  <c r="F154" i="6"/>
  <c r="F82" i="6"/>
  <c r="F300" i="6"/>
  <c r="G320" i="6"/>
  <c r="G190" i="6"/>
  <c r="I190" i="6"/>
  <c r="L190" i="6"/>
  <c r="G130" i="6"/>
  <c r="G63" i="6"/>
  <c r="G359" i="6"/>
  <c r="H329" i="6"/>
  <c r="H297" i="6"/>
  <c r="G218" i="6"/>
  <c r="G166" i="6"/>
  <c r="G122" i="6"/>
  <c r="G66" i="6"/>
  <c r="H358" i="6"/>
  <c r="G304" i="6"/>
  <c r="I304" i="6"/>
  <c r="L304" i="6"/>
  <c r="G281" i="6"/>
  <c r="G265" i="6"/>
  <c r="G249" i="6"/>
  <c r="G233" i="6"/>
  <c r="H194" i="6"/>
  <c r="G153" i="6"/>
  <c r="H132" i="6"/>
  <c r="H100" i="6"/>
  <c r="H82" i="6"/>
  <c r="H50" i="6"/>
  <c r="H18" i="6"/>
  <c r="G332" i="6"/>
  <c r="H313" i="6"/>
  <c r="G276" i="6"/>
  <c r="I276" i="6"/>
  <c r="L276" i="6"/>
  <c r="G252" i="6"/>
  <c r="G228" i="6"/>
  <c r="H190" i="6"/>
  <c r="G125" i="6"/>
  <c r="F343" i="6"/>
  <c r="F103" i="6"/>
  <c r="F262" i="6"/>
  <c r="F249" i="6"/>
  <c r="F189" i="6"/>
  <c r="F66" i="6"/>
  <c r="F222" i="6"/>
  <c r="F254" i="6"/>
  <c r="F325" i="6"/>
  <c r="F37" i="6"/>
  <c r="F206" i="6"/>
  <c r="F70" i="6"/>
  <c r="F271" i="6"/>
  <c r="F221" i="6"/>
  <c r="F350" i="6"/>
  <c r="F274" i="6"/>
  <c r="F38" i="6"/>
  <c r="F142" i="6"/>
  <c r="F187" i="6"/>
  <c r="F175" i="6"/>
  <c r="G313" i="6"/>
  <c r="G352" i="6"/>
  <c r="H150" i="6"/>
  <c r="H350" i="6"/>
  <c r="G261" i="6"/>
  <c r="G150" i="6"/>
  <c r="H43" i="6"/>
  <c r="G325" i="6"/>
  <c r="G256" i="6"/>
  <c r="G191" i="6"/>
  <c r="H130" i="6"/>
  <c r="G93" i="6"/>
  <c r="G58" i="6"/>
  <c r="G26" i="6"/>
  <c r="H154" i="6"/>
  <c r="H245" i="6"/>
  <c r="H137" i="6"/>
  <c r="H62" i="6"/>
  <c r="H19" i="6"/>
  <c r="H29" i="6"/>
  <c r="G357" i="6"/>
  <c r="G124" i="6"/>
  <c r="G68" i="6"/>
  <c r="H161" i="6"/>
  <c r="G99" i="6"/>
  <c r="G345" i="6"/>
  <c r="H34" i="6"/>
  <c r="H211" i="6"/>
  <c r="G108" i="6"/>
  <c r="G40" i="6"/>
  <c r="G192" i="6"/>
  <c r="G115" i="6"/>
  <c r="I115" i="6"/>
  <c r="L115" i="6"/>
  <c r="G358" i="6"/>
  <c r="H106" i="6"/>
  <c r="H169" i="6"/>
  <c r="H343" i="6"/>
  <c r="G219" i="6"/>
  <c r="G25" i="6"/>
  <c r="G81" i="6"/>
  <c r="H230" i="6"/>
  <c r="H294" i="6"/>
  <c r="G258" i="6"/>
  <c r="G331" i="6"/>
  <c r="H257" i="6"/>
  <c r="H363" i="6"/>
  <c r="G76" i="6"/>
  <c r="G189" i="6"/>
  <c r="H52" i="6"/>
  <c r="H295" i="6"/>
  <c r="F305" i="6"/>
  <c r="F29" i="6"/>
  <c r="F230" i="6"/>
  <c r="F102" i="6"/>
  <c r="F316" i="6"/>
  <c r="F22" i="6"/>
  <c r="F317" i="6"/>
  <c r="F202" i="6"/>
  <c r="F203" i="6"/>
  <c r="F193" i="6"/>
  <c r="F207" i="6"/>
  <c r="H172" i="6"/>
  <c r="G316" i="6"/>
  <c r="G117" i="6"/>
  <c r="G333" i="6"/>
  <c r="G126" i="6"/>
  <c r="G15" i="6"/>
  <c r="G300" i="6"/>
  <c r="G182" i="6"/>
  <c r="G86" i="6"/>
  <c r="G54" i="6"/>
  <c r="I54" i="6"/>
  <c r="L54" i="6"/>
  <c r="G22" i="6"/>
  <c r="I22" i="6"/>
  <c r="L22" i="6"/>
  <c r="H261" i="6"/>
  <c r="H177" i="6"/>
  <c r="H90" i="6"/>
  <c r="H51" i="6"/>
  <c r="H61" i="6"/>
  <c r="G155" i="6"/>
  <c r="H95" i="6"/>
  <c r="H191" i="6"/>
  <c r="H354" i="6"/>
  <c r="H66" i="6"/>
  <c r="H15" i="6"/>
  <c r="G16" i="6"/>
  <c r="G338" i="6"/>
  <c r="G135" i="6"/>
  <c r="G72" i="6"/>
  <c r="H220" i="6"/>
  <c r="H292" i="6"/>
  <c r="G354" i="6"/>
  <c r="H135" i="6"/>
  <c r="G33" i="6"/>
  <c r="H179" i="6"/>
  <c r="H238" i="6"/>
  <c r="G307" i="6"/>
  <c r="G266" i="6"/>
  <c r="H338" i="6"/>
  <c r="H101" i="6"/>
  <c r="H45" i="6"/>
  <c r="H105" i="6"/>
  <c r="G209" i="6"/>
  <c r="H60" i="6"/>
  <c r="H311" i="6"/>
  <c r="H267" i="6"/>
  <c r="H234" i="6"/>
  <c r="G302" i="6"/>
  <c r="H38" i="6"/>
  <c r="H37" i="6"/>
  <c r="G160" i="6"/>
  <c r="I160" i="6"/>
  <c r="L160" i="6"/>
  <c r="H342" i="6"/>
  <c r="H188" i="6"/>
  <c r="H171" i="6"/>
  <c r="G227" i="6"/>
  <c r="G291" i="6"/>
  <c r="H255" i="6"/>
  <c r="G322" i="6"/>
  <c r="H225" i="6"/>
  <c r="G353" i="6"/>
  <c r="F287" i="6"/>
  <c r="F47" i="6"/>
  <c r="F220" i="6"/>
  <c r="F326" i="6"/>
  <c r="F76" i="6"/>
  <c r="F223" i="6"/>
  <c r="F218" i="6"/>
  <c r="F241" i="6"/>
  <c r="G170" i="6"/>
  <c r="I170" i="6"/>
  <c r="L170" i="6"/>
  <c r="G312" i="6"/>
  <c r="I312" i="6"/>
  <c r="L312" i="6"/>
  <c r="H110" i="6"/>
  <c r="H332" i="6"/>
  <c r="G245" i="6"/>
  <c r="G121" i="6"/>
  <c r="H11" i="6"/>
  <c r="G296" i="6"/>
  <c r="I296" i="6"/>
  <c r="L296" i="6"/>
  <c r="G248" i="6"/>
  <c r="I248" i="6"/>
  <c r="L248" i="6"/>
  <c r="G173" i="6"/>
  <c r="H119" i="6"/>
  <c r="G82" i="6"/>
  <c r="I82" i="6"/>
  <c r="L82" i="6"/>
  <c r="G50" i="6"/>
  <c r="G18" i="6"/>
  <c r="H214" i="6"/>
  <c r="H217" i="6"/>
  <c r="H126" i="6"/>
  <c r="H83" i="6"/>
  <c r="G95" i="6"/>
  <c r="G172" i="6"/>
  <c r="H109" i="6"/>
  <c r="H108" i="6"/>
  <c r="H94" i="6"/>
  <c r="H23" i="6"/>
  <c r="G48" i="6"/>
  <c r="I48" i="6"/>
  <c r="L48" i="6"/>
  <c r="H359" i="6"/>
  <c r="H157" i="6"/>
  <c r="H355" i="6"/>
  <c r="H124" i="6"/>
  <c r="H241" i="6"/>
  <c r="H49" i="6"/>
  <c r="G167" i="6"/>
  <c r="G41" i="6"/>
  <c r="G187" i="6"/>
  <c r="H246" i="6"/>
  <c r="G314" i="6"/>
  <c r="G274" i="6"/>
  <c r="H213" i="6"/>
  <c r="G103" i="6"/>
  <c r="G132" i="6"/>
  <c r="G200" i="6"/>
  <c r="I200" i="6"/>
  <c r="L200" i="6"/>
  <c r="H68" i="6"/>
  <c r="H327" i="6"/>
  <c r="H275" i="6"/>
  <c r="H242" i="6"/>
  <c r="H315" i="6"/>
  <c r="H178" i="6"/>
  <c r="H97" i="6"/>
  <c r="H199" i="6"/>
  <c r="H362" i="6"/>
  <c r="H181" i="6"/>
  <c r="G45" i="6"/>
  <c r="H195" i="6"/>
  <c r="G235" i="6"/>
  <c r="H298" i="6"/>
  <c r="H263" i="6"/>
  <c r="G52" i="6"/>
  <c r="G44" i="6"/>
  <c r="G181" i="6"/>
  <c r="F285" i="6"/>
  <c r="F361" i="6"/>
  <c r="F265" i="6"/>
  <c r="F170" i="6"/>
  <c r="F195" i="6"/>
  <c r="F51" i="6"/>
  <c r="F119" i="6"/>
  <c r="F178" i="6"/>
  <c r="F86" i="6"/>
  <c r="F282" i="6"/>
  <c r="F348" i="6"/>
  <c r="G113" i="6"/>
  <c r="H289" i="6"/>
  <c r="G42" i="6"/>
  <c r="G297" i="6"/>
  <c r="I297" i="6"/>
  <c r="L297" i="6"/>
  <c r="G229" i="6"/>
  <c r="H98" i="6"/>
  <c r="G280" i="6"/>
  <c r="I280" i="6"/>
  <c r="L280" i="6"/>
  <c r="G232" i="6"/>
  <c r="I232" i="6"/>
  <c r="L232" i="6"/>
  <c r="G75" i="6"/>
  <c r="G43" i="6"/>
  <c r="G11" i="6"/>
  <c r="I11" i="6"/>
  <c r="L11" i="6"/>
  <c r="H340" i="6"/>
  <c r="G56" i="6"/>
  <c r="I56" i="6"/>
  <c r="L56" i="6"/>
  <c r="H186" i="6"/>
  <c r="H249" i="6"/>
  <c r="H129" i="6"/>
  <c r="H9" i="6"/>
  <c r="G361" i="6"/>
  <c r="G143" i="6"/>
  <c r="I143" i="6"/>
  <c r="L143" i="6"/>
  <c r="H174" i="6"/>
  <c r="H87" i="6"/>
  <c r="G96" i="6"/>
  <c r="I96" i="6"/>
  <c r="L96" i="6"/>
  <c r="G342" i="6"/>
  <c r="H125" i="6"/>
  <c r="H25" i="6"/>
  <c r="G152" i="6"/>
  <c r="I152" i="6"/>
  <c r="L152" i="6"/>
  <c r="G176" i="6"/>
  <c r="I176" i="6"/>
  <c r="L176" i="6"/>
  <c r="H93" i="6"/>
  <c r="H121" i="6"/>
  <c r="H196" i="6"/>
  <c r="H209" i="6"/>
  <c r="G303" i="6"/>
  <c r="H262" i="6"/>
  <c r="G226" i="6"/>
  <c r="G290" i="6"/>
  <c r="H33" i="6"/>
  <c r="G159" i="6"/>
  <c r="I159" i="6"/>
  <c r="L159" i="6"/>
  <c r="H339" i="6"/>
  <c r="F359" i="6"/>
  <c r="F263" i="6"/>
  <c r="F10" i="6"/>
  <c r="F211" i="6"/>
  <c r="F121" i="6"/>
  <c r="F83" i="6"/>
  <c r="F231" i="6"/>
  <c r="F205" i="6"/>
  <c r="F89" i="6"/>
  <c r="F52" i="6"/>
  <c r="F214" i="6"/>
  <c r="F212" i="6"/>
  <c r="F34" i="6"/>
  <c r="F234" i="6"/>
  <c r="G46" i="6"/>
  <c r="G186" i="6"/>
  <c r="H202" i="6"/>
  <c r="H103" i="6"/>
  <c r="H39" i="6"/>
  <c r="H47" i="6"/>
  <c r="H265" i="6"/>
  <c r="H41" i="6"/>
  <c r="G131" i="6"/>
  <c r="H149" i="6"/>
  <c r="H206" i="6"/>
  <c r="H117" i="6"/>
  <c r="G362" i="6"/>
  <c r="H57" i="6"/>
  <c r="G119" i="6"/>
  <c r="G205" i="6"/>
  <c r="G57" i="6"/>
  <c r="H270" i="6"/>
  <c r="H306" i="6"/>
  <c r="G92" i="6"/>
  <c r="H361" i="6"/>
  <c r="H12" i="6"/>
  <c r="H203" i="6"/>
  <c r="H283" i="6"/>
  <c r="H266" i="6"/>
  <c r="G147" i="6"/>
  <c r="H81" i="6"/>
  <c r="G53" i="6"/>
  <c r="G295" i="6"/>
  <c r="G275" i="6"/>
  <c r="H271" i="6"/>
  <c r="H113" i="6"/>
  <c r="H91" i="6"/>
  <c r="H205" i="6"/>
  <c r="G330" i="6"/>
  <c r="H303" i="6"/>
  <c r="H331" i="6"/>
  <c r="G335" i="6"/>
  <c r="G8" i="6"/>
  <c r="F255" i="6"/>
  <c r="F54" i="6"/>
  <c r="F237" i="6"/>
  <c r="F228" i="6"/>
  <c r="H356" i="6"/>
  <c r="G356" i="6"/>
  <c r="I356" i="6"/>
  <c r="L356" i="6"/>
  <c r="G328" i="6"/>
  <c r="G194" i="6"/>
  <c r="I194" i="6"/>
  <c r="L194" i="6"/>
  <c r="G98" i="6"/>
  <c r="I98" i="6"/>
  <c r="L98" i="6"/>
  <c r="H31" i="6"/>
  <c r="H229" i="6"/>
  <c r="H30" i="6"/>
  <c r="H10" i="6"/>
  <c r="G107" i="6"/>
  <c r="G148" i="6"/>
  <c r="G224" i="6"/>
  <c r="I224" i="6"/>
  <c r="L224" i="6"/>
  <c r="G156" i="6"/>
  <c r="G100" i="6"/>
  <c r="I100" i="6"/>
  <c r="L100" i="6"/>
  <c r="H207" i="6"/>
  <c r="G73" i="6"/>
  <c r="H286" i="6"/>
  <c r="H201" i="6"/>
  <c r="I201" i="6"/>
  <c r="L201" i="6"/>
  <c r="H28" i="6"/>
  <c r="G298" i="6"/>
  <c r="H282" i="6"/>
  <c r="H140" i="6"/>
  <c r="G212" i="6"/>
  <c r="G69" i="6"/>
  <c r="G327" i="6"/>
  <c r="G310" i="6"/>
  <c r="H287" i="6"/>
  <c r="H70" i="6"/>
  <c r="H13" i="6"/>
  <c r="H145" i="6"/>
  <c r="H180" i="6"/>
  <c r="H187" i="6"/>
  <c r="G238" i="6"/>
  <c r="G246" i="6"/>
  <c r="G254" i="6"/>
  <c r="F165" i="6"/>
  <c r="H293" i="6"/>
  <c r="G301" i="6"/>
  <c r="I301" i="6"/>
  <c r="L301" i="6"/>
  <c r="H99" i="6"/>
  <c r="I99" i="6"/>
  <c r="L99" i="6"/>
  <c r="G288" i="6"/>
  <c r="H164" i="6"/>
  <c r="H78" i="6"/>
  <c r="H14" i="6"/>
  <c r="G24" i="6"/>
  <c r="H166" i="6"/>
  <c r="G112" i="6"/>
  <c r="I112" i="6"/>
  <c r="L112" i="6"/>
  <c r="H215" i="6"/>
  <c r="G349" i="6"/>
  <c r="H55" i="6"/>
  <c r="H111" i="6"/>
  <c r="G144" i="6"/>
  <c r="I144" i="6"/>
  <c r="L144" i="6"/>
  <c r="G84" i="6"/>
  <c r="H92" i="6"/>
  <c r="H189" i="6"/>
  <c r="G223" i="6"/>
  <c r="H330" i="6"/>
  <c r="G217" i="6"/>
  <c r="G79" i="6"/>
  <c r="G272" i="6"/>
  <c r="I272" i="6"/>
  <c r="L272" i="6"/>
  <c r="H158" i="6"/>
  <c r="H71" i="6"/>
  <c r="H42" i="6"/>
  <c r="G88" i="6"/>
  <c r="I88" i="6"/>
  <c r="L88" i="6"/>
  <c r="H218" i="6"/>
  <c r="G151" i="6"/>
  <c r="H21" i="6"/>
  <c r="H237" i="6"/>
  <c r="G28" i="6"/>
  <c r="G184" i="6"/>
  <c r="I184" i="6"/>
  <c r="L184" i="6"/>
  <c r="H147" i="6"/>
  <c r="G216" i="6"/>
  <c r="I216" i="6"/>
  <c r="G319" i="6"/>
  <c r="G234" i="6"/>
  <c r="H146" i="6"/>
  <c r="H193" i="6"/>
  <c r="G163" i="6"/>
  <c r="H44" i="6"/>
  <c r="H235" i="6"/>
  <c r="G326" i="6"/>
  <c r="H318" i="6"/>
  <c r="H309" i="6"/>
  <c r="G104" i="6"/>
  <c r="I104" i="6"/>
  <c r="L104" i="6"/>
  <c r="G13" i="6"/>
  <c r="G77" i="6"/>
  <c r="G243" i="6"/>
  <c r="H326" i="6"/>
  <c r="H302" i="6"/>
  <c r="G136" i="6"/>
  <c r="I136" i="6"/>
  <c r="L136" i="6"/>
  <c r="G350" i="6"/>
  <c r="H167" i="6"/>
  <c r="G306" i="6"/>
  <c r="G270" i="6"/>
  <c r="I270" i="6"/>
  <c r="L270" i="6"/>
  <c r="H310" i="6"/>
  <c r="G323" i="6"/>
  <c r="F345" i="6"/>
  <c r="F236" i="6"/>
  <c r="F250" i="6"/>
  <c r="G214" i="6"/>
  <c r="I214" i="6"/>
  <c r="L214" i="6"/>
  <c r="G277" i="6"/>
  <c r="I277" i="6"/>
  <c r="L277" i="6"/>
  <c r="H75" i="6"/>
  <c r="G268" i="6"/>
  <c r="I268" i="6"/>
  <c r="L268" i="6"/>
  <c r="H148" i="6"/>
  <c r="H67" i="6"/>
  <c r="H74" i="6"/>
  <c r="G111" i="6"/>
  <c r="H300" i="6"/>
  <c r="I300" i="6"/>
  <c r="L300" i="6"/>
  <c r="G208" i="6"/>
  <c r="I208" i="6"/>
  <c r="L208" i="6"/>
  <c r="H53" i="6"/>
  <c r="H253" i="6"/>
  <c r="G60" i="6"/>
  <c r="I60" i="6"/>
  <c r="L60" i="6"/>
  <c r="H156" i="6"/>
  <c r="H335" i="6"/>
  <c r="H69" i="6"/>
  <c r="H204" i="6"/>
  <c r="G9" i="6"/>
  <c r="I9" i="6"/>
  <c r="L9" i="6"/>
  <c r="G242" i="6"/>
  <c r="H316" i="6"/>
  <c r="G188" i="6"/>
  <c r="I188" i="6"/>
  <c r="L188" i="6"/>
  <c r="H76" i="6"/>
  <c r="H243" i="6"/>
  <c r="H226" i="6"/>
  <c r="G20" i="6"/>
  <c r="G21" i="6"/>
  <c r="G85" i="6"/>
  <c r="G251" i="6"/>
  <c r="H231" i="6"/>
  <c r="G315" i="6"/>
  <c r="I315" i="6"/>
  <c r="L315" i="6"/>
  <c r="G139" i="6"/>
  <c r="H212" i="6"/>
  <c r="G230" i="6"/>
  <c r="H307" i="6"/>
  <c r="G255" i="6"/>
  <c r="G231" i="6"/>
  <c r="F247" i="6"/>
  <c r="F65" i="6"/>
  <c r="G39" i="6"/>
  <c r="H63" i="6"/>
  <c r="G120" i="6"/>
  <c r="I120" i="6"/>
  <c r="L120" i="6"/>
  <c r="H305" i="6"/>
  <c r="H89" i="6"/>
  <c r="G250" i="6"/>
  <c r="H153" i="6"/>
  <c r="G179" i="6"/>
  <c r="H258" i="6"/>
  <c r="H347" i="6"/>
  <c r="H175" i="6"/>
  <c r="H247" i="6"/>
  <c r="H65" i="6"/>
  <c r="G196" i="6"/>
  <c r="H223" i="6"/>
  <c r="H322" i="6"/>
  <c r="G154" i="6"/>
  <c r="I154" i="6"/>
  <c r="L154" i="6"/>
  <c r="G355" i="6"/>
  <c r="I355" i="6"/>
  <c r="L355" i="6"/>
  <c r="H46" i="6"/>
  <c r="G80" i="6"/>
  <c r="I80" i="6"/>
  <c r="L80" i="6"/>
  <c r="G346" i="6"/>
  <c r="I346" i="6"/>
  <c r="L346" i="6"/>
  <c r="H163" i="6"/>
  <c r="G282" i="6"/>
  <c r="H274" i="6"/>
  <c r="G204" i="6"/>
  <c r="G180" i="6"/>
  <c r="G311" i="6"/>
  <c r="H279" i="6"/>
  <c r="G168" i="6"/>
  <c r="I168" i="6"/>
  <c r="L168" i="6"/>
  <c r="H155" i="6"/>
  <c r="G171" i="6"/>
  <c r="I171" i="6"/>
  <c r="L171" i="6"/>
  <c r="F299" i="6"/>
  <c r="F190" i="6"/>
  <c r="G59" i="6"/>
  <c r="H35" i="6"/>
  <c r="H233" i="6"/>
  <c r="H85" i="6"/>
  <c r="H133" i="6"/>
  <c r="G17" i="6"/>
  <c r="G318" i="6"/>
  <c r="H139" i="6"/>
  <c r="H227" i="6"/>
  <c r="H290" i="6"/>
  <c r="G64" i="6"/>
  <c r="I64" i="6"/>
  <c r="L64" i="6"/>
  <c r="H221" i="6"/>
  <c r="H299" i="6"/>
  <c r="H77" i="6"/>
  <c r="H219" i="6"/>
  <c r="G195" i="6"/>
  <c r="G286" i="6"/>
  <c r="H8" i="6"/>
  <c r="F137" i="6"/>
  <c r="G240" i="6"/>
  <c r="I240" i="6"/>
  <c r="L240" i="6"/>
  <c r="H122" i="6"/>
  <c r="H123" i="6"/>
  <c r="G91" i="6"/>
  <c r="G49" i="6"/>
  <c r="H27" i="6"/>
  <c r="G207" i="6"/>
  <c r="H251" i="6"/>
  <c r="G334" i="6"/>
  <c r="G29" i="6"/>
  <c r="I29" i="6"/>
  <c r="L29" i="6"/>
  <c r="G259" i="6"/>
  <c r="H334" i="6"/>
  <c r="H173" i="6"/>
  <c r="G221" i="6"/>
  <c r="G262" i="6"/>
  <c r="G247" i="6"/>
  <c r="G263" i="6"/>
  <c r="F8" i="6"/>
  <c r="F354" i="6"/>
  <c r="G199" i="6"/>
  <c r="I199" i="6"/>
  <c r="L199" i="6"/>
  <c r="G220" i="6"/>
  <c r="H183" i="6"/>
  <c r="H197" i="6"/>
  <c r="G123" i="6"/>
  <c r="G65" i="6"/>
  <c r="H151" i="6"/>
  <c r="H259" i="6"/>
  <c r="H341" i="6"/>
  <c r="H17" i="6"/>
  <c r="G37" i="6"/>
  <c r="G267" i="6"/>
  <c r="I267" i="6"/>
  <c r="H357" i="6"/>
  <c r="G341" i="6"/>
  <c r="G294" i="6"/>
  <c r="I294" i="6"/>
  <c r="L294" i="6"/>
  <c r="G279" i="6"/>
  <c r="I279" i="6"/>
  <c r="L279" i="6"/>
  <c r="G299" i="6"/>
  <c r="F11" i="6"/>
  <c r="G141" i="6"/>
  <c r="H79" i="6"/>
  <c r="G32" i="6"/>
  <c r="I32" i="6"/>
  <c r="L32" i="6"/>
  <c r="G140" i="6"/>
  <c r="H20" i="6"/>
  <c r="H291" i="6"/>
  <c r="H107" i="6"/>
  <c r="G61" i="6"/>
  <c r="I61" i="6"/>
  <c r="L61" i="6"/>
  <c r="G283" i="6"/>
  <c r="I283" i="6"/>
  <c r="G116" i="6"/>
  <c r="G239" i="6"/>
  <c r="H319" i="6"/>
  <c r="F39" i="6"/>
  <c r="G317" i="6"/>
  <c r="I317" i="6"/>
  <c r="L317" i="6"/>
  <c r="G185" i="6"/>
  <c r="G114" i="6"/>
  <c r="I114" i="6"/>
  <c r="L114" i="6"/>
  <c r="G128" i="6"/>
  <c r="I128" i="6"/>
  <c r="L128" i="6"/>
  <c r="H73" i="6"/>
  <c r="H134" i="6"/>
  <c r="G164" i="6"/>
  <c r="H141" i="6"/>
  <c r="H254" i="6"/>
  <c r="H127" i="6"/>
  <c r="H36" i="6"/>
  <c r="H314" i="6"/>
  <c r="H59" i="6"/>
  <c r="H165" i="6"/>
  <c r="H323" i="6"/>
  <c r="H210" i="6"/>
  <c r="H185" i="6"/>
  <c r="G271" i="6"/>
  <c r="I271" i="6"/>
  <c r="L271" i="6"/>
  <c r="G278" i="6"/>
  <c r="H102" i="6"/>
  <c r="H84" i="6"/>
  <c r="H72" i="6"/>
  <c r="H351" i="6"/>
  <c r="H250" i="6"/>
  <c r="G36" i="6"/>
  <c r="I36" i="6"/>
  <c r="L36" i="6"/>
  <c r="G127" i="6"/>
  <c r="G287" i="6"/>
  <c r="H222" i="6"/>
  <c r="G203" i="6"/>
  <c r="I203" i="6"/>
  <c r="L203" i="6"/>
  <c r="G47" i="6"/>
  <c r="I47" i="6"/>
  <c r="L47" i="6"/>
  <c r="G12" i="6"/>
  <c r="G175" i="6"/>
  <c r="I175" i="6"/>
  <c r="L175" i="6"/>
  <c r="H278" i="6"/>
  <c r="H239" i="6"/>
  <c r="G118" i="6"/>
  <c r="I118" i="6"/>
  <c r="L118" i="6"/>
  <c r="H353" i="6"/>
  <c r="F119" i="5"/>
  <c r="F82" i="5"/>
  <c r="F127" i="5"/>
  <c r="F98" i="5"/>
  <c r="F191" i="5"/>
  <c r="F170" i="5"/>
  <c r="F199" i="5"/>
  <c r="F178" i="5"/>
  <c r="F255" i="5"/>
  <c r="F234" i="5"/>
  <c r="F263" i="5"/>
  <c r="F242" i="5"/>
  <c r="H232" i="5"/>
  <c r="F79" i="5"/>
  <c r="F151" i="5"/>
  <c r="F223" i="5"/>
  <c r="F295" i="5"/>
  <c r="F42" i="5"/>
  <c r="F122" i="5"/>
  <c r="F202" i="5"/>
  <c r="F266" i="5"/>
  <c r="H256" i="5"/>
  <c r="F87" i="5"/>
  <c r="F167" i="5"/>
  <c r="F231" i="5"/>
  <c r="F311" i="5"/>
  <c r="F50" i="5"/>
  <c r="F138" i="5"/>
  <c r="F210" i="5"/>
  <c r="F274" i="5"/>
  <c r="F15" i="5"/>
  <c r="F95" i="5"/>
  <c r="F175" i="5"/>
  <c r="F239" i="5"/>
  <c r="F319" i="5"/>
  <c r="F58" i="5"/>
  <c r="F146" i="5"/>
  <c r="F218" i="5"/>
  <c r="F282" i="5"/>
  <c r="F23" i="5"/>
  <c r="F111" i="5"/>
  <c r="F183" i="5"/>
  <c r="F247" i="5"/>
  <c r="F327" i="5"/>
  <c r="F74" i="5"/>
  <c r="F162" i="5"/>
  <c r="F226" i="5"/>
  <c r="F290" i="5"/>
  <c r="F63" i="5"/>
  <c r="F135" i="5"/>
  <c r="F207" i="5"/>
  <c r="F279" i="5"/>
  <c r="F10" i="5"/>
  <c r="F106" i="5"/>
  <c r="F186" i="5"/>
  <c r="F250" i="5"/>
  <c r="H360" i="5"/>
  <c r="F260" i="5"/>
  <c r="F244" i="5"/>
  <c r="F228" i="5"/>
  <c r="F212" i="5"/>
  <c r="F196" i="5"/>
  <c r="F180" i="5"/>
  <c r="F201" i="5"/>
  <c r="F166" i="5"/>
  <c r="F102" i="5"/>
  <c r="F38" i="5"/>
  <c r="F12" i="5"/>
  <c r="F128" i="5"/>
  <c r="F64" i="5"/>
  <c r="F84" i="5"/>
  <c r="F148" i="5"/>
  <c r="F273" i="5"/>
  <c r="F179" i="5"/>
  <c r="F235" i="5"/>
  <c r="F321" i="5"/>
  <c r="F141" i="5"/>
  <c r="F123" i="5"/>
  <c r="F177" i="5"/>
  <c r="F293" i="5"/>
  <c r="F211" i="5"/>
  <c r="F243" i="5"/>
  <c r="F229" i="5"/>
  <c r="F33" i="5"/>
  <c r="F8" i="5"/>
  <c r="F352" i="5"/>
  <c r="F336" i="5"/>
  <c r="F320" i="5"/>
  <c r="F304" i="5"/>
  <c r="F288" i="5"/>
  <c r="F193" i="5"/>
  <c r="F158" i="5"/>
  <c r="F94" i="5"/>
  <c r="F30" i="5"/>
  <c r="F120" i="5"/>
  <c r="F56" i="5"/>
  <c r="F76" i="5"/>
  <c r="F140" i="5"/>
  <c r="F251" i="5"/>
  <c r="F337" i="5"/>
  <c r="F363" i="5"/>
  <c r="F65" i="5"/>
  <c r="F13" i="5"/>
  <c r="F173" i="5"/>
  <c r="F155" i="5"/>
  <c r="F309" i="5"/>
  <c r="F269" i="5"/>
  <c r="F261" i="5"/>
  <c r="F25" i="5"/>
  <c r="F259" i="5"/>
  <c r="F301" i="5"/>
  <c r="F29" i="5"/>
  <c r="F161" i="5"/>
  <c r="F346" i="5"/>
  <c r="F280" i="5"/>
  <c r="F220" i="5"/>
  <c r="F188" i="5"/>
  <c r="F276" i="5"/>
  <c r="F134" i="5"/>
  <c r="F70" i="5"/>
  <c r="F92" i="5"/>
  <c r="F32" i="5"/>
  <c r="F26" i="5"/>
  <c r="F69" i="5"/>
  <c r="F249" i="5"/>
  <c r="F359" i="5"/>
  <c r="F317" i="5"/>
  <c r="F159" i="5"/>
  <c r="F221" i="5"/>
  <c r="F315" i="5"/>
  <c r="F291" i="5"/>
  <c r="F67" i="5"/>
  <c r="F257" i="5"/>
  <c r="F323" i="5"/>
  <c r="F125" i="5"/>
  <c r="F349" i="5"/>
  <c r="F350" i="5"/>
  <c r="F334" i="5"/>
  <c r="F318" i="5"/>
  <c r="F302" i="5"/>
  <c r="F286" i="5"/>
  <c r="F256" i="5"/>
  <c r="F240" i="5"/>
  <c r="F224" i="5"/>
  <c r="F208" i="5"/>
  <c r="F192" i="5"/>
  <c r="F185" i="5"/>
  <c r="F150" i="5"/>
  <c r="F86" i="5"/>
  <c r="F22" i="5"/>
  <c r="F176" i="5"/>
  <c r="F112" i="5"/>
  <c r="F48" i="5"/>
  <c r="F68" i="5"/>
  <c r="F132" i="5"/>
  <c r="F181" i="5"/>
  <c r="F41" i="5"/>
  <c r="F281" i="5"/>
  <c r="F353" i="5"/>
  <c r="F19" i="5"/>
  <c r="F197" i="5"/>
  <c r="F325" i="5"/>
  <c r="F283" i="5"/>
  <c r="F345" i="5"/>
  <c r="F333" i="5"/>
  <c r="F21" i="5"/>
  <c r="F57" i="5"/>
  <c r="F225" i="5"/>
  <c r="F61" i="5"/>
  <c r="F43" i="5"/>
  <c r="F362" i="5"/>
  <c r="F330" i="5"/>
  <c r="F314" i="5"/>
  <c r="F298" i="5"/>
  <c r="F252" i="5"/>
  <c r="F236" i="5"/>
  <c r="F204" i="5"/>
  <c r="F270" i="5"/>
  <c r="F160" i="5"/>
  <c r="F96" i="5"/>
  <c r="F154" i="5"/>
  <c r="F90" i="5"/>
  <c r="F100" i="5"/>
  <c r="F51" i="5"/>
  <c r="F105" i="5"/>
  <c r="F361" i="5"/>
  <c r="F213" i="5"/>
  <c r="F49" i="5"/>
  <c r="F357" i="5"/>
  <c r="F303" i="5"/>
  <c r="F85" i="5"/>
  <c r="F121" i="5"/>
  <c r="F107" i="5"/>
  <c r="F348" i="5"/>
  <c r="F332" i="5"/>
  <c r="F316" i="5"/>
  <c r="F300" i="5"/>
  <c r="F284" i="5"/>
  <c r="F254" i="5"/>
  <c r="F238" i="5"/>
  <c r="F222" i="5"/>
  <c r="F206" i="5"/>
  <c r="F190" i="5"/>
  <c r="F278" i="5"/>
  <c r="F142" i="5"/>
  <c r="F78" i="5"/>
  <c r="F108" i="5"/>
  <c r="F168" i="5"/>
  <c r="F104" i="5"/>
  <c r="F40" i="5"/>
  <c r="F60" i="5"/>
  <c r="F116" i="5"/>
  <c r="F37" i="5"/>
  <c r="F195" i="5"/>
  <c r="F73" i="5"/>
  <c r="F233" i="5"/>
  <c r="F297" i="5"/>
  <c r="F245" i="5"/>
  <c r="F341" i="5"/>
  <c r="F299" i="5"/>
  <c r="F53" i="5"/>
  <c r="F35" i="5"/>
  <c r="F89" i="5"/>
  <c r="F241" i="5"/>
  <c r="F93" i="5"/>
  <c r="F75" i="5"/>
  <c r="F285" i="5"/>
  <c r="F360" i="5"/>
  <c r="F344" i="5"/>
  <c r="F328" i="5"/>
  <c r="F312" i="5"/>
  <c r="F296" i="5"/>
  <c r="F272" i="5"/>
  <c r="F268" i="5"/>
  <c r="F126" i="5"/>
  <c r="F62" i="5"/>
  <c r="F52" i="5"/>
  <c r="F152" i="5"/>
  <c r="F88" i="5"/>
  <c r="F24" i="5"/>
  <c r="F28" i="5"/>
  <c r="F172" i="5"/>
  <c r="F16" i="5"/>
  <c r="F101" i="5"/>
  <c r="F83" i="5"/>
  <c r="F137" i="5"/>
  <c r="F265" i="5"/>
  <c r="F45" i="5"/>
  <c r="F27" i="5"/>
  <c r="F81" i="5"/>
  <c r="F237" i="5"/>
  <c r="F331" i="5"/>
  <c r="F339" i="5"/>
  <c r="F117" i="5"/>
  <c r="F99" i="5"/>
  <c r="F153" i="5"/>
  <c r="F157" i="5"/>
  <c r="F139" i="5"/>
  <c r="F356" i="5"/>
  <c r="F340" i="5"/>
  <c r="F324" i="5"/>
  <c r="F308" i="5"/>
  <c r="F292" i="5"/>
  <c r="F262" i="5"/>
  <c r="F246" i="5"/>
  <c r="F230" i="5"/>
  <c r="F214" i="5"/>
  <c r="F198" i="5"/>
  <c r="F182" i="5"/>
  <c r="F209" i="5"/>
  <c r="F174" i="5"/>
  <c r="F110" i="5"/>
  <c r="F46" i="5"/>
  <c r="F18" i="5"/>
  <c r="F136" i="5"/>
  <c r="F72" i="5"/>
  <c r="F124" i="5"/>
  <c r="F14" i="5"/>
  <c r="F130" i="5"/>
  <c r="F66" i="5"/>
  <c r="F156" i="5"/>
  <c r="F9" i="5"/>
  <c r="F165" i="5"/>
  <c r="F147" i="5"/>
  <c r="F219" i="5"/>
  <c r="F305" i="5"/>
  <c r="F275" i="5"/>
  <c r="F351" i="5"/>
  <c r="F307" i="5"/>
  <c r="F109" i="5"/>
  <c r="F91" i="5"/>
  <c r="F145" i="5"/>
  <c r="F271" i="5"/>
  <c r="F97" i="5"/>
  <c r="F17" i="5"/>
  <c r="F189" i="5"/>
  <c r="F163" i="5"/>
  <c r="F329" i="5"/>
  <c r="F205" i="5"/>
  <c r="F39" i="5"/>
  <c r="F103" i="5"/>
  <c r="F31" i="5"/>
  <c r="F358" i="5"/>
  <c r="F342" i="5"/>
  <c r="F326" i="5"/>
  <c r="F310" i="5"/>
  <c r="F294" i="5"/>
  <c r="F264" i="5"/>
  <c r="F248" i="5"/>
  <c r="F232" i="5"/>
  <c r="F216" i="5"/>
  <c r="F200" i="5"/>
  <c r="F184" i="5"/>
  <c r="F217" i="5"/>
  <c r="F118" i="5"/>
  <c r="F54" i="5"/>
  <c r="F44" i="5"/>
  <c r="F144" i="5"/>
  <c r="F80" i="5"/>
  <c r="F20" i="5"/>
  <c r="F164" i="5"/>
  <c r="F133" i="5"/>
  <c r="F115" i="5"/>
  <c r="F169" i="5"/>
  <c r="F289" i="5"/>
  <c r="F277" i="5"/>
  <c r="F267" i="5"/>
  <c r="F77" i="5"/>
  <c r="F59" i="5"/>
  <c r="F113" i="5"/>
  <c r="F253" i="5"/>
  <c r="F347" i="5"/>
  <c r="F149" i="5"/>
  <c r="F131" i="5"/>
  <c r="F187" i="5"/>
  <c r="F313" i="5"/>
  <c r="F129" i="5"/>
  <c r="F11" i="5"/>
  <c r="F203" i="5"/>
  <c r="F171" i="5"/>
  <c r="F355" i="5"/>
  <c r="F36" i="5"/>
  <c r="F227" i="5"/>
  <c r="F364" i="5"/>
  <c r="F71" i="5"/>
  <c r="F143" i="5"/>
  <c r="F215" i="5"/>
  <c r="F287" i="5"/>
  <c r="F34" i="5"/>
  <c r="F114" i="5"/>
  <c r="F194" i="5"/>
  <c r="F258" i="5"/>
  <c r="F354" i="5"/>
  <c r="H40" i="5"/>
  <c r="H128" i="5"/>
  <c r="H152" i="5"/>
  <c r="H168" i="5"/>
  <c r="H264" i="5"/>
  <c r="H32" i="5"/>
  <c r="H344" i="5"/>
  <c r="H56" i="5"/>
  <c r="H184" i="5"/>
  <c r="H280" i="5"/>
  <c r="H72" i="5"/>
  <c r="H192" i="5"/>
  <c r="H304" i="5"/>
  <c r="H96" i="5"/>
  <c r="H208" i="5"/>
  <c r="H320" i="5"/>
  <c r="H104" i="5"/>
  <c r="H216" i="5"/>
  <c r="H336" i="5"/>
  <c r="H144" i="5"/>
  <c r="H248" i="5"/>
  <c r="G351" i="5"/>
  <c r="G264" i="5"/>
  <c r="G233" i="5"/>
  <c r="G145" i="5"/>
  <c r="G129" i="5"/>
  <c r="G103" i="5"/>
  <c r="G55" i="5"/>
  <c r="G363" i="5"/>
  <c r="G333" i="5"/>
  <c r="G256" i="5"/>
  <c r="H186" i="5"/>
  <c r="H111" i="5"/>
  <c r="G332" i="5"/>
  <c r="G304" i="5"/>
  <c r="H276" i="5"/>
  <c r="H244" i="5"/>
  <c r="G202" i="5"/>
  <c r="H167" i="5"/>
  <c r="G108" i="5"/>
  <c r="G356" i="5"/>
  <c r="G300" i="5"/>
  <c r="G268" i="5"/>
  <c r="G201" i="5"/>
  <c r="G153" i="5"/>
  <c r="H101" i="5"/>
  <c r="G67" i="5"/>
  <c r="G36" i="5"/>
  <c r="H99" i="5"/>
  <c r="G32" i="5"/>
  <c r="H229" i="5"/>
  <c r="H76" i="5"/>
  <c r="G49" i="5"/>
  <c r="G113" i="5"/>
  <c r="G199" i="5"/>
  <c r="G29" i="5"/>
  <c r="H127" i="5"/>
  <c r="G160" i="5"/>
  <c r="H233" i="5"/>
  <c r="G85" i="5"/>
  <c r="G50" i="5"/>
  <c r="H129" i="5"/>
  <c r="G208" i="5"/>
  <c r="I208" i="5"/>
  <c r="G30" i="5"/>
  <c r="H131" i="5"/>
  <c r="H163" i="5"/>
  <c r="H219" i="5"/>
  <c r="H52" i="5"/>
  <c r="H11" i="5"/>
  <c r="H174" i="5"/>
  <c r="G346" i="5"/>
  <c r="G179" i="5"/>
  <c r="G101" i="5"/>
  <c r="H354" i="5"/>
  <c r="H110" i="5"/>
  <c r="H33" i="5"/>
  <c r="H230" i="5"/>
  <c r="H314" i="5"/>
  <c r="H63" i="5"/>
  <c r="H102" i="5"/>
  <c r="G123" i="5"/>
  <c r="H262" i="5"/>
  <c r="H266" i="5"/>
  <c r="H322" i="5"/>
  <c r="G320" i="5"/>
  <c r="G257" i="5"/>
  <c r="H225" i="5"/>
  <c r="G141" i="5"/>
  <c r="G125" i="5"/>
  <c r="G83" i="5"/>
  <c r="G43" i="5"/>
  <c r="G359" i="5"/>
  <c r="G309" i="5"/>
  <c r="G249" i="5"/>
  <c r="H210" i="5"/>
  <c r="H178" i="5"/>
  <c r="G94" i="5"/>
  <c r="G27" i="5"/>
  <c r="H297" i="5"/>
  <c r="H237" i="5"/>
  <c r="G194" i="5"/>
  <c r="H342" i="5"/>
  <c r="G293" i="5"/>
  <c r="G261" i="5"/>
  <c r="G185" i="5"/>
  <c r="H148" i="5"/>
  <c r="G98" i="5"/>
  <c r="G60" i="5"/>
  <c r="H30" i="5"/>
  <c r="G68" i="5"/>
  <c r="H62" i="5"/>
  <c r="H42" i="5"/>
  <c r="H20" i="5"/>
  <c r="H281" i="5"/>
  <c r="H122" i="5"/>
  <c r="H316" i="5"/>
  <c r="H75" i="5"/>
  <c r="G136" i="5"/>
  <c r="G215" i="5"/>
  <c r="H51" i="5"/>
  <c r="H151" i="5"/>
  <c r="G25" i="5"/>
  <c r="H179" i="5"/>
  <c r="H301" i="5"/>
  <c r="H126" i="5"/>
  <c r="H79" i="5"/>
  <c r="H145" i="5"/>
  <c r="G224" i="5"/>
  <c r="H53" i="5"/>
  <c r="H153" i="5"/>
  <c r="G26" i="5"/>
  <c r="H180" i="5"/>
  <c r="H117" i="5"/>
  <c r="H18" i="5"/>
  <c r="H59" i="5"/>
  <c r="G195" i="5"/>
  <c r="G22" i="5"/>
  <c r="G121" i="5"/>
  <c r="H213" i="5"/>
  <c r="H71" i="5"/>
  <c r="G70" i="5"/>
  <c r="H139" i="5"/>
  <c r="G310" i="5"/>
  <c r="G358" i="5"/>
  <c r="G279" i="5"/>
  <c r="G235" i="5"/>
  <c r="G316" i="5"/>
  <c r="G253" i="5"/>
  <c r="H222" i="5"/>
  <c r="G138" i="5"/>
  <c r="G122" i="5"/>
  <c r="G80" i="5"/>
  <c r="G39" i="5"/>
  <c r="G348" i="5"/>
  <c r="G305" i="5"/>
  <c r="G245" i="5"/>
  <c r="G206" i="5"/>
  <c r="G174" i="5"/>
  <c r="G91" i="5"/>
  <c r="G16" i="5"/>
  <c r="H356" i="5"/>
  <c r="G325" i="5"/>
  <c r="H293" i="5"/>
  <c r="G269" i="5"/>
  <c r="G221" i="5"/>
  <c r="G189" i="5"/>
  <c r="G158" i="5"/>
  <c r="G340" i="5"/>
  <c r="G289" i="5"/>
  <c r="G244" i="5"/>
  <c r="I244" i="5"/>
  <c r="L244" i="5"/>
  <c r="G177" i="5"/>
  <c r="H147" i="5"/>
  <c r="H97" i="5"/>
  <c r="G56" i="5"/>
  <c r="H29" i="5"/>
  <c r="H61" i="5"/>
  <c r="H58" i="5"/>
  <c r="H36" i="5"/>
  <c r="G19" i="5"/>
  <c r="H313" i="5"/>
  <c r="H138" i="5"/>
  <c r="H94" i="5"/>
  <c r="G144" i="5"/>
  <c r="I144" i="5"/>
  <c r="G223" i="5"/>
  <c r="H66" i="5"/>
  <c r="G45" i="5"/>
  <c r="H325" i="5"/>
  <c r="H142" i="5"/>
  <c r="H348" i="5"/>
  <c r="G151" i="5"/>
  <c r="I151" i="5"/>
  <c r="L151" i="5"/>
  <c r="H165" i="5"/>
  <c r="H351" i="5"/>
  <c r="H67" i="5"/>
  <c r="G171" i="5"/>
  <c r="G46" i="5"/>
  <c r="H187" i="5"/>
  <c r="H245" i="5"/>
  <c r="H43" i="5"/>
  <c r="G37" i="5"/>
  <c r="G124" i="5"/>
  <c r="G203" i="5"/>
  <c r="H31" i="5"/>
  <c r="H135" i="5"/>
  <c r="H164" i="5"/>
  <c r="H220" i="5"/>
  <c r="H277" i="5"/>
  <c r="G313" i="5"/>
  <c r="I313" i="5"/>
  <c r="H252" i="5"/>
  <c r="G170" i="5"/>
  <c r="G137" i="5"/>
  <c r="G119" i="5"/>
  <c r="G76" i="5"/>
  <c r="I76" i="5"/>
  <c r="G35" i="5"/>
  <c r="G347" i="5"/>
  <c r="G232" i="5"/>
  <c r="I232" i="5"/>
  <c r="H202" i="5"/>
  <c r="G162" i="5"/>
  <c r="G90" i="5"/>
  <c r="G15" i="5"/>
  <c r="H353" i="5"/>
  <c r="H324" i="5"/>
  <c r="H289" i="5"/>
  <c r="H268" i="5"/>
  <c r="G218" i="5"/>
  <c r="G186" i="5"/>
  <c r="H154" i="5"/>
  <c r="G328" i="5"/>
  <c r="G285" i="5"/>
  <c r="G241" i="5"/>
  <c r="G166" i="5"/>
  <c r="G116" i="5"/>
  <c r="H81" i="5"/>
  <c r="G51" i="5"/>
  <c r="G24" i="5"/>
  <c r="H57" i="5"/>
  <c r="G52" i="5"/>
  <c r="I52" i="5"/>
  <c r="L52" i="5"/>
  <c r="H9" i="5"/>
  <c r="H10" i="5"/>
  <c r="H337" i="5"/>
  <c r="H162" i="5"/>
  <c r="G168" i="5"/>
  <c r="I168" i="5"/>
  <c r="G164" i="5"/>
  <c r="G350" i="5"/>
  <c r="G77" i="5"/>
  <c r="H193" i="5"/>
  <c r="G61" i="5"/>
  <c r="I61" i="5"/>
  <c r="L61" i="5"/>
  <c r="H191" i="5"/>
  <c r="H170" i="5"/>
  <c r="H343" i="5"/>
  <c r="G176" i="5"/>
  <c r="G78" i="5"/>
  <c r="H201" i="5"/>
  <c r="G62" i="5"/>
  <c r="I62" i="5"/>
  <c r="H273" i="5"/>
  <c r="H85" i="5"/>
  <c r="H284" i="5"/>
  <c r="G53" i="5"/>
  <c r="G132" i="5"/>
  <c r="G211" i="5"/>
  <c r="H49" i="5"/>
  <c r="G148" i="5"/>
  <c r="G10" i="5"/>
  <c r="H175" i="5"/>
  <c r="H350" i="5"/>
  <c r="H28" i="5"/>
  <c r="H133" i="5"/>
  <c r="G135" i="5"/>
  <c r="H47" i="5"/>
  <c r="G188" i="5"/>
  <c r="G155" i="5"/>
  <c r="H159" i="5"/>
  <c r="H315" i="5"/>
  <c r="G357" i="5"/>
  <c r="H258" i="5"/>
  <c r="H330" i="5"/>
  <c r="G292" i="5"/>
  <c r="G240" i="5"/>
  <c r="G165" i="5"/>
  <c r="I165" i="5"/>
  <c r="G133" i="5"/>
  <c r="G114" i="5"/>
  <c r="G63" i="5"/>
  <c r="I63" i="5"/>
  <c r="L63" i="5"/>
  <c r="G343" i="5"/>
  <c r="I343" i="5"/>
  <c r="L343" i="5"/>
  <c r="G284" i="5"/>
  <c r="G225" i="5"/>
  <c r="H194" i="5"/>
  <c r="H150" i="5"/>
  <c r="G79" i="5"/>
  <c r="G11" i="5"/>
  <c r="H340" i="5"/>
  <c r="H317" i="5"/>
  <c r="G280" i="5"/>
  <c r="H261" i="5"/>
  <c r="G210" i="5"/>
  <c r="G178" i="5"/>
  <c r="G111" i="5"/>
  <c r="I111" i="5"/>
  <c r="G321" i="5"/>
  <c r="G272" i="5"/>
  <c r="G217" i="5"/>
  <c r="H156" i="5"/>
  <c r="G106" i="5"/>
  <c r="H77" i="5"/>
  <c r="G44" i="5"/>
  <c r="H22" i="5"/>
  <c r="H44" i="5"/>
  <c r="H41" i="5"/>
  <c r="H86" i="5"/>
  <c r="H15" i="5"/>
  <c r="H218" i="5"/>
  <c r="H17" i="5"/>
  <c r="G183" i="5"/>
  <c r="G104" i="5"/>
  <c r="I104" i="5"/>
  <c r="L104" i="5"/>
  <c r="H362" i="5"/>
  <c r="H124" i="5"/>
  <c r="H204" i="5"/>
  <c r="G88" i="5"/>
  <c r="G18" i="5"/>
  <c r="H228" i="5"/>
  <c r="H55" i="5"/>
  <c r="G192" i="5"/>
  <c r="I192" i="5"/>
  <c r="H106" i="5"/>
  <c r="H205" i="5"/>
  <c r="H329" i="5"/>
  <c r="H130" i="5"/>
  <c r="H332" i="5"/>
  <c r="H90" i="5"/>
  <c r="G152" i="5"/>
  <c r="I152" i="5"/>
  <c r="L152" i="5"/>
  <c r="H339" i="5"/>
  <c r="H69" i="5"/>
  <c r="H177" i="5"/>
  <c r="G57" i="5"/>
  <c r="I57" i="5"/>
  <c r="G355" i="5"/>
  <c r="G288" i="5"/>
  <c r="G236" i="5"/>
  <c r="G146" i="5"/>
  <c r="G130" i="5"/>
  <c r="G59" i="5"/>
  <c r="I59" i="5"/>
  <c r="G337" i="5"/>
  <c r="G281" i="5"/>
  <c r="G222" i="5"/>
  <c r="G190" i="5"/>
  <c r="G112" i="5"/>
  <c r="G75" i="5"/>
  <c r="G336" i="5"/>
  <c r="I336" i="5"/>
  <c r="L336" i="5"/>
  <c r="G308" i="5"/>
  <c r="G277" i="5"/>
  <c r="G248" i="5"/>
  <c r="I248" i="5"/>
  <c r="G205" i="5"/>
  <c r="G173" i="5"/>
  <c r="G110" i="5"/>
  <c r="H358" i="5"/>
  <c r="G317" i="5"/>
  <c r="G209" i="5"/>
  <c r="G154" i="5"/>
  <c r="G72" i="5"/>
  <c r="I72" i="5"/>
  <c r="L72" i="5"/>
  <c r="G40" i="5"/>
  <c r="I40" i="5"/>
  <c r="G20" i="5"/>
  <c r="I20" i="5"/>
  <c r="L20" i="5"/>
  <c r="H26" i="5"/>
  <c r="H60" i="5"/>
  <c r="H103" i="5"/>
  <c r="H34" i="5"/>
  <c r="H27" i="5"/>
  <c r="G191" i="5"/>
  <c r="I191" i="5"/>
  <c r="H118" i="5"/>
  <c r="H140" i="5"/>
  <c r="H211" i="5"/>
  <c r="H115" i="5"/>
  <c r="H39" i="5"/>
  <c r="G33" i="5"/>
  <c r="I33" i="5"/>
  <c r="H114" i="5"/>
  <c r="G200" i="5"/>
  <c r="H19" i="5"/>
  <c r="G120" i="5"/>
  <c r="H212" i="5"/>
  <c r="G14" i="5"/>
  <c r="H146" i="5"/>
  <c r="G159" i="5"/>
  <c r="H169" i="5"/>
  <c r="H355" i="5"/>
  <c r="G81" i="5"/>
  <c r="H209" i="5"/>
  <c r="G73" i="5"/>
  <c r="H195" i="5"/>
  <c r="H236" i="5"/>
  <c r="H183" i="5"/>
  <c r="G318" i="5"/>
  <c r="H238" i="5"/>
  <c r="H50" i="5"/>
  <c r="H310" i="5"/>
  <c r="G169" i="5"/>
  <c r="G228" i="5"/>
  <c r="G12" i="5"/>
  <c r="H285" i="5"/>
  <c r="G150" i="5"/>
  <c r="G276" i="5"/>
  <c r="I276" i="5"/>
  <c r="L276" i="5"/>
  <c r="H78" i="5"/>
  <c r="H45" i="5"/>
  <c r="H190" i="5"/>
  <c r="H197" i="5"/>
  <c r="H98" i="5"/>
  <c r="G69" i="5"/>
  <c r="I69" i="5"/>
  <c r="L69" i="5"/>
  <c r="G156" i="5"/>
  <c r="H93" i="5"/>
  <c r="H283" i="5"/>
  <c r="G93" i="5"/>
  <c r="G275" i="5"/>
  <c r="G226" i="5"/>
  <c r="G302" i="5"/>
  <c r="H119" i="5"/>
  <c r="G163" i="5"/>
  <c r="G167" i="5"/>
  <c r="I167" i="5"/>
  <c r="L167" i="5"/>
  <c r="G227" i="5"/>
  <c r="G326" i="5"/>
  <c r="H357" i="5"/>
  <c r="H274" i="5"/>
  <c r="G361" i="5"/>
  <c r="H120" i="5"/>
  <c r="H176" i="5"/>
  <c r="H239" i="5"/>
  <c r="H290" i="5"/>
  <c r="G118" i="5"/>
  <c r="I118" i="5"/>
  <c r="G270" i="5"/>
  <c r="H345" i="5"/>
  <c r="H291" i="5"/>
  <c r="H224" i="5"/>
  <c r="I224" i="5"/>
  <c r="L224" i="5"/>
  <c r="G142" i="5"/>
  <c r="I142" i="5"/>
  <c r="L142" i="5"/>
  <c r="G214" i="5"/>
  <c r="G273" i="5"/>
  <c r="H107" i="5"/>
  <c r="G265" i="5"/>
  <c r="G64" i="5"/>
  <c r="H46" i="5"/>
  <c r="I46" i="5"/>
  <c r="H292" i="5"/>
  <c r="H37" i="5"/>
  <c r="H223" i="5"/>
  <c r="G66" i="5"/>
  <c r="G147" i="5"/>
  <c r="H88" i="5"/>
  <c r="G362" i="5"/>
  <c r="H217" i="5"/>
  <c r="H141" i="5"/>
  <c r="H318" i="5"/>
  <c r="H270" i="5"/>
  <c r="H255" i="5"/>
  <c r="H333" i="5"/>
  <c r="G196" i="5"/>
  <c r="H196" i="5"/>
  <c r="G282" i="5"/>
  <c r="G247" i="5"/>
  <c r="G290" i="5"/>
  <c r="H214" i="5"/>
  <c r="H23" i="5"/>
  <c r="H203" i="5"/>
  <c r="G263" i="5"/>
  <c r="G345" i="5"/>
  <c r="H278" i="5"/>
  <c r="G299" i="5"/>
  <c r="G331" i="5"/>
  <c r="G262" i="5"/>
  <c r="H306" i="5"/>
  <c r="G134" i="5"/>
  <c r="G198" i="5"/>
  <c r="H265" i="5"/>
  <c r="G237" i="5"/>
  <c r="G48" i="5"/>
  <c r="H73" i="5"/>
  <c r="G97" i="5"/>
  <c r="I97" i="5"/>
  <c r="H35" i="5"/>
  <c r="H359" i="5"/>
  <c r="H346" i="5"/>
  <c r="H305" i="5"/>
  <c r="G140" i="5"/>
  <c r="G41" i="5"/>
  <c r="G34" i="5"/>
  <c r="G42" i="5"/>
  <c r="I42" i="5"/>
  <c r="L42" i="5"/>
  <c r="H171" i="5"/>
  <c r="G220" i="5"/>
  <c r="H227" i="5"/>
  <c r="G298" i="5"/>
  <c r="G274" i="5"/>
  <c r="G92" i="5"/>
  <c r="H87" i="5"/>
  <c r="G349" i="5"/>
  <c r="H221" i="5"/>
  <c r="H307" i="5"/>
  <c r="H246" i="5"/>
  <c r="H259" i="5"/>
  <c r="G319" i="5"/>
  <c r="H312" i="5"/>
  <c r="H70" i="5"/>
  <c r="G353" i="5"/>
  <c r="H299" i="5"/>
  <c r="H361" i="5"/>
  <c r="G230" i="5"/>
  <c r="I230" i="5"/>
  <c r="L230" i="5"/>
  <c r="G109" i="5"/>
  <c r="G267" i="5"/>
  <c r="H21" i="5"/>
  <c r="G291" i="5"/>
  <c r="I291" i="5"/>
  <c r="G330" i="5"/>
  <c r="I330" i="5"/>
  <c r="L330" i="5"/>
  <c r="G339" i="5"/>
  <c r="I339" i="5"/>
  <c r="L339" i="5"/>
  <c r="G126" i="5"/>
  <c r="I126" i="5"/>
  <c r="L126" i="5"/>
  <c r="G360" i="5"/>
  <c r="I360" i="5"/>
  <c r="G182" i="5"/>
  <c r="H241" i="5"/>
  <c r="G193" i="5"/>
  <c r="G31" i="5"/>
  <c r="I31" i="5"/>
  <c r="L31" i="5"/>
  <c r="H24" i="5"/>
  <c r="G65" i="5"/>
  <c r="H143" i="5"/>
  <c r="H269" i="5"/>
  <c r="H137" i="5"/>
  <c r="G9" i="5"/>
  <c r="H83" i="5"/>
  <c r="G187" i="5"/>
  <c r="I187" i="5"/>
  <c r="L187" i="5"/>
  <c r="H132" i="5"/>
  <c r="H134" i="5"/>
  <c r="H136" i="5"/>
  <c r="H235" i="5"/>
  <c r="G283" i="5"/>
  <c r="H334" i="5"/>
  <c r="G303" i="5"/>
  <c r="H109" i="5"/>
  <c r="H182" i="5"/>
  <c r="H65" i="5"/>
  <c r="H311" i="5"/>
  <c r="H226" i="5"/>
  <c r="H267" i="5"/>
  <c r="H335" i="5"/>
  <c r="G54" i="5"/>
  <c r="H123" i="5"/>
  <c r="H234" i="5"/>
  <c r="H13" i="5"/>
  <c r="H287" i="5"/>
  <c r="H105" i="5"/>
  <c r="G334" i="5"/>
  <c r="G8" i="5"/>
  <c r="G296" i="5"/>
  <c r="G115" i="5"/>
  <c r="G344" i="5"/>
  <c r="I344" i="5"/>
  <c r="L344" i="5"/>
  <c r="G161" i="5"/>
  <c r="H352" i="5"/>
  <c r="G213" i="5"/>
  <c r="I213" i="5"/>
  <c r="G157" i="5"/>
  <c r="G23" i="5"/>
  <c r="I23" i="5"/>
  <c r="H16" i="5"/>
  <c r="G354" i="5"/>
  <c r="I354" i="5"/>
  <c r="G342" i="5"/>
  <c r="H80" i="5"/>
  <c r="G184" i="5"/>
  <c r="I184" i="5"/>
  <c r="H108" i="5"/>
  <c r="H95" i="5"/>
  <c r="G219" i="5"/>
  <c r="I219" i="5"/>
  <c r="L219" i="5"/>
  <c r="H181" i="5"/>
  <c r="G17" i="5"/>
  <c r="G323" i="5"/>
  <c r="H149" i="5"/>
  <c r="G139" i="5"/>
  <c r="G231" i="5"/>
  <c r="H319" i="5"/>
  <c r="G84" i="5"/>
  <c r="H288" i="5"/>
  <c r="G117" i="5"/>
  <c r="I117" i="5"/>
  <c r="H251" i="5"/>
  <c r="G127" i="5"/>
  <c r="G242" i="5"/>
  <c r="H294" i="5"/>
  <c r="H338" i="5"/>
  <c r="H100" i="5"/>
  <c r="H347" i="5"/>
  <c r="H185" i="5"/>
  <c r="G251" i="5"/>
  <c r="I251" i="5"/>
  <c r="L251" i="5"/>
  <c r="G234" i="5"/>
  <c r="G238" i="5"/>
  <c r="G266" i="5"/>
  <c r="I266" i="5"/>
  <c r="L266" i="5"/>
  <c r="H286" i="5"/>
  <c r="G306" i="5"/>
  <c r="I306" i="5"/>
  <c r="L306" i="5"/>
  <c r="H341" i="5"/>
  <c r="H231" i="5"/>
  <c r="H8" i="5"/>
  <c r="G260" i="5"/>
  <c r="G96" i="5"/>
  <c r="G312" i="5"/>
  <c r="G95" i="5"/>
  <c r="G329" i="5"/>
  <c r="G197" i="5"/>
  <c r="G352" i="5"/>
  <c r="G149" i="5"/>
  <c r="H74" i="5"/>
  <c r="H257" i="5"/>
  <c r="G128" i="5"/>
  <c r="I128" i="5"/>
  <c r="L128" i="5"/>
  <c r="H91" i="5"/>
  <c r="G216" i="5"/>
  <c r="I216" i="5"/>
  <c r="L216" i="5"/>
  <c r="H173" i="5"/>
  <c r="H206" i="5"/>
  <c r="H188" i="5"/>
  <c r="H363" i="5"/>
  <c r="H309" i="5"/>
  <c r="G58" i="5"/>
  <c r="G254" i="5"/>
  <c r="H247" i="5"/>
  <c r="G338" i="5"/>
  <c r="H82" i="5"/>
  <c r="H157" i="5"/>
  <c r="G278" i="5"/>
  <c r="G143" i="5"/>
  <c r="I143" i="5"/>
  <c r="L143" i="5"/>
  <c r="H263" i="5"/>
  <c r="H302" i="5"/>
  <c r="H249" i="5"/>
  <c r="G71" i="5"/>
  <c r="I71" i="5"/>
  <c r="G301" i="5"/>
  <c r="I301" i="5"/>
  <c r="L301" i="5"/>
  <c r="G87" i="5"/>
  <c r="H321" i="5"/>
  <c r="G181" i="5"/>
  <c r="G324" i="5"/>
  <c r="G107" i="5"/>
  <c r="I107" i="5"/>
  <c r="H48" i="5"/>
  <c r="H68" i="5"/>
  <c r="G175" i="5"/>
  <c r="I175" i="5"/>
  <c r="G105" i="5"/>
  <c r="H198" i="5"/>
  <c r="H199" i="5"/>
  <c r="H308" i="5"/>
  <c r="H54" i="5"/>
  <c r="H207" i="5"/>
  <c r="G180" i="5"/>
  <c r="I180" i="5"/>
  <c r="H275" i="5"/>
  <c r="H158" i="5"/>
  <c r="H189" i="5"/>
  <c r="H250" i="5"/>
  <c r="G102" i="5"/>
  <c r="I102" i="5"/>
  <c r="G38" i="5"/>
  <c r="G286" i="5"/>
  <c r="H254" i="5"/>
  <c r="H298" i="5"/>
  <c r="G255" i="5"/>
  <c r="H253" i="5"/>
  <c r="G172" i="5"/>
  <c r="G21" i="5"/>
  <c r="H323" i="5"/>
  <c r="H295" i="5"/>
  <c r="G82" i="5"/>
  <c r="G243" i="5"/>
  <c r="H303" i="5"/>
  <c r="G131" i="5"/>
  <c r="I131" i="5"/>
  <c r="L131" i="5"/>
  <c r="H155" i="5"/>
  <c r="G258" i="5"/>
  <c r="H84" i="5"/>
  <c r="G229" i="5"/>
  <c r="I229" i="5"/>
  <c r="L229" i="5"/>
  <c r="G47" i="5"/>
  <c r="I47" i="5"/>
  <c r="L47" i="5"/>
  <c r="G252" i="5"/>
  <c r="I252" i="5"/>
  <c r="G28" i="5"/>
  <c r="H300" i="5"/>
  <c r="H166" i="5"/>
  <c r="G297" i="5"/>
  <c r="I297" i="5"/>
  <c r="G99" i="5"/>
  <c r="I99" i="5"/>
  <c r="L99" i="5"/>
  <c r="H25" i="5"/>
  <c r="G89" i="5"/>
  <c r="G207" i="5"/>
  <c r="I207" i="5"/>
  <c r="L207" i="5"/>
  <c r="H172" i="5"/>
  <c r="H296" i="5"/>
  <c r="H38" i="5"/>
  <c r="H349" i="5"/>
  <c r="H12" i="5"/>
  <c r="H116" i="5"/>
  <c r="G212" i="5"/>
  <c r="I212" i="5"/>
  <c r="L212" i="5"/>
  <c r="H279" i="5"/>
  <c r="H260" i="5"/>
  <c r="H215" i="5"/>
  <c r="G246" i="5"/>
  <c r="G294" i="5"/>
  <c r="H327" i="5"/>
  <c r="H121" i="5"/>
  <c r="H161" i="5"/>
  <c r="G74" i="5"/>
  <c r="G341" i="5"/>
  <c r="I341" i="5"/>
  <c r="G315" i="5"/>
  <c r="H331" i="5"/>
  <c r="H271" i="5"/>
  <c r="G327" i="5"/>
  <c r="G13" i="5"/>
  <c r="I13" i="5"/>
  <c r="L13" i="5"/>
  <c r="G204" i="5"/>
  <c r="I204" i="5"/>
  <c r="L204" i="5"/>
  <c r="H113" i="5"/>
  <c r="H243" i="5"/>
  <c r="G271" i="5"/>
  <c r="H89" i="5"/>
  <c r="G239" i="5"/>
  <c r="G322" i="5"/>
  <c r="I322" i="5"/>
  <c r="L322" i="5"/>
  <c r="H242" i="5"/>
  <c r="G314" i="5"/>
  <c r="G287" i="5"/>
  <c r="I287" i="5"/>
  <c r="L287" i="5"/>
  <c r="G86" i="5"/>
  <c r="H125" i="5"/>
  <c r="G335" i="5"/>
  <c r="I335" i="5"/>
  <c r="L335" i="5"/>
  <c r="G307" i="5"/>
  <c r="I307" i="5"/>
  <c r="L307" i="5"/>
  <c r="G311" i="5"/>
  <c r="G250" i="5"/>
  <c r="G259" i="5"/>
  <c r="H92" i="5"/>
  <c r="G100" i="5"/>
  <c r="I100" i="5"/>
  <c r="L100" i="5"/>
  <c r="H326" i="5"/>
  <c r="G295" i="5"/>
  <c r="H14" i="5"/>
  <c r="H282" i="5"/>
  <c r="H112" i="5"/>
  <c r="H200" i="5"/>
  <c r="H272" i="5"/>
  <c r="H64" i="5"/>
  <c r="H160" i="5"/>
  <c r="H240" i="5"/>
  <c r="H328" i="5"/>
  <c r="L83" i="2"/>
  <c r="L163" i="2"/>
  <c r="L276" i="2"/>
  <c r="L182" i="2"/>
  <c r="L208" i="2"/>
  <c r="L305" i="2"/>
  <c r="L351" i="2"/>
  <c r="L256" i="2"/>
  <c r="L261" i="2"/>
  <c r="G339" i="7"/>
  <c r="G344" i="7"/>
  <c r="G332" i="7"/>
  <c r="G157" i="7"/>
  <c r="G97" i="7"/>
  <c r="G363" i="7"/>
  <c r="H363" i="7"/>
  <c r="I363" i="7"/>
  <c r="H253" i="7"/>
  <c r="G145" i="7"/>
  <c r="G58" i="7"/>
  <c r="G227" i="7"/>
  <c r="G148" i="7"/>
  <c r="G326" i="7"/>
  <c r="H326" i="7"/>
  <c r="I326" i="7"/>
  <c r="G296" i="7"/>
  <c r="G152" i="7"/>
  <c r="G50" i="7"/>
  <c r="G10" i="7"/>
  <c r="G105" i="7"/>
  <c r="H39" i="7"/>
  <c r="H118" i="7"/>
  <c r="H66" i="7"/>
  <c r="H15" i="7"/>
  <c r="G109" i="7"/>
  <c r="H35" i="7"/>
  <c r="H261" i="7"/>
  <c r="H181" i="7"/>
  <c r="H62" i="7"/>
  <c r="H65" i="7"/>
  <c r="H109" i="7"/>
  <c r="G11" i="7"/>
  <c r="G357" i="7"/>
  <c r="H285" i="7"/>
  <c r="H268" i="7"/>
  <c r="H225" i="7"/>
  <c r="H101" i="7"/>
  <c r="H168" i="7"/>
  <c r="G15" i="7"/>
  <c r="G139" i="7"/>
  <c r="H57" i="7"/>
  <c r="H339" i="7"/>
  <c r="H21" i="7"/>
  <c r="G40" i="7"/>
  <c r="H151" i="7"/>
  <c r="H215" i="7"/>
  <c r="G239" i="7"/>
  <c r="G279" i="7"/>
  <c r="H251" i="7"/>
  <c r="H144" i="7"/>
  <c r="G333" i="7"/>
  <c r="H130" i="7"/>
  <c r="H108" i="7"/>
  <c r="G159" i="7"/>
  <c r="G223" i="7"/>
  <c r="H287" i="7"/>
  <c r="H166" i="7"/>
  <c r="H222" i="7"/>
  <c r="G267" i="7"/>
  <c r="H306" i="7"/>
  <c r="H23" i="7"/>
  <c r="H213" i="7"/>
  <c r="H317" i="7"/>
  <c r="H327" i="7"/>
  <c r="G32" i="7"/>
  <c r="G80" i="7"/>
  <c r="H163" i="7"/>
  <c r="G250" i="7"/>
  <c r="G255" i="7"/>
  <c r="G278" i="7"/>
  <c r="G321" i="7"/>
  <c r="H51" i="7"/>
  <c r="G362" i="7"/>
  <c r="H52" i="7"/>
  <c r="H104" i="7"/>
  <c r="G187" i="7"/>
  <c r="H282" i="7"/>
  <c r="H239" i="7"/>
  <c r="H279" i="7"/>
  <c r="H246" i="7"/>
  <c r="H302" i="7"/>
  <c r="G309" i="7"/>
  <c r="G221" i="7"/>
  <c r="G132" i="7"/>
  <c r="H132" i="7"/>
  <c r="I132" i="7"/>
  <c r="H260" i="7"/>
  <c r="H141" i="7"/>
  <c r="G29" i="7"/>
  <c r="H296" i="7"/>
  <c r="H169" i="7"/>
  <c r="G111" i="7"/>
  <c r="G273" i="7"/>
  <c r="H273" i="7"/>
  <c r="I273" i="7"/>
  <c r="H248" i="7"/>
  <c r="G216" i="7"/>
  <c r="H11" i="7"/>
  <c r="H102" i="7"/>
  <c r="H14" i="7"/>
  <c r="H43" i="7"/>
  <c r="H173" i="7"/>
  <c r="G49" i="7"/>
  <c r="G166" i="7"/>
  <c r="G19" i="7"/>
  <c r="H160" i="7"/>
  <c r="G146" i="7"/>
  <c r="H297" i="7"/>
  <c r="G154" i="7"/>
  <c r="H154" i="7"/>
  <c r="I154" i="7"/>
  <c r="H129" i="7"/>
  <c r="G126" i="7"/>
  <c r="H346" i="7"/>
  <c r="H309" i="7"/>
  <c r="G118" i="7"/>
  <c r="H164" i="7"/>
  <c r="G127" i="7"/>
  <c r="G63" i="7"/>
  <c r="H20" i="7"/>
  <c r="G56" i="7"/>
  <c r="H167" i="7"/>
  <c r="G314" i="7"/>
  <c r="H314" i="7"/>
  <c r="I314" i="7"/>
  <c r="H353" i="7"/>
  <c r="H299" i="7"/>
  <c r="G119" i="7"/>
  <c r="H44" i="7"/>
  <c r="H80" i="7"/>
  <c r="G207" i="7"/>
  <c r="H207" i="7"/>
  <c r="I207" i="7"/>
  <c r="H255" i="7"/>
  <c r="G235" i="7"/>
  <c r="G275" i="7"/>
  <c r="H145" i="7"/>
  <c r="G44" i="7"/>
  <c r="I44" i="7"/>
  <c r="H211" i="7"/>
  <c r="H335" i="7"/>
  <c r="G286" i="7"/>
  <c r="G361" i="7"/>
  <c r="H209" i="7"/>
  <c r="H332" i="7"/>
  <c r="G79" i="7"/>
  <c r="H304" i="7"/>
  <c r="G220" i="7"/>
  <c r="H220" i="7"/>
  <c r="I220" i="7"/>
  <c r="G116" i="7"/>
  <c r="G236" i="7"/>
  <c r="H125" i="7"/>
  <c r="G26" i="7"/>
  <c r="G285" i="7"/>
  <c r="I285" i="7"/>
  <c r="H252" i="7"/>
  <c r="G165" i="7"/>
  <c r="H165" i="7"/>
  <c r="I165" i="7"/>
  <c r="H292" i="7"/>
  <c r="H269" i="7"/>
  <c r="G245" i="7"/>
  <c r="G201" i="7"/>
  <c r="G77" i="7"/>
  <c r="G9" i="7"/>
  <c r="H98" i="7"/>
  <c r="G184" i="7"/>
  <c r="H184" i="7"/>
  <c r="I184" i="7"/>
  <c r="H103" i="7"/>
  <c r="G42" i="7"/>
  <c r="G136" i="7"/>
  <c r="H46" i="7"/>
  <c r="H31" i="7"/>
  <c r="G55" i="7"/>
  <c r="H224" i="7"/>
  <c r="G178" i="7"/>
  <c r="H178" i="7"/>
  <c r="I178" i="7"/>
  <c r="H13" i="7"/>
  <c r="G350" i="7"/>
  <c r="H192" i="7"/>
  <c r="G182" i="7"/>
  <c r="H182" i="7"/>
  <c r="I182" i="7"/>
  <c r="H330" i="7"/>
  <c r="H196" i="7"/>
  <c r="G115" i="7"/>
  <c r="H342" i="7"/>
  <c r="H56" i="7"/>
  <c r="H175" i="7"/>
  <c r="H242" i="7"/>
  <c r="G280" i="7"/>
  <c r="G204" i="7"/>
  <c r="G98" i="7"/>
  <c r="H348" i="7"/>
  <c r="G209" i="7"/>
  <c r="I209" i="7"/>
  <c r="G113" i="7"/>
  <c r="H22" i="7"/>
  <c r="H281" i="7"/>
  <c r="H249" i="7"/>
  <c r="H153" i="7"/>
  <c r="H110" i="7"/>
  <c r="G325" i="7"/>
  <c r="H325" i="7"/>
  <c r="I325" i="7"/>
  <c r="G288" i="7"/>
  <c r="G256" i="7"/>
  <c r="H244" i="7"/>
  <c r="H189" i="7"/>
  <c r="H47" i="7"/>
  <c r="H205" i="7"/>
  <c r="G78" i="7"/>
  <c r="H78" i="7"/>
  <c r="I78" i="7"/>
  <c r="G169" i="7"/>
  <c r="I169" i="7"/>
  <c r="H99" i="7"/>
  <c r="G41" i="7"/>
  <c r="H119" i="7"/>
  <c r="H34" i="7"/>
  <c r="H59" i="7"/>
  <c r="H112" i="7"/>
  <c r="H289" i="7"/>
  <c r="G210" i="7"/>
  <c r="H45" i="7"/>
  <c r="G23" i="7"/>
  <c r="I23" i="7"/>
  <c r="H19" i="7"/>
  <c r="H355" i="7"/>
  <c r="H200" i="7"/>
  <c r="G226" i="7"/>
  <c r="H172" i="7"/>
  <c r="G36" i="7"/>
  <c r="H183" i="7"/>
  <c r="H274" i="7"/>
  <c r="G247" i="7"/>
  <c r="H243" i="7"/>
  <c r="G150" i="7"/>
  <c r="G131" i="7"/>
  <c r="H230" i="7"/>
  <c r="G358" i="7"/>
  <c r="H76" i="7"/>
  <c r="G151" i="7"/>
  <c r="I151" i="7"/>
  <c r="H174" i="7"/>
  <c r="G251" i="7"/>
  <c r="G291" i="7"/>
  <c r="H349" i="7"/>
  <c r="G87" i="7"/>
  <c r="G107" i="7"/>
  <c r="H107" i="7"/>
  <c r="I107" i="7"/>
  <c r="G16" i="7"/>
  <c r="G64" i="7"/>
  <c r="H155" i="7"/>
  <c r="G282" i="7"/>
  <c r="I282" i="7"/>
  <c r="H337" i="7"/>
  <c r="G302" i="7"/>
  <c r="I302" i="7"/>
  <c r="G248" i="7"/>
  <c r="I248" i="7"/>
  <c r="G65" i="7"/>
  <c r="G261" i="7"/>
  <c r="I261" i="7"/>
  <c r="H82" i="7"/>
  <c r="G264" i="7"/>
  <c r="G197" i="7"/>
  <c r="G85" i="7"/>
  <c r="G241" i="7"/>
  <c r="H241" i="7"/>
  <c r="I241" i="7"/>
  <c r="G110" i="7"/>
  <c r="I110" i="7"/>
  <c r="G153" i="7"/>
  <c r="I153" i="7"/>
  <c r="G17" i="7"/>
  <c r="G54" i="7"/>
  <c r="G74" i="7"/>
  <c r="G59" i="7"/>
  <c r="I59" i="7"/>
  <c r="H240" i="7"/>
  <c r="H116" i="7"/>
  <c r="G158" i="7"/>
  <c r="G186" i="7"/>
  <c r="G143" i="7"/>
  <c r="H305" i="7"/>
  <c r="G47" i="7"/>
  <c r="I47" i="7"/>
  <c r="H236" i="7"/>
  <c r="H216" i="7"/>
  <c r="G354" i="7"/>
  <c r="H223" i="7"/>
  <c r="G263" i="7"/>
  <c r="H275" i="7"/>
  <c r="G194" i="7"/>
  <c r="H95" i="7"/>
  <c r="H28" i="7"/>
  <c r="G167" i="7"/>
  <c r="G258" i="7"/>
  <c r="G259" i="7"/>
  <c r="H321" i="7"/>
  <c r="H27" i="7"/>
  <c r="H9" i="7"/>
  <c r="H234" i="7"/>
  <c r="H203" i="7"/>
  <c r="G238" i="7"/>
  <c r="G345" i="7"/>
  <c r="H140" i="7"/>
  <c r="H40" i="7"/>
  <c r="G171" i="7"/>
  <c r="H171" i="7"/>
  <c r="I171" i="7"/>
  <c r="H250" i="7"/>
  <c r="H271" i="7"/>
  <c r="H186" i="7"/>
  <c r="H295" i="7"/>
  <c r="H270" i="7"/>
  <c r="H345" i="7"/>
  <c r="G359" i="7"/>
  <c r="H359" i="7"/>
  <c r="I359" i="7"/>
  <c r="G237" i="7"/>
  <c r="G34" i="7"/>
  <c r="I34" i="7"/>
  <c r="G208" i="7"/>
  <c r="G62" i="7"/>
  <c r="I62" i="7"/>
  <c r="G260" i="7"/>
  <c r="I260" i="7"/>
  <c r="H185" i="7"/>
  <c r="H79" i="7"/>
  <c r="H320" i="7"/>
  <c r="G277" i="7"/>
  <c r="H237" i="7"/>
  <c r="H134" i="7"/>
  <c r="H135" i="7"/>
  <c r="H113" i="7"/>
  <c r="H356" i="7"/>
  <c r="H210" i="7"/>
  <c r="G190" i="7"/>
  <c r="G218" i="7"/>
  <c r="G341" i="7"/>
  <c r="G198" i="7"/>
  <c r="H69" i="7"/>
  <c r="G75" i="7"/>
  <c r="H128" i="7"/>
  <c r="H81" i="7"/>
  <c r="G72" i="7"/>
  <c r="G266" i="7"/>
  <c r="G295" i="7"/>
  <c r="I295" i="7"/>
  <c r="H283" i="7"/>
  <c r="H25" i="7"/>
  <c r="H313" i="7"/>
  <c r="G170" i="7"/>
  <c r="H60" i="7"/>
  <c r="G175" i="7"/>
  <c r="G290" i="7"/>
  <c r="H340" i="7"/>
  <c r="H73" i="7"/>
  <c r="H358" i="7"/>
  <c r="G60" i="7"/>
  <c r="I60" i="7"/>
  <c r="G96" i="7"/>
  <c r="H219" i="7"/>
  <c r="G246" i="7"/>
  <c r="H303" i="7"/>
  <c r="H33" i="7"/>
  <c r="G103" i="7"/>
  <c r="I103" i="7"/>
  <c r="G202" i="7"/>
  <c r="H351" i="7"/>
  <c r="H72" i="7"/>
  <c r="G179" i="7"/>
  <c r="G242" i="7"/>
  <c r="G353" i="7"/>
  <c r="I353" i="7"/>
  <c r="H194" i="7"/>
  <c r="G337" i="7"/>
  <c r="I337" i="7"/>
  <c r="H278" i="7"/>
  <c r="G303" i="7"/>
  <c r="I303" i="7"/>
  <c r="G347" i="7"/>
  <c r="G188" i="7"/>
  <c r="G33" i="7"/>
  <c r="I33" i="7"/>
  <c r="G193" i="7"/>
  <c r="H193" i="7"/>
  <c r="I193" i="7"/>
  <c r="H54" i="7"/>
  <c r="H139" i="7"/>
  <c r="H316" i="7"/>
  <c r="H276" i="7"/>
  <c r="H232" i="7"/>
  <c r="G46" i="7"/>
  <c r="I46" i="7"/>
  <c r="G121" i="7"/>
  <c r="H121" i="7"/>
  <c r="I121" i="7"/>
  <c r="G135" i="7"/>
  <c r="I135" i="7"/>
  <c r="G142" i="7"/>
  <c r="H26" i="7"/>
  <c r="G222" i="7"/>
  <c r="I222" i="7"/>
  <c r="H301" i="7"/>
  <c r="G51" i="7"/>
  <c r="H29" i="7"/>
  <c r="G130" i="7"/>
  <c r="I130" i="7"/>
  <c r="G99" i="7"/>
  <c r="I99" i="7"/>
  <c r="H91" i="7"/>
  <c r="G230" i="7"/>
  <c r="I230" i="7"/>
  <c r="G122" i="7"/>
  <c r="G20" i="7"/>
  <c r="I20" i="7"/>
  <c r="G88" i="7"/>
  <c r="H88" i="7"/>
  <c r="I88" i="7"/>
  <c r="H298" i="7"/>
  <c r="G334" i="7"/>
  <c r="H291" i="7"/>
  <c r="G27" i="7"/>
  <c r="I27" i="7"/>
  <c r="H170" i="7"/>
  <c r="H92" i="7"/>
  <c r="G183" i="7"/>
  <c r="I183" i="7"/>
  <c r="H307" i="7"/>
  <c r="H190" i="7"/>
  <c r="H333" i="7"/>
  <c r="H120" i="7"/>
  <c r="H258" i="7"/>
  <c r="G254" i="7"/>
  <c r="H126" i="7"/>
  <c r="H136" i="7"/>
  <c r="G342" i="7"/>
  <c r="I342" i="7"/>
  <c r="G195" i="7"/>
  <c r="G274" i="7"/>
  <c r="H146" i="7"/>
  <c r="H202" i="7"/>
  <c r="H286" i="7"/>
  <c r="G316" i="7"/>
  <c r="I316" i="7"/>
  <c r="H157" i="7"/>
  <c r="G177" i="7"/>
  <c r="H177" i="7"/>
  <c r="I177" i="7"/>
  <c r="G253" i="7"/>
  <c r="I253" i="7"/>
  <c r="H138" i="7"/>
  <c r="H74" i="7"/>
  <c r="H312" i="7"/>
  <c r="G252" i="7"/>
  <c r="I252" i="7"/>
  <c r="H221" i="7"/>
  <c r="G45" i="7"/>
  <c r="I45" i="7"/>
  <c r="H117" i="7"/>
  <c r="G18" i="7"/>
  <c r="H71" i="7"/>
  <c r="H87" i="7"/>
  <c r="H293" i="7"/>
  <c r="G43" i="7"/>
  <c r="I43" i="7"/>
  <c r="H344" i="7"/>
  <c r="H89" i="7"/>
  <c r="G83" i="7"/>
  <c r="H156" i="7"/>
  <c r="H229" i="7"/>
  <c r="H114" i="7"/>
  <c r="G349" i="7"/>
  <c r="I349" i="7"/>
  <c r="H362" i="7"/>
  <c r="H148" i="7"/>
  <c r="G52" i="7"/>
  <c r="I52" i="7"/>
  <c r="G104" i="7"/>
  <c r="I104" i="7"/>
  <c r="H310" i="7"/>
  <c r="G299" i="7"/>
  <c r="I299" i="7"/>
  <c r="H143" i="7"/>
  <c r="G71" i="7"/>
  <c r="I71" i="7"/>
  <c r="H227" i="7"/>
  <c r="H16" i="7"/>
  <c r="G191" i="7"/>
  <c r="G311" i="7"/>
  <c r="H198" i="7"/>
  <c r="G76" i="7"/>
  <c r="I76" i="7"/>
  <c r="H147" i="7"/>
  <c r="H290" i="7"/>
  <c r="G262" i="7"/>
  <c r="G206" i="7"/>
  <c r="H36" i="7"/>
  <c r="G147" i="7"/>
  <c r="I147" i="7"/>
  <c r="G203" i="7"/>
  <c r="I203" i="7"/>
  <c r="G298" i="7"/>
  <c r="H218" i="7"/>
  <c r="H294" i="7"/>
  <c r="H319" i="7"/>
  <c r="G313" i="7"/>
  <c r="I313" i="7"/>
  <c r="G305" i="7"/>
  <c r="I305" i="7"/>
  <c r="G161" i="7"/>
  <c r="G125" i="7"/>
  <c r="I125" i="7"/>
  <c r="H308" i="7"/>
  <c r="G217" i="7"/>
  <c r="H217" i="7"/>
  <c r="I217" i="7"/>
  <c r="G22" i="7"/>
  <c r="I22" i="7"/>
  <c r="G53" i="7"/>
  <c r="G106" i="7"/>
  <c r="G14" i="7"/>
  <c r="I14" i="7"/>
  <c r="H67" i="7"/>
  <c r="H265" i="7"/>
  <c r="G346" i="7"/>
  <c r="I346" i="7"/>
  <c r="G330" i="7"/>
  <c r="I330" i="7"/>
  <c r="H63" i="7"/>
  <c r="H142" i="7"/>
  <c r="H188" i="7"/>
  <c r="G229" i="7"/>
  <c r="I229" i="7"/>
  <c r="H124" i="7"/>
  <c r="G234" i="7"/>
  <c r="H212" i="7"/>
  <c r="G68" i="7"/>
  <c r="H159" i="7"/>
  <c r="G271" i="7"/>
  <c r="I271" i="7"/>
  <c r="H318" i="7"/>
  <c r="H272" i="7"/>
  <c r="H32" i="7"/>
  <c r="G199" i="7"/>
  <c r="H322" i="7"/>
  <c r="H206" i="7"/>
  <c r="G95" i="7"/>
  <c r="G233" i="7"/>
  <c r="G12" i="7"/>
  <c r="H12" i="7"/>
  <c r="I12" i="7"/>
  <c r="G48" i="7"/>
  <c r="H48" i="7"/>
  <c r="I48" i="7"/>
  <c r="G307" i="7"/>
  <c r="G270" i="7"/>
  <c r="I270" i="7"/>
  <c r="H38" i="7"/>
  <c r="G114" i="7"/>
  <c r="I114" i="7"/>
  <c r="H68" i="7"/>
  <c r="G211" i="7"/>
  <c r="I211" i="7"/>
  <c r="G310" i="7"/>
  <c r="I310" i="7"/>
  <c r="H247" i="7"/>
  <c r="H238" i="7"/>
  <c r="G318" i="7"/>
  <c r="I318" i="7"/>
  <c r="H361" i="7"/>
  <c r="H280" i="7"/>
  <c r="G304" i="7"/>
  <c r="I304" i="7"/>
  <c r="G160" i="7"/>
  <c r="I160" i="7"/>
  <c r="H123" i="7"/>
  <c r="G351" i="7"/>
  <c r="I351" i="7"/>
  <c r="G249" i="7"/>
  <c r="I249" i="7"/>
  <c r="G137" i="7"/>
  <c r="H137" i="7"/>
  <c r="I137" i="7"/>
  <c r="H53" i="7"/>
  <c r="G13" i="7"/>
  <c r="I13" i="7"/>
  <c r="G21" i="7"/>
  <c r="H37" i="7"/>
  <c r="H343" i="7"/>
  <c r="H85" i="7"/>
  <c r="H208" i="7"/>
  <c r="G225" i="7"/>
  <c r="I225" i="7"/>
  <c r="H323" i="7"/>
  <c r="H41" i="7"/>
  <c r="G84" i="7"/>
  <c r="H84" i="7"/>
  <c r="I84" i="7"/>
  <c r="H191" i="7"/>
  <c r="H311" i="7"/>
  <c r="H235" i="7"/>
  <c r="G338" i="7"/>
  <c r="H83" i="7"/>
  <c r="G174" i="7"/>
  <c r="I174" i="7"/>
  <c r="G215" i="7"/>
  <c r="I215" i="7"/>
  <c r="H150" i="7"/>
  <c r="H214" i="7"/>
  <c r="G283" i="7"/>
  <c r="I283" i="7"/>
  <c r="H257" i="7"/>
  <c r="G92" i="7"/>
  <c r="I92" i="7"/>
  <c r="H179" i="7"/>
  <c r="G294" i="7"/>
  <c r="I294" i="7"/>
  <c r="H61" i="7"/>
  <c r="G162" i="7"/>
  <c r="H17" i="7"/>
  <c r="G219" i="7"/>
  <c r="I219" i="7"/>
  <c r="H162" i="7"/>
  <c r="H263" i="7"/>
  <c r="H254" i="7"/>
  <c r="G331" i="7"/>
  <c r="G360" i="7"/>
  <c r="G355" i="7"/>
  <c r="G156" i="7"/>
  <c r="I156" i="7"/>
  <c r="G289" i="7"/>
  <c r="G94" i="7"/>
  <c r="H94" i="7"/>
  <c r="I94" i="7"/>
  <c r="G336" i="7"/>
  <c r="H336" i="7"/>
  <c r="I336" i="7"/>
  <c r="G213" i="7"/>
  <c r="I213" i="7"/>
  <c r="H111" i="7"/>
  <c r="H350" i="7"/>
  <c r="G284" i="7"/>
  <c r="H133" i="7"/>
  <c r="G73" i="7"/>
  <c r="G200" i="7"/>
  <c r="I200" i="7"/>
  <c r="H10" i="7"/>
  <c r="H127" i="7"/>
  <c r="H77" i="7"/>
  <c r="G123" i="7"/>
  <c r="I123" i="7"/>
  <c r="H58" i="7"/>
  <c r="G35" i="7"/>
  <c r="I35" i="7"/>
  <c r="H329" i="7"/>
  <c r="H347" i="7"/>
  <c r="H105" i="7"/>
  <c r="G100" i="7"/>
  <c r="H199" i="7"/>
  <c r="G322" i="7"/>
  <c r="I322" i="7"/>
  <c r="H259" i="7"/>
  <c r="G306" i="7"/>
  <c r="I306" i="7"/>
  <c r="H64" i="7"/>
  <c r="H266" i="7"/>
  <c r="H158" i="7"/>
  <c r="H334" i="7"/>
  <c r="H315" i="7"/>
  <c r="H30" i="7"/>
  <c r="H131" i="7"/>
  <c r="H187" i="7"/>
  <c r="G315" i="7"/>
  <c r="G214" i="7"/>
  <c r="I214" i="7"/>
  <c r="H231" i="7"/>
  <c r="H100" i="7"/>
  <c r="G155" i="7"/>
  <c r="I155" i="7"/>
  <c r="H262" i="7"/>
  <c r="H360" i="7"/>
  <c r="G276" i="7"/>
  <c r="I276" i="7"/>
  <c r="G69" i="7"/>
  <c r="I69" i="7"/>
  <c r="G268" i="7"/>
  <c r="I268" i="7"/>
  <c r="G90" i="7"/>
  <c r="G300" i="7"/>
  <c r="G212" i="7"/>
  <c r="H106" i="7"/>
  <c r="G328" i="7"/>
  <c r="G281" i="7"/>
  <c r="I281" i="7"/>
  <c r="G120" i="7"/>
  <c r="I120" i="7"/>
  <c r="G168" i="7"/>
  <c r="I168" i="7"/>
  <c r="H42" i="7"/>
  <c r="H70" i="7"/>
  <c r="G185" i="7"/>
  <c r="G31" i="7"/>
  <c r="I31" i="7"/>
  <c r="H176" i="7"/>
  <c r="H97" i="7"/>
  <c r="G134" i="7"/>
  <c r="I134" i="7"/>
  <c r="G138" i="7"/>
  <c r="I138" i="7"/>
  <c r="H55" i="7"/>
  <c r="G67" i="7"/>
  <c r="I67" i="7"/>
  <c r="H93" i="7"/>
  <c r="H152" i="7"/>
  <c r="G24" i="7"/>
  <c r="H233" i="7"/>
  <c r="H267" i="7"/>
  <c r="G319" i="7"/>
  <c r="I319" i="7"/>
  <c r="G91" i="7"/>
  <c r="I91" i="7"/>
  <c r="H49" i="7"/>
  <c r="H96" i="7"/>
  <c r="G243" i="7"/>
  <c r="I243" i="7"/>
  <c r="H338" i="7"/>
  <c r="H161" i="7"/>
  <c r="H204" i="7"/>
  <c r="H180" i="7"/>
  <c r="G28" i="7"/>
  <c r="I28" i="7"/>
  <c r="G108" i="7"/>
  <c r="I108" i="7"/>
  <c r="H195" i="7"/>
  <c r="G287" i="7"/>
  <c r="I287" i="7"/>
  <c r="H331" i="7"/>
  <c r="H90" i="7"/>
  <c r="G39" i="7"/>
  <c r="I39" i="7"/>
  <c r="H115" i="7"/>
  <c r="H24" i="7"/>
  <c r="G163" i="7"/>
  <c r="I163" i="7"/>
  <c r="G335" i="7"/>
  <c r="I335" i="7"/>
  <c r="H8" i="7"/>
  <c r="G8" i="7"/>
  <c r="I8" i="7"/>
  <c r="G293" i="7"/>
  <c r="I293" i="7"/>
  <c r="G38" i="7"/>
  <c r="I38" i="7"/>
  <c r="H86" i="7"/>
  <c r="G117" i="7"/>
  <c r="G272" i="7"/>
  <c r="I272" i="7"/>
  <c r="G93" i="7"/>
  <c r="G228" i="7"/>
  <c r="G86" i="7"/>
  <c r="G129" i="7"/>
  <c r="I129" i="7"/>
  <c r="H226" i="7"/>
  <c r="G82" i="7"/>
  <c r="I82" i="7"/>
  <c r="G172" i="7"/>
  <c r="I172" i="7"/>
  <c r="G224" i="7"/>
  <c r="G180" i="7"/>
  <c r="H354" i="7"/>
  <c r="G133" i="7"/>
  <c r="I133" i="7"/>
  <c r="H300" i="7"/>
  <c r="G61" i="7"/>
  <c r="I61" i="7"/>
  <c r="G164" i="7"/>
  <c r="H18" i="7"/>
  <c r="G352" i="7"/>
  <c r="G196" i="7"/>
  <c r="I196" i="7"/>
  <c r="G343" i="7"/>
  <c r="I343" i="7"/>
  <c r="G232" i="7"/>
  <c r="I232" i="7"/>
  <c r="H341" i="7"/>
  <c r="H328" i="7"/>
  <c r="H264" i="7"/>
  <c r="G308" i="7"/>
  <c r="I308" i="7"/>
  <c r="G66" i="7"/>
  <c r="G240" i="7"/>
  <c r="G57" i="7"/>
  <c r="I57" i="7"/>
  <c r="G89" i="7"/>
  <c r="I89" i="7"/>
  <c r="G181" i="7"/>
  <c r="I181" i="7"/>
  <c r="G317" i="7"/>
  <c r="I317" i="7"/>
  <c r="G101" i="7"/>
  <c r="I101" i="7"/>
  <c r="G301" i="7"/>
  <c r="I301" i="7"/>
  <c r="G140" i="7"/>
  <c r="I140" i="7"/>
  <c r="G312" i="7"/>
  <c r="I312" i="7"/>
  <c r="G70" i="7"/>
  <c r="I70" i="7"/>
  <c r="G257" i="7"/>
  <c r="I257" i="7"/>
  <c r="G25" i="7"/>
  <c r="G329" i="7"/>
  <c r="G340" i="7"/>
  <c r="I340" i="7"/>
  <c r="G149" i="7"/>
  <c r="G327" i="7"/>
  <c r="I327" i="7"/>
  <c r="G173" i="7"/>
  <c r="I173" i="7"/>
  <c r="G265" i="7"/>
  <c r="I265" i="7"/>
  <c r="G323" i="7"/>
  <c r="I323" i="7"/>
  <c r="G356" i="7"/>
  <c r="H256" i="7"/>
  <c r="G189" i="7"/>
  <c r="I189" i="7"/>
  <c r="H357" i="7"/>
  <c r="G144" i="7"/>
  <c r="I144" i="7"/>
  <c r="H284" i="7"/>
  <c r="G124" i="7"/>
  <c r="I124" i="7"/>
  <c r="G176" i="7"/>
  <c r="H277" i="7"/>
  <c r="H122" i="7"/>
  <c r="G231" i="7"/>
  <c r="G30" i="7"/>
  <c r="I30" i="7"/>
  <c r="G81" i="7"/>
  <c r="I81" i="7"/>
  <c r="G205" i="7"/>
  <c r="I205" i="7"/>
  <c r="G112" i="7"/>
  <c r="I112" i="7"/>
  <c r="H201" i="7"/>
  <c r="H75" i="7"/>
  <c r="H288" i="7"/>
  <c r="G141" i="7"/>
  <c r="I141" i="7"/>
  <c r="H197" i="7"/>
  <c r="G244" i="7"/>
  <c r="I244" i="7"/>
  <c r="H149" i="7"/>
  <c r="G320" i="7"/>
  <c r="I320" i="7"/>
  <c r="G292" i="7"/>
  <c r="I292" i="7"/>
  <c r="H245" i="7"/>
  <c r="G102" i="7"/>
  <c r="I102" i="7"/>
  <c r="G37" i="7"/>
  <c r="I37" i="7"/>
  <c r="H352" i="7"/>
  <c r="G297" i="7"/>
  <c r="I297" i="7"/>
  <c r="G269" i="7"/>
  <c r="I269" i="7"/>
  <c r="G348" i="7"/>
  <c r="I348" i="7"/>
  <c r="H324" i="7"/>
  <c r="G192" i="7"/>
  <c r="I192" i="7"/>
  <c r="G324" i="7"/>
  <c r="I324" i="7"/>
  <c r="G128" i="7"/>
  <c r="H228" i="7"/>
  <c r="H50" i="7"/>
  <c r="L81" i="1"/>
  <c r="L202" i="2"/>
  <c r="L222" i="2"/>
  <c r="L170" i="2"/>
  <c r="L8" i="3"/>
  <c r="L365" i="3"/>
  <c r="L19" i="2"/>
  <c r="L292" i="2"/>
  <c r="L293" i="2"/>
  <c r="L203" i="2"/>
  <c r="L129" i="2"/>
  <c r="L337" i="2"/>
  <c r="L43" i="2"/>
  <c r="L340" i="2"/>
  <c r="L332" i="2"/>
  <c r="L125" i="2"/>
  <c r="L308" i="2"/>
  <c r="L205" i="2"/>
  <c r="L75" i="2"/>
  <c r="L141" i="2"/>
  <c r="L60" i="2"/>
  <c r="L49" i="3"/>
  <c r="L74" i="1"/>
  <c r="L120" i="2"/>
  <c r="L132" i="2"/>
  <c r="L178" i="2"/>
  <c r="L342" i="2"/>
  <c r="L335" i="3"/>
  <c r="L91" i="2"/>
  <c r="L229" i="2"/>
  <c r="L198" i="2"/>
  <c r="L237" i="2"/>
  <c r="L245" i="1"/>
  <c r="L250" i="3"/>
  <c r="F241" i="4"/>
  <c r="F313" i="4"/>
  <c r="F209" i="4"/>
  <c r="F73" i="4"/>
  <c r="F201" i="4"/>
  <c r="F17" i="4"/>
  <c r="F25" i="4"/>
  <c r="F137" i="4"/>
  <c r="H137" i="4"/>
  <c r="H185" i="4"/>
  <c r="F81" i="4"/>
  <c r="F193" i="4"/>
  <c r="F249" i="4"/>
  <c r="F321" i="4"/>
  <c r="F265" i="4"/>
  <c r="F33" i="4"/>
  <c r="F89" i="4"/>
  <c r="H145" i="4"/>
  <c r="H193" i="4"/>
  <c r="F257" i="4"/>
  <c r="F329" i="4"/>
  <c r="F41" i="4"/>
  <c r="F97" i="4"/>
  <c r="F145" i="4"/>
  <c r="H201" i="4"/>
  <c r="F273" i="4"/>
  <c r="F337" i="4"/>
  <c r="F353" i="4"/>
  <c r="H41" i="4"/>
  <c r="F153" i="4"/>
  <c r="F345" i="4"/>
  <c r="F161" i="4"/>
  <c r="F185" i="4"/>
  <c r="F121" i="4"/>
  <c r="F169" i="4"/>
  <c r="F225" i="4"/>
  <c r="F297" i="4"/>
  <c r="F303" i="4"/>
  <c r="F207" i="4"/>
  <c r="F291" i="4"/>
  <c r="F204" i="4"/>
  <c r="F238" i="4"/>
  <c r="F248" i="4"/>
  <c r="F184" i="4"/>
  <c r="F218" i="4"/>
  <c r="F172" i="4"/>
  <c r="F156" i="4"/>
  <c r="F140" i="4"/>
  <c r="F124" i="4"/>
  <c r="F108" i="4"/>
  <c r="F56" i="4"/>
  <c r="F82" i="4"/>
  <c r="F18" i="4"/>
  <c r="F52" i="4"/>
  <c r="F86" i="4"/>
  <c r="F22" i="4"/>
  <c r="F266" i="4"/>
  <c r="F276" i="4"/>
  <c r="F346" i="4"/>
  <c r="F183" i="4"/>
  <c r="F354" i="4"/>
  <c r="F312" i="4"/>
  <c r="F272" i="4"/>
  <c r="F359" i="4"/>
  <c r="F343" i="4"/>
  <c r="F327" i="4"/>
  <c r="F311" i="4"/>
  <c r="F295" i="4"/>
  <c r="F255" i="4"/>
  <c r="F239" i="4"/>
  <c r="F223" i="4"/>
  <c r="F205" i="4"/>
  <c r="F260" i="4"/>
  <c r="F196" i="4"/>
  <c r="F230" i="4"/>
  <c r="F175" i="4"/>
  <c r="F159" i="4"/>
  <c r="F143" i="4"/>
  <c r="F127" i="4"/>
  <c r="F111" i="4"/>
  <c r="F95" i="4"/>
  <c r="F79" i="4"/>
  <c r="F63" i="4"/>
  <c r="F47" i="4"/>
  <c r="F31" i="4"/>
  <c r="F15" i="4"/>
  <c r="F240" i="4"/>
  <c r="F299" i="4"/>
  <c r="F210" i="4"/>
  <c r="F170" i="4"/>
  <c r="F154" i="4"/>
  <c r="F138" i="4"/>
  <c r="F122" i="4"/>
  <c r="F106" i="4"/>
  <c r="F48" i="4"/>
  <c r="F74" i="4"/>
  <c r="F10" i="4"/>
  <c r="F44" i="4"/>
  <c r="F78" i="4"/>
  <c r="F14" i="4"/>
  <c r="F298" i="4"/>
  <c r="F288" i="4"/>
  <c r="F316" i="4"/>
  <c r="F362" i="4"/>
  <c r="F302" i="4"/>
  <c r="F280" i="4"/>
  <c r="F328" i="4"/>
  <c r="F308" i="4"/>
  <c r="G266" i="4"/>
  <c r="G216" i="4"/>
  <c r="G172" i="4"/>
  <c r="G127" i="4"/>
  <c r="G91" i="4"/>
  <c r="G54" i="4"/>
  <c r="G12" i="4"/>
  <c r="G328" i="4"/>
  <c r="G294" i="4"/>
  <c r="G262" i="4"/>
  <c r="G198" i="4"/>
  <c r="G151" i="4"/>
  <c r="G79" i="4"/>
  <c r="H35" i="4"/>
  <c r="G343" i="4"/>
  <c r="G312" i="4"/>
  <c r="G278" i="4"/>
  <c r="H252" i="4"/>
  <c r="H231" i="4"/>
  <c r="G163" i="4"/>
  <c r="H140" i="4"/>
  <c r="H125" i="4"/>
  <c r="G70" i="4"/>
  <c r="G333" i="4"/>
  <c r="H298" i="4"/>
  <c r="H244" i="4"/>
  <c r="H223" i="4"/>
  <c r="G159" i="4"/>
  <c r="G139" i="4"/>
  <c r="F357" i="4"/>
  <c r="F341" i="4"/>
  <c r="F325" i="4"/>
  <c r="F309" i="4"/>
  <c r="F287" i="4"/>
  <c r="F253" i="4"/>
  <c r="F237" i="4"/>
  <c r="F221" i="4"/>
  <c r="F252" i="4"/>
  <c r="F188" i="4"/>
  <c r="F222" i="4"/>
  <c r="F173" i="4"/>
  <c r="F157" i="4"/>
  <c r="F141" i="4"/>
  <c r="F125" i="4"/>
  <c r="F109" i="4"/>
  <c r="F93" i="4"/>
  <c r="F77" i="4"/>
  <c r="F61" i="4"/>
  <c r="F45" i="4"/>
  <c r="F29" i="4"/>
  <c r="F13" i="4"/>
  <c r="F232" i="4"/>
  <c r="F267" i="4"/>
  <c r="F202" i="4"/>
  <c r="F168" i="4"/>
  <c r="F152" i="4"/>
  <c r="F136" i="4"/>
  <c r="F120" i="4"/>
  <c r="F104" i="4"/>
  <c r="F40" i="4"/>
  <c r="F66" i="4"/>
  <c r="F100" i="4"/>
  <c r="F36" i="4"/>
  <c r="F70" i="4"/>
  <c r="F181" i="4"/>
  <c r="F320" i="4"/>
  <c r="F278" i="4"/>
  <c r="F348" i="4"/>
  <c r="F292" i="4"/>
  <c r="F197" i="4"/>
  <c r="F203" i="4"/>
  <c r="F344" i="4"/>
  <c r="G356" i="4"/>
  <c r="G259" i="4"/>
  <c r="G210" i="4"/>
  <c r="G155" i="4"/>
  <c r="G122" i="4"/>
  <c r="G90" i="4"/>
  <c r="G51" i="4"/>
  <c r="G324" i="4"/>
  <c r="G290" i="4"/>
  <c r="G258" i="4"/>
  <c r="G195" i="4"/>
  <c r="G150" i="4"/>
  <c r="H75" i="4"/>
  <c r="G32" i="4"/>
  <c r="H360" i="4"/>
  <c r="H342" i="4"/>
  <c r="H308" i="4"/>
  <c r="G277" i="4"/>
  <c r="G251" i="4"/>
  <c r="H229" i="4"/>
  <c r="G191" i="4"/>
  <c r="H159" i="4"/>
  <c r="F355" i="4"/>
  <c r="F339" i="4"/>
  <c r="F323" i="4"/>
  <c r="F301" i="4"/>
  <c r="F279" i="4"/>
  <c r="F251" i="4"/>
  <c r="F235" i="4"/>
  <c r="F219" i="4"/>
  <c r="F244" i="4"/>
  <c r="F180" i="4"/>
  <c r="F214" i="4"/>
  <c r="F171" i="4"/>
  <c r="F155" i="4"/>
  <c r="F139" i="4"/>
  <c r="F123" i="4"/>
  <c r="F107" i="4"/>
  <c r="F91" i="4"/>
  <c r="F75" i="4"/>
  <c r="F59" i="4"/>
  <c r="F43" i="4"/>
  <c r="F27" i="4"/>
  <c r="F11" i="4"/>
  <c r="F224" i="4"/>
  <c r="F258" i="4"/>
  <c r="F194" i="4"/>
  <c r="F166" i="4"/>
  <c r="F150" i="4"/>
  <c r="F134" i="4"/>
  <c r="F118" i="4"/>
  <c r="F96" i="4"/>
  <c r="F32" i="4"/>
  <c r="F58" i="4"/>
  <c r="F92" i="4"/>
  <c r="F28" i="4"/>
  <c r="F62" i="4"/>
  <c r="F310" i="4"/>
  <c r="F187" i="4"/>
  <c r="F336" i="4"/>
  <c r="F338" i="4"/>
  <c r="F274" i="4"/>
  <c r="F211" i="4"/>
  <c r="F318" i="4"/>
  <c r="F360" i="4"/>
  <c r="G363" i="4"/>
  <c r="G353" i="4"/>
  <c r="G249" i="4"/>
  <c r="G207" i="4"/>
  <c r="G152" i="4"/>
  <c r="G119" i="4"/>
  <c r="G87" i="4"/>
  <c r="G44" i="4"/>
  <c r="G321" i="4"/>
  <c r="G287" i="4"/>
  <c r="G255" i="4"/>
  <c r="G178" i="4"/>
  <c r="G142" i="4"/>
  <c r="H71" i="4"/>
  <c r="G15" i="4"/>
  <c r="H359" i="4"/>
  <c r="G340" i="4"/>
  <c r="H304" i="4"/>
  <c r="H276" i="4"/>
  <c r="H250" i="4"/>
  <c r="G228" i="4"/>
  <c r="G190" i="4"/>
  <c r="H149" i="4"/>
  <c r="H123" i="4"/>
  <c r="G67" i="4"/>
  <c r="G38" i="4"/>
  <c r="G359" i="4"/>
  <c r="H310" i="4"/>
  <c r="G269" i="4"/>
  <c r="G231" i="4"/>
  <c r="G187" i="4"/>
  <c r="H155" i="4"/>
  <c r="F293" i="4"/>
  <c r="F271" i="4"/>
  <c r="F236" i="4"/>
  <c r="F283" i="4"/>
  <c r="F206" i="4"/>
  <c r="F216" i="4"/>
  <c r="F250" i="4"/>
  <c r="F186" i="4"/>
  <c r="F164" i="4"/>
  <c r="F148" i="4"/>
  <c r="F132" i="4"/>
  <c r="F116" i="4"/>
  <c r="F88" i="4"/>
  <c r="F24" i="4"/>
  <c r="F50" i="4"/>
  <c r="F84" i="4"/>
  <c r="F20" i="4"/>
  <c r="F54" i="4"/>
  <c r="F326" i="4"/>
  <c r="F286" i="4"/>
  <c r="F352" i="4"/>
  <c r="F306" i="4"/>
  <c r="F264" i="4"/>
  <c r="F199" i="4"/>
  <c r="F334" i="4"/>
  <c r="F191" i="4"/>
  <c r="G349" i="4"/>
  <c r="G246" i="4"/>
  <c r="G203" i="4"/>
  <c r="G146" i="4"/>
  <c r="G115" i="4"/>
  <c r="G83" i="4"/>
  <c r="G27" i="4"/>
  <c r="G352" i="4"/>
  <c r="H320" i="4"/>
  <c r="H286" i="4"/>
  <c r="H254" i="4"/>
  <c r="G175" i="4"/>
  <c r="G126" i="4"/>
  <c r="H67" i="4"/>
  <c r="G11" i="4"/>
  <c r="G347" i="4"/>
  <c r="G337" i="4"/>
  <c r="G303" i="4"/>
  <c r="G274" i="4"/>
  <c r="H242" i="4"/>
  <c r="H227" i="4"/>
  <c r="H187" i="4"/>
  <c r="H148" i="4"/>
  <c r="H136" i="4"/>
  <c r="H107" i="4"/>
  <c r="H63" i="4"/>
  <c r="H37" i="4"/>
  <c r="H358" i="4"/>
  <c r="G307" i="4"/>
  <c r="H266" i="4"/>
  <c r="G8" i="4"/>
  <c r="H8" i="4"/>
  <c r="F351" i="4"/>
  <c r="F335" i="4"/>
  <c r="F319" i="4"/>
  <c r="F285" i="4"/>
  <c r="F263" i="4"/>
  <c r="F247" i="4"/>
  <c r="F231" i="4"/>
  <c r="F215" i="4"/>
  <c r="F228" i="4"/>
  <c r="F262" i="4"/>
  <c r="F198" i="4"/>
  <c r="F167" i="4"/>
  <c r="F151" i="4"/>
  <c r="F135" i="4"/>
  <c r="F119" i="4"/>
  <c r="F103" i="4"/>
  <c r="F87" i="4"/>
  <c r="F71" i="4"/>
  <c r="F55" i="4"/>
  <c r="F39" i="4"/>
  <c r="F23" i="4"/>
  <c r="F307" i="4"/>
  <c r="F208" i="4"/>
  <c r="F242" i="4"/>
  <c r="F178" i="4"/>
  <c r="F162" i="4"/>
  <c r="F146" i="4"/>
  <c r="F130" i="4"/>
  <c r="F114" i="4"/>
  <c r="F80" i="4"/>
  <c r="F16" i="4"/>
  <c r="F42" i="4"/>
  <c r="F76" i="4"/>
  <c r="F12" i="4"/>
  <c r="F46" i="4"/>
  <c r="F342" i="4"/>
  <c r="F294" i="4"/>
  <c r="F189" i="4"/>
  <c r="F324" i="4"/>
  <c r="F296" i="4"/>
  <c r="F290" i="4"/>
  <c r="F350" i="4"/>
  <c r="F268" i="4"/>
  <c r="G332" i="4"/>
  <c r="G226" i="4"/>
  <c r="G200" i="4"/>
  <c r="G143" i="4"/>
  <c r="G106" i="4"/>
  <c r="G76" i="4"/>
  <c r="G26" i="4"/>
  <c r="G348" i="4"/>
  <c r="G315" i="4"/>
  <c r="G282" i="4"/>
  <c r="G239" i="4"/>
  <c r="G171" i="4"/>
  <c r="G111" i="4"/>
  <c r="G64" i="4"/>
  <c r="H346" i="4"/>
  <c r="H336" i="4"/>
  <c r="H302" i="4"/>
  <c r="G271" i="4"/>
  <c r="G238" i="4"/>
  <c r="H213" i="4"/>
  <c r="H147" i="4"/>
  <c r="H135" i="4"/>
  <c r="G75" i="4"/>
  <c r="I75" i="4"/>
  <c r="H61" i="4"/>
  <c r="G35" i="4"/>
  <c r="G357" i="4"/>
  <c r="H306" i="4"/>
  <c r="G250" i="4"/>
  <c r="H207" i="4"/>
  <c r="H183" i="4"/>
  <c r="F349" i="4"/>
  <c r="F333" i="4"/>
  <c r="F317" i="4"/>
  <c r="F277" i="4"/>
  <c r="F261" i="4"/>
  <c r="F245" i="4"/>
  <c r="F229" i="4"/>
  <c r="F213" i="4"/>
  <c r="F220" i="4"/>
  <c r="F254" i="4"/>
  <c r="F190" i="4"/>
  <c r="F165" i="4"/>
  <c r="F149" i="4"/>
  <c r="F133" i="4"/>
  <c r="F117" i="4"/>
  <c r="F101" i="4"/>
  <c r="F85" i="4"/>
  <c r="F69" i="4"/>
  <c r="F53" i="4"/>
  <c r="F37" i="4"/>
  <c r="F21" i="4"/>
  <c r="F275" i="4"/>
  <c r="F200" i="4"/>
  <c r="F234" i="4"/>
  <c r="F176" i="4"/>
  <c r="F160" i="4"/>
  <c r="F144" i="4"/>
  <c r="F128" i="4"/>
  <c r="F112" i="4"/>
  <c r="F72" i="4"/>
  <c r="F98" i="4"/>
  <c r="F34" i="4"/>
  <c r="F68" i="4"/>
  <c r="F102" i="4"/>
  <c r="F38" i="4"/>
  <c r="F358" i="4"/>
  <c r="F270" i="4"/>
  <c r="F179" i="4"/>
  <c r="F314" i="4"/>
  <c r="F195" i="4"/>
  <c r="F340" i="4"/>
  <c r="F304" i="4"/>
  <c r="F332" i="4"/>
  <c r="F300" i="4"/>
  <c r="G325" i="4"/>
  <c r="G223" i="4"/>
  <c r="G183" i="4"/>
  <c r="G138" i="4"/>
  <c r="G103" i="4"/>
  <c r="G59" i="4"/>
  <c r="G23" i="4"/>
  <c r="H344" i="4"/>
  <c r="G313" i="4"/>
  <c r="H278" i="4"/>
  <c r="G215" i="4"/>
  <c r="G168" i="4"/>
  <c r="G110" i="4"/>
  <c r="G47" i="4"/>
  <c r="G344" i="4"/>
  <c r="G320" i="4"/>
  <c r="G286" i="4"/>
  <c r="H270" i="4"/>
  <c r="G237" i="4"/>
  <c r="G212" i="4"/>
  <c r="G167" i="4"/>
  <c r="H131" i="4"/>
  <c r="G74" i="4"/>
  <c r="G60" i="4"/>
  <c r="H31" i="4"/>
  <c r="H354" i="4"/>
  <c r="G302" i="4"/>
  <c r="G227" i="4"/>
  <c r="I227" i="4"/>
  <c r="H205" i="4"/>
  <c r="H179" i="4"/>
  <c r="F259" i="4"/>
  <c r="F163" i="4"/>
  <c r="F35" i="4"/>
  <c r="F126" i="4"/>
  <c r="G219" i="4"/>
  <c r="G55" i="4"/>
  <c r="G297" i="4"/>
  <c r="G95" i="4"/>
  <c r="G232" i="4"/>
  <c r="H129" i="4"/>
  <c r="G39" i="4"/>
  <c r="H334" i="4"/>
  <c r="G184" i="4"/>
  <c r="H143" i="4"/>
  <c r="H117" i="4"/>
  <c r="H97" i="4"/>
  <c r="G80" i="4"/>
  <c r="H282" i="4"/>
  <c r="G236" i="4"/>
  <c r="H146" i="4"/>
  <c r="H293" i="4"/>
  <c r="H33" i="4"/>
  <c r="G189" i="4"/>
  <c r="G354" i="4"/>
  <c r="I354" i="4"/>
  <c r="H70" i="4"/>
  <c r="H288" i="4"/>
  <c r="H79" i="4"/>
  <c r="H178" i="4"/>
  <c r="G105" i="4"/>
  <c r="H261" i="4"/>
  <c r="H48" i="4"/>
  <c r="H197" i="4"/>
  <c r="H314" i="4"/>
  <c r="H45" i="4"/>
  <c r="H235" i="4"/>
  <c r="H258" i="4"/>
  <c r="H34" i="4"/>
  <c r="H273" i="4"/>
  <c r="G157" i="4"/>
  <c r="H317" i="4"/>
  <c r="G85" i="4"/>
  <c r="H158" i="4"/>
  <c r="H296" i="4"/>
  <c r="H38" i="4"/>
  <c r="G137" i="4"/>
  <c r="I137" i="4"/>
  <c r="F243" i="4"/>
  <c r="F147" i="4"/>
  <c r="F19" i="4"/>
  <c r="F110" i="4"/>
  <c r="F322" i="4"/>
  <c r="G182" i="4"/>
  <c r="G22" i="4"/>
  <c r="H274" i="4"/>
  <c r="H43" i="4"/>
  <c r="H211" i="4"/>
  <c r="H128" i="4"/>
  <c r="H29" i="4"/>
  <c r="G311" i="4"/>
  <c r="G162" i="4"/>
  <c r="G135" i="4"/>
  <c r="G116" i="4"/>
  <c r="G96" i="4"/>
  <c r="G63" i="4"/>
  <c r="I63" i="4"/>
  <c r="H328" i="4"/>
  <c r="H32" i="4"/>
  <c r="H265" i="4"/>
  <c r="H14" i="4"/>
  <c r="H170" i="4"/>
  <c r="H323" i="4"/>
  <c r="H52" i="4"/>
  <c r="H204" i="4"/>
  <c r="H89" i="4"/>
  <c r="H305" i="4"/>
  <c r="H171" i="4"/>
  <c r="H214" i="4"/>
  <c r="H130" i="4"/>
  <c r="H289" i="4"/>
  <c r="H56" i="4"/>
  <c r="G205" i="4"/>
  <c r="H333" i="4"/>
  <c r="G61" i="4"/>
  <c r="G136" i="4"/>
  <c r="H251" i="4"/>
  <c r="H294" i="4"/>
  <c r="G65" i="4"/>
  <c r="H287" i="4"/>
  <c r="H22" i="4"/>
  <c r="G173" i="4"/>
  <c r="G326" i="4"/>
  <c r="H180" i="4"/>
  <c r="H307" i="4"/>
  <c r="H53" i="4"/>
  <c r="H237" i="4"/>
  <c r="H337" i="4"/>
  <c r="H341" i="4"/>
  <c r="H50" i="4"/>
  <c r="G342" i="4"/>
  <c r="H80" i="4"/>
  <c r="G14" i="4"/>
  <c r="G196" i="4"/>
  <c r="G160" i="4"/>
  <c r="H234" i="4"/>
  <c r="G304" i="4"/>
  <c r="G264" i="4"/>
  <c r="G69" i="4"/>
  <c r="G220" i="4"/>
  <c r="H241" i="4"/>
  <c r="F227" i="4"/>
  <c r="F131" i="4"/>
  <c r="F256" i="4"/>
  <c r="F64" i="4"/>
  <c r="F282" i="4"/>
  <c r="G179" i="4"/>
  <c r="G19" i="4"/>
  <c r="G265" i="4"/>
  <c r="I265" i="4"/>
  <c r="H39" i="4"/>
  <c r="G194" i="4"/>
  <c r="H124" i="4"/>
  <c r="G28" i="4"/>
  <c r="H300" i="4"/>
  <c r="H161" i="4"/>
  <c r="G131" i="4"/>
  <c r="H115" i="4"/>
  <c r="H91" i="4"/>
  <c r="H49" i="4"/>
  <c r="H356" i="4"/>
  <c r="H40" i="4"/>
  <c r="H279" i="4"/>
  <c r="H26" i="4"/>
  <c r="G181" i="4"/>
  <c r="H329" i="4"/>
  <c r="G81" i="4"/>
  <c r="H218" i="4"/>
  <c r="H121" i="4"/>
  <c r="H194" i="4"/>
  <c r="H326" i="4"/>
  <c r="H199" i="4"/>
  <c r="H239" i="4"/>
  <c r="H152" i="4"/>
  <c r="H295" i="4"/>
  <c r="H84" i="4"/>
  <c r="H355" i="4"/>
  <c r="G144" i="4"/>
  <c r="H260" i="4"/>
  <c r="H348" i="4"/>
  <c r="H108" i="4"/>
  <c r="G314" i="4"/>
  <c r="G45" i="4"/>
  <c r="H196" i="4"/>
  <c r="G350" i="4"/>
  <c r="G201" i="4"/>
  <c r="I201" i="4"/>
  <c r="H316" i="4"/>
  <c r="H62" i="4"/>
  <c r="G252" i="4"/>
  <c r="I252" i="4"/>
  <c r="H347" i="4"/>
  <c r="H10" i="4"/>
  <c r="H116" i="4"/>
  <c r="G25" i="4"/>
  <c r="H133" i="4"/>
  <c r="G41" i="4"/>
  <c r="I41" i="4"/>
  <c r="H281" i="4"/>
  <c r="G241" i="4"/>
  <c r="G176" i="4"/>
  <c r="H315" i="4"/>
  <c r="H200" i="4"/>
  <c r="G330" i="4"/>
  <c r="F363" i="4"/>
  <c r="F115" i="4"/>
  <c r="F192" i="4"/>
  <c r="F90" i="4"/>
  <c r="G134" i="4"/>
  <c r="G214" i="4"/>
  <c r="G281" i="4"/>
  <c r="G166" i="4"/>
  <c r="H73" i="4"/>
  <c r="G299" i="4"/>
  <c r="H219" i="4"/>
  <c r="G158" i="4"/>
  <c r="I158" i="4"/>
  <c r="H127" i="4"/>
  <c r="H113" i="4"/>
  <c r="H87" i="4"/>
  <c r="G48" i="4"/>
  <c r="H11" i="4"/>
  <c r="H68" i="4"/>
  <c r="H297" i="4"/>
  <c r="G53" i="4"/>
  <c r="G209" i="4"/>
  <c r="H92" i="4"/>
  <c r="H245" i="4"/>
  <c r="G129" i="4"/>
  <c r="H221" i="4"/>
  <c r="H343" i="4"/>
  <c r="H238" i="4"/>
  <c r="G33" i="4"/>
  <c r="G272" i="4"/>
  <c r="G21" i="4"/>
  <c r="H172" i="4"/>
  <c r="H325" i="4"/>
  <c r="H96" i="4"/>
  <c r="H157" i="4"/>
  <c r="H277" i="4"/>
  <c r="H19" i="4"/>
  <c r="G132" i="4"/>
  <c r="G57" i="4"/>
  <c r="H216" i="4"/>
  <c r="G97" i="4"/>
  <c r="I97" i="4"/>
  <c r="G334" i="4"/>
  <c r="I334" i="4"/>
  <c r="H74" i="4"/>
  <c r="G145" i="4"/>
  <c r="I145" i="4"/>
  <c r="G89" i="4"/>
  <c r="H202" i="4"/>
  <c r="H77" i="4"/>
  <c r="G217" i="4"/>
  <c r="H350" i="4"/>
  <c r="G301" i="4"/>
  <c r="G192" i="4"/>
  <c r="G268" i="4"/>
  <c r="H318" i="4"/>
  <c r="G360" i="4"/>
  <c r="I360" i="4"/>
  <c r="H322" i="4"/>
  <c r="G10" i="4"/>
  <c r="G72" i="4"/>
  <c r="F347" i="4"/>
  <c r="F99" i="4"/>
  <c r="F226" i="4"/>
  <c r="F26" i="4"/>
  <c r="F284" i="4"/>
  <c r="F356" i="4"/>
  <c r="G130" i="4"/>
  <c r="G199" i="4"/>
  <c r="I199" i="4"/>
  <c r="H280" i="4"/>
  <c r="H165" i="4"/>
  <c r="G71" i="4"/>
  <c r="I71" i="4"/>
  <c r="G270" i="4"/>
  <c r="G211" i="4"/>
  <c r="H153" i="4"/>
  <c r="G123" i="4"/>
  <c r="G112" i="4"/>
  <c r="H85" i="4"/>
  <c r="G31" i="4"/>
  <c r="I31" i="4"/>
  <c r="H27" i="4"/>
  <c r="H110" i="4"/>
  <c r="G316" i="4"/>
  <c r="H76" i="4"/>
  <c r="H222" i="4"/>
  <c r="H109" i="4"/>
  <c r="H272" i="4"/>
  <c r="H21" i="4"/>
  <c r="G141" i="4"/>
  <c r="H232" i="4"/>
  <c r="H362" i="4"/>
  <c r="H290" i="4"/>
  <c r="H64" i="4"/>
  <c r="G284" i="4"/>
  <c r="H44" i="4"/>
  <c r="H182" i="4"/>
  <c r="H349" i="4"/>
  <c r="H112" i="4"/>
  <c r="H224" i="4"/>
  <c r="G73" i="4"/>
  <c r="H169" i="4"/>
  <c r="H292" i="4"/>
  <c r="H51" i="4"/>
  <c r="H164" i="4"/>
  <c r="H78" i="4"/>
  <c r="H226" i="4"/>
  <c r="G13" i="4"/>
  <c r="H357" i="4"/>
  <c r="H101" i="4"/>
  <c r="H160" i="4"/>
  <c r="H324" i="4"/>
  <c r="G169" i="4"/>
  <c r="H299" i="4"/>
  <c r="G148" i="4"/>
  <c r="I148" i="4"/>
  <c r="H352" i="4"/>
  <c r="G310" i="4"/>
  <c r="G36" i="4"/>
  <c r="G18" i="4"/>
  <c r="G208" i="4"/>
  <c r="H353" i="4"/>
  <c r="H24" i="4"/>
  <c r="G140" i="4"/>
  <c r="G30" i="4"/>
  <c r="F315" i="4"/>
  <c r="F246" i="4"/>
  <c r="F67" i="4"/>
  <c r="F158" i="4"/>
  <c r="F94" i="4"/>
  <c r="F330" i="4"/>
  <c r="G291" i="4"/>
  <c r="G99" i="4"/>
  <c r="G331" i="4"/>
  <c r="H163" i="4"/>
  <c r="G362" i="4"/>
  <c r="I362" i="4"/>
  <c r="G253" i="4"/>
  <c r="H141" i="4"/>
  <c r="G43" i="4"/>
  <c r="H246" i="4"/>
  <c r="H203" i="4"/>
  <c r="H103" i="4"/>
  <c r="H83" i="4"/>
  <c r="G16" i="4"/>
  <c r="H151" i="4"/>
  <c r="G177" i="4"/>
  <c r="H345" i="4"/>
  <c r="H102" i="4"/>
  <c r="G260" i="4"/>
  <c r="G153" i="4"/>
  <c r="H311" i="4"/>
  <c r="H42" i="4"/>
  <c r="H166" i="4"/>
  <c r="H256" i="4"/>
  <c r="H15" i="4"/>
  <c r="H126" i="4"/>
  <c r="G318" i="4"/>
  <c r="G77" i="4"/>
  <c r="I77" i="4"/>
  <c r="G225" i="4"/>
  <c r="G9" i="4"/>
  <c r="H154" i="4"/>
  <c r="H284" i="4"/>
  <c r="H25" i="4"/>
  <c r="G124" i="4"/>
  <c r="H209" i="4"/>
  <c r="H335" i="4"/>
  <c r="H175" i="4"/>
  <c r="G233" i="4"/>
  <c r="I233" i="4"/>
  <c r="H339" i="4"/>
  <c r="H106" i="4"/>
  <c r="H263" i="4"/>
  <c r="G49" i="4"/>
  <c r="G113" i="4"/>
  <c r="I113" i="4"/>
  <c r="H233" i="4"/>
  <c r="H190" i="4"/>
  <c r="G280" i="4"/>
  <c r="H36" i="4"/>
  <c r="H66" i="4"/>
  <c r="H176" i="4"/>
  <c r="G165" i="4"/>
  <c r="G82" i="4"/>
  <c r="G100" i="4"/>
  <c r="H156" i="4"/>
  <c r="G243" i="4"/>
  <c r="I243" i="4"/>
  <c r="G109" i="4"/>
  <c r="H46" i="4"/>
  <c r="H86" i="4"/>
  <c r="G128" i="4"/>
  <c r="H23" i="4"/>
  <c r="H138" i="4"/>
  <c r="H184" i="4"/>
  <c r="H104" i="4"/>
  <c r="H88" i="4"/>
  <c r="F51" i="4"/>
  <c r="G102" i="4"/>
  <c r="G254" i="4"/>
  <c r="G107" i="4"/>
  <c r="H142" i="4"/>
  <c r="G17" i="4"/>
  <c r="G149" i="4"/>
  <c r="I149" i="4"/>
  <c r="H332" i="4"/>
  <c r="H210" i="4"/>
  <c r="H321" i="4"/>
  <c r="H173" i="4"/>
  <c r="G101" i="4"/>
  <c r="G319" i="4"/>
  <c r="H243" i="4"/>
  <c r="H269" i="4"/>
  <c r="G174" i="4"/>
  <c r="G94" i="4"/>
  <c r="G88" i="4"/>
  <c r="G329" i="4"/>
  <c r="H240" i="4"/>
  <c r="G261" i="4"/>
  <c r="H220" i="4"/>
  <c r="H301" i="4"/>
  <c r="G317" i="4"/>
  <c r="I317" i="4"/>
  <c r="F174" i="4"/>
  <c r="G58" i="4"/>
  <c r="G235" i="4"/>
  <c r="G242" i="4"/>
  <c r="I242" i="4"/>
  <c r="H99" i="4"/>
  <c r="H198" i="4"/>
  <c r="G185" i="4"/>
  <c r="I185" i="4"/>
  <c r="H47" i="4"/>
  <c r="G256" i="4"/>
  <c r="I256" i="4"/>
  <c r="G37" i="4"/>
  <c r="I37" i="4"/>
  <c r="H132" i="4"/>
  <c r="H212" i="4"/>
  <c r="H55" i="4"/>
  <c r="G29" i="4"/>
  <c r="H259" i="4"/>
  <c r="H351" i="4"/>
  <c r="G121" i="4"/>
  <c r="H262" i="4"/>
  <c r="H338" i="4"/>
  <c r="G285" i="4"/>
  <c r="G164" i="4"/>
  <c r="G335" i="4"/>
  <c r="G345" i="4"/>
  <c r="G263" i="4"/>
  <c r="H267" i="4"/>
  <c r="G34" i="4"/>
  <c r="G154" i="4"/>
  <c r="G309" i="4"/>
  <c r="G267" i="4"/>
  <c r="G156" i="4"/>
  <c r="F142" i="4"/>
  <c r="H340" i="4"/>
  <c r="H144" i="4"/>
  <c r="G204" i="4"/>
  <c r="G84" i="4"/>
  <c r="H331" i="4"/>
  <c r="G117" i="4"/>
  <c r="H248" i="4"/>
  <c r="H72" i="4"/>
  <c r="H93" i="4"/>
  <c r="H94" i="4"/>
  <c r="H208" i="4"/>
  <c r="H228" i="4"/>
  <c r="H168" i="4"/>
  <c r="G213" i="4"/>
  <c r="I213" i="4"/>
  <c r="H327" i="4"/>
  <c r="G206" i="4"/>
  <c r="G224" i="4"/>
  <c r="I224" i="4"/>
  <c r="G62" i="4"/>
  <c r="I62" i="4"/>
  <c r="G188" i="4"/>
  <c r="G170" i="4"/>
  <c r="G20" i="4"/>
  <c r="G218" i="4"/>
  <c r="G355" i="4"/>
  <c r="H319" i="4"/>
  <c r="G273" i="4"/>
  <c r="G339" i="4"/>
  <c r="F331" i="4"/>
  <c r="F60" i="4"/>
  <c r="H312" i="4"/>
  <c r="H139" i="4"/>
  <c r="H189" i="4"/>
  <c r="H81" i="4"/>
  <c r="H162" i="4"/>
  <c r="G276" i="4"/>
  <c r="H150" i="4"/>
  <c r="H18" i="4"/>
  <c r="H134" i="4"/>
  <c r="H264" i="4"/>
  <c r="H268" i="4"/>
  <c r="H275" i="4"/>
  <c r="H285" i="4"/>
  <c r="H16" i="4"/>
  <c r="G133" i="4"/>
  <c r="G193" i="4"/>
  <c r="I193" i="4"/>
  <c r="G98" i="4"/>
  <c r="G104" i="4"/>
  <c r="G24" i="4"/>
  <c r="G247" i="4"/>
  <c r="H82" i="4"/>
  <c r="G351" i="4"/>
  <c r="F269" i="4"/>
  <c r="F30" i="4"/>
  <c r="H167" i="4"/>
  <c r="H69" i="4"/>
  <c r="G147" i="4"/>
  <c r="I147" i="4"/>
  <c r="H17" i="4"/>
  <c r="H90" i="4"/>
  <c r="G300" i="4"/>
  <c r="I300" i="4"/>
  <c r="H313" i="4"/>
  <c r="H118" i="4"/>
  <c r="H186" i="4"/>
  <c r="H95" i="4"/>
  <c r="H257" i="4"/>
  <c r="H303" i="4"/>
  <c r="H271" i="4"/>
  <c r="G78" i="4"/>
  <c r="G161" i="4"/>
  <c r="I161" i="4"/>
  <c r="H58" i="4"/>
  <c r="H188" i="4"/>
  <c r="H283" i="4"/>
  <c r="G257" i="4"/>
  <c r="I257" i="4"/>
  <c r="H13" i="4"/>
  <c r="G50" i="4"/>
  <c r="I50" i="4"/>
  <c r="G289" i="4"/>
  <c r="G114" i="4"/>
  <c r="H9" i="4"/>
  <c r="G202" i="4"/>
  <c r="I202" i="4"/>
  <c r="F212" i="4"/>
  <c r="G108" i="4"/>
  <c r="G42" i="4"/>
  <c r="H12" i="4"/>
  <c r="H122" i="4"/>
  <c r="H330" i="4"/>
  <c r="G361" i="4"/>
  <c r="I361" i="4"/>
  <c r="G338" i="4"/>
  <c r="I338" i="4"/>
  <c r="H177" i="4"/>
  <c r="H225" i="4"/>
  <c r="H215" i="4"/>
  <c r="H291" i="4"/>
  <c r="H28" i="4"/>
  <c r="H309" i="4"/>
  <c r="G248" i="4"/>
  <c r="H111" i="4"/>
  <c r="G120" i="4"/>
  <c r="H191" i="4"/>
  <c r="G244" i="4"/>
  <c r="I244" i="4"/>
  <c r="G221" i="4"/>
  <c r="I221" i="4"/>
  <c r="H253" i="4"/>
  <c r="G56" i="4"/>
  <c r="G186" i="4"/>
  <c r="G279" i="4"/>
  <c r="I279" i="4"/>
  <c r="G68" i="4"/>
  <c r="G234" i="4"/>
  <c r="G305" i="4"/>
  <c r="I305" i="4"/>
  <c r="G46" i="4"/>
  <c r="G66" i="4"/>
  <c r="I66" i="4"/>
  <c r="H236" i="4"/>
  <c r="H230" i="4"/>
  <c r="G52" i="4"/>
  <c r="G295" i="4"/>
  <c r="I295" i="4"/>
  <c r="F365" i="4"/>
  <c r="F182" i="4"/>
  <c r="G298" i="4"/>
  <c r="I298" i="4"/>
  <c r="H363" i="4"/>
  <c r="H59" i="4"/>
  <c r="H249" i="4"/>
  <c r="H30" i="4"/>
  <c r="H54" i="4"/>
  <c r="H247" i="4"/>
  <c r="G308" i="4"/>
  <c r="I308" i="4"/>
  <c r="H192" i="4"/>
  <c r="H20" i="4"/>
  <c r="G125" i="4"/>
  <c r="I125" i="4"/>
  <c r="G322" i="4"/>
  <c r="G197" i="4"/>
  <c r="I197" i="4"/>
  <c r="H105" i="4"/>
  <c r="G180" i="4"/>
  <c r="I180" i="4"/>
  <c r="H57" i="4"/>
  <c r="G292" i="4"/>
  <c r="G245" i="4"/>
  <c r="G323" i="4"/>
  <c r="G240" i="4"/>
  <c r="G293" i="4"/>
  <c r="I293" i="4"/>
  <c r="H114" i="4"/>
  <c r="G92" i="4"/>
  <c r="G86" i="4"/>
  <c r="I86" i="4"/>
  <c r="H98" i="4"/>
  <c r="G341" i="4"/>
  <c r="F8" i="4"/>
  <c r="H195" i="4"/>
  <c r="H65" i="4"/>
  <c r="H181" i="4"/>
  <c r="H174" i="4"/>
  <c r="G288" i="4"/>
  <c r="I288" i="4"/>
  <c r="H100" i="4"/>
  <c r="H120" i="4"/>
  <c r="H60" i="4"/>
  <c r="G230" i="4"/>
  <c r="H206" i="4"/>
  <c r="G275" i="4"/>
  <c r="F83" i="4"/>
  <c r="G358" i="4"/>
  <c r="I358" i="4"/>
  <c r="G222" i="4"/>
  <c r="G93" i="4"/>
  <c r="G296" i="4"/>
  <c r="I296" i="4"/>
  <c r="G118" i="4"/>
  <c r="I118" i="4"/>
  <c r="G306" i="4"/>
  <c r="I306" i="4"/>
  <c r="G229" i="4"/>
  <c r="G336" i="4"/>
  <c r="I336" i="4"/>
  <c r="G346" i="4"/>
  <c r="G40" i="4"/>
  <c r="I40" i="4"/>
  <c r="G327" i="4"/>
  <c r="H119" i="4"/>
  <c r="H255" i="4"/>
  <c r="G283" i="4"/>
  <c r="F105" i="4"/>
  <c r="F217" i="4"/>
  <c r="F281" i="4"/>
  <c r="F49" i="4"/>
  <c r="F113" i="4"/>
  <c r="H217" i="4"/>
  <c r="F289" i="4"/>
  <c r="F57" i="4"/>
  <c r="F9" i="4"/>
  <c r="F65" i="4"/>
  <c r="F129" i="4"/>
  <c r="F177" i="4"/>
  <c r="F233" i="4"/>
  <c r="F305" i="4"/>
  <c r="F361" i="4"/>
  <c r="I155" i="6"/>
  <c r="L155" i="6"/>
  <c r="I251" i="6"/>
  <c r="L251" i="6"/>
  <c r="I12" i="6"/>
  <c r="L12" i="6"/>
  <c r="I341" i="6"/>
  <c r="I263" i="6"/>
  <c r="L263" i="6"/>
  <c r="I72" i="6"/>
  <c r="L72" i="6"/>
  <c r="I23" i="6"/>
  <c r="L23" i="6"/>
  <c r="I230" i="6"/>
  <c r="L230" i="6"/>
  <c r="I246" i="6"/>
  <c r="L246" i="6"/>
  <c r="I113" i="6"/>
  <c r="L113" i="6"/>
  <c r="I273" i="6"/>
  <c r="L273" i="6"/>
  <c r="I217" i="6"/>
  <c r="L217" i="6"/>
  <c r="I18" i="6"/>
  <c r="L18" i="6"/>
  <c r="I33" i="6"/>
  <c r="L33" i="6"/>
  <c r="I287" i="6"/>
  <c r="L287" i="6"/>
  <c r="I342" i="6"/>
  <c r="L342" i="6"/>
  <c r="I245" i="6"/>
  <c r="L245" i="6"/>
  <c r="I91" i="6"/>
  <c r="L91" i="6"/>
  <c r="I256" i="6"/>
  <c r="L256" i="6"/>
  <c r="I164" i="6"/>
  <c r="L164" i="6"/>
  <c r="I123" i="6"/>
  <c r="L123" i="6"/>
  <c r="I247" i="6"/>
  <c r="L247" i="6"/>
  <c r="I334" i="6"/>
  <c r="L334" i="6"/>
  <c r="I59" i="6"/>
  <c r="L59" i="6"/>
  <c r="I196" i="6"/>
  <c r="L196" i="6"/>
  <c r="I21" i="6"/>
  <c r="L21" i="6"/>
  <c r="I111" i="6"/>
  <c r="I13" i="6"/>
  <c r="L13" i="6"/>
  <c r="I73" i="6"/>
  <c r="L73" i="6"/>
  <c r="I57" i="6"/>
  <c r="L57" i="6"/>
  <c r="I227" i="6"/>
  <c r="L227" i="6"/>
  <c r="I338" i="6"/>
  <c r="L338" i="6"/>
  <c r="I86" i="6"/>
  <c r="L86" i="6"/>
  <c r="I313" i="6"/>
  <c r="L313" i="6"/>
  <c r="I265" i="6"/>
  <c r="L265" i="6"/>
  <c r="I218" i="6"/>
  <c r="L218" i="6"/>
  <c r="I178" i="6"/>
  <c r="L178" i="6"/>
  <c r="I142" i="6"/>
  <c r="L142" i="6"/>
  <c r="I20" i="6"/>
  <c r="L20" i="6"/>
  <c r="I141" i="6"/>
  <c r="L141" i="6"/>
  <c r="I311" i="6"/>
  <c r="L311" i="6"/>
  <c r="I65" i="6"/>
  <c r="L65" i="6"/>
  <c r="I28" i="6"/>
  <c r="L28" i="6"/>
  <c r="I298" i="6"/>
  <c r="L298" i="6"/>
  <c r="I131" i="6"/>
  <c r="L131" i="6"/>
  <c r="I186" i="6"/>
  <c r="L186" i="6"/>
  <c r="I132" i="6"/>
  <c r="I16" i="6"/>
  <c r="L16" i="6"/>
  <c r="I182" i="6"/>
  <c r="L182" i="6"/>
  <c r="I325" i="6"/>
  <c r="L325" i="6"/>
  <c r="I252" i="6"/>
  <c r="L252" i="6"/>
  <c r="I285" i="6"/>
  <c r="L285" i="6"/>
  <c r="I15" i="6"/>
  <c r="L15" i="6"/>
  <c r="I337" i="6"/>
  <c r="L337" i="6"/>
  <c r="I278" i="6"/>
  <c r="I330" i="6"/>
  <c r="L330" i="6"/>
  <c r="I43" i="6"/>
  <c r="L43" i="6"/>
  <c r="I42" i="6"/>
  <c r="L42" i="6"/>
  <c r="I209" i="6"/>
  <c r="L209" i="6"/>
  <c r="I331" i="6"/>
  <c r="L331" i="6"/>
  <c r="I51" i="6"/>
  <c r="L51" i="6"/>
  <c r="I339" i="6"/>
  <c r="L339" i="6"/>
  <c r="I340" i="6"/>
  <c r="L340" i="6"/>
  <c r="I292" i="6"/>
  <c r="L292" i="6"/>
  <c r="I151" i="6"/>
  <c r="I259" i="6"/>
  <c r="L259" i="6"/>
  <c r="I231" i="6"/>
  <c r="L231" i="6"/>
  <c r="I212" i="6"/>
  <c r="I156" i="6"/>
  <c r="L156" i="6"/>
  <c r="I92" i="6"/>
  <c r="L92" i="6"/>
  <c r="I362" i="6"/>
  <c r="L362" i="6"/>
  <c r="I44" i="6"/>
  <c r="L44" i="6"/>
  <c r="I45" i="6"/>
  <c r="L45" i="6"/>
  <c r="I274" i="6"/>
  <c r="L274" i="6"/>
  <c r="I66" i="6"/>
  <c r="L66" i="6"/>
  <c r="I343" i="6"/>
  <c r="L343" i="6"/>
  <c r="I222" i="6"/>
  <c r="L222" i="6"/>
  <c r="I10" i="6"/>
  <c r="L10" i="6"/>
  <c r="I157" i="6"/>
  <c r="L157" i="6"/>
  <c r="I162" i="6"/>
  <c r="L162" i="6"/>
  <c r="I14" i="6"/>
  <c r="L14" i="6"/>
  <c r="I257" i="6"/>
  <c r="L257" i="6"/>
  <c r="I211" i="6"/>
  <c r="L211" i="6"/>
  <c r="I183" i="6"/>
  <c r="L183" i="6"/>
  <c r="I328" i="6"/>
  <c r="L328" i="6"/>
  <c r="I314" i="6"/>
  <c r="L314" i="6"/>
  <c r="I173" i="6"/>
  <c r="L173" i="6"/>
  <c r="I125" i="6"/>
  <c r="L125" i="6"/>
  <c r="I122" i="6"/>
  <c r="L122" i="6"/>
  <c r="I237" i="6"/>
  <c r="L237" i="6"/>
  <c r="I193" i="6"/>
  <c r="L193" i="6"/>
  <c r="I78" i="6"/>
  <c r="L78" i="6"/>
  <c r="I102" i="6"/>
  <c r="L102" i="6"/>
  <c r="I348" i="6"/>
  <c r="L348" i="6"/>
  <c r="L151" i="6"/>
  <c r="I326" i="6"/>
  <c r="L326" i="6"/>
  <c r="L216" i="6"/>
  <c r="L212" i="6"/>
  <c r="I75" i="6"/>
  <c r="L75" i="6"/>
  <c r="I322" i="6"/>
  <c r="L322" i="6"/>
  <c r="I333" i="6"/>
  <c r="L333" i="6"/>
  <c r="I258" i="6"/>
  <c r="I93" i="6"/>
  <c r="L93" i="6"/>
  <c r="I130" i="6"/>
  <c r="L130" i="6"/>
  <c r="I83" i="6"/>
  <c r="L83" i="6"/>
  <c r="I195" i="6"/>
  <c r="L195" i="6"/>
  <c r="I35" i="6"/>
  <c r="I282" i="6"/>
  <c r="L282" i="6"/>
  <c r="I179" i="6"/>
  <c r="I85" i="6"/>
  <c r="L85" i="6"/>
  <c r="I335" i="6"/>
  <c r="L335" i="6"/>
  <c r="I306" i="6"/>
  <c r="L306" i="6"/>
  <c r="I77" i="6"/>
  <c r="L77" i="6"/>
  <c r="I286" i="6"/>
  <c r="L286" i="6"/>
  <c r="I148" i="6"/>
  <c r="L148" i="6"/>
  <c r="I8" i="6"/>
  <c r="L8" i="6"/>
  <c r="I226" i="6"/>
  <c r="L226" i="6"/>
  <c r="I52" i="6"/>
  <c r="L52" i="6"/>
  <c r="I291" i="6"/>
  <c r="L291" i="6"/>
  <c r="I302" i="6"/>
  <c r="L302" i="6"/>
  <c r="I135" i="6"/>
  <c r="L135" i="6"/>
  <c r="I316" i="6"/>
  <c r="L316" i="6"/>
  <c r="I189" i="6"/>
  <c r="L189" i="6"/>
  <c r="I358" i="6"/>
  <c r="L358" i="6"/>
  <c r="I345" i="6"/>
  <c r="L345" i="6"/>
  <c r="I191" i="6"/>
  <c r="L191" i="6"/>
  <c r="I352" i="6"/>
  <c r="L352" i="6"/>
  <c r="I249" i="6"/>
  <c r="L249" i="6"/>
  <c r="I166" i="6"/>
  <c r="I320" i="6"/>
  <c r="L320" i="6"/>
  <c r="I253" i="6"/>
  <c r="L253" i="6"/>
  <c r="I133" i="6"/>
  <c r="L133" i="6"/>
  <c r="I236" i="6"/>
  <c r="L236" i="6"/>
  <c r="I55" i="6"/>
  <c r="L55" i="6"/>
  <c r="I90" i="6"/>
  <c r="L90" i="6"/>
  <c r="I158" i="6"/>
  <c r="L158" i="6"/>
  <c r="I89" i="6"/>
  <c r="L89" i="6"/>
  <c r="I289" i="6"/>
  <c r="L289" i="6"/>
  <c r="I308" i="6"/>
  <c r="L308" i="6"/>
  <c r="I106" i="6"/>
  <c r="L106" i="6"/>
  <c r="I169" i="6"/>
  <c r="I147" i="6"/>
  <c r="L147" i="6"/>
  <c r="I79" i="6"/>
  <c r="L267" i="6"/>
  <c r="I39" i="6"/>
  <c r="L39" i="6"/>
  <c r="L111" i="6"/>
  <c r="I163" i="6"/>
  <c r="L163" i="6"/>
  <c r="I107" i="6"/>
  <c r="L107" i="6"/>
  <c r="I187" i="6"/>
  <c r="L187" i="6"/>
  <c r="I81" i="6"/>
  <c r="L81" i="6"/>
  <c r="I228" i="6"/>
  <c r="L228" i="6"/>
  <c r="I269" i="6"/>
  <c r="L269" i="6"/>
  <c r="I87" i="6"/>
  <c r="L87" i="6"/>
  <c r="I134" i="6"/>
  <c r="I347" i="6"/>
  <c r="L347" i="6"/>
  <c r="I30" i="6"/>
  <c r="L30" i="6"/>
  <c r="I146" i="6"/>
  <c r="L146" i="6"/>
  <c r="I215" i="6"/>
  <c r="L215" i="6"/>
  <c r="L341" i="6"/>
  <c r="I243" i="6"/>
  <c r="L243" i="6"/>
  <c r="I37" i="6"/>
  <c r="L37" i="6"/>
  <c r="I262" i="6"/>
  <c r="L262" i="6"/>
  <c r="I318" i="6"/>
  <c r="L318" i="6"/>
  <c r="I250" i="6"/>
  <c r="I74" i="6"/>
  <c r="L74" i="6"/>
  <c r="I254" i="6"/>
  <c r="L254" i="6"/>
  <c r="I207" i="6"/>
  <c r="I205" i="6"/>
  <c r="L205" i="6"/>
  <c r="I303" i="6"/>
  <c r="L303" i="6"/>
  <c r="L132" i="6"/>
  <c r="I41" i="6"/>
  <c r="L41" i="6"/>
  <c r="I76" i="6"/>
  <c r="L76" i="6"/>
  <c r="I25" i="6"/>
  <c r="L25" i="6"/>
  <c r="I192" i="6"/>
  <c r="L192" i="6"/>
  <c r="I281" i="6"/>
  <c r="L281" i="6"/>
  <c r="I210" i="6"/>
  <c r="L210" i="6"/>
  <c r="I70" i="6"/>
  <c r="L70" i="6"/>
  <c r="I138" i="6"/>
  <c r="L138" i="6"/>
  <c r="I109" i="6"/>
  <c r="L109" i="6"/>
  <c r="I284" i="6"/>
  <c r="L284" i="6"/>
  <c r="I206" i="6"/>
  <c r="L206" i="6"/>
  <c r="I363" i="6"/>
  <c r="L363" i="6"/>
  <c r="I145" i="6"/>
  <c r="L145" i="6"/>
  <c r="I31" i="6"/>
  <c r="L31" i="6"/>
  <c r="I62" i="6"/>
  <c r="L62" i="6"/>
  <c r="I213" i="6"/>
  <c r="L213" i="6"/>
  <c r="I185" i="6"/>
  <c r="L185" i="6"/>
  <c r="I290" i="6"/>
  <c r="L290" i="6"/>
  <c r="I38" i="6"/>
  <c r="L38" i="6"/>
  <c r="I239" i="6"/>
  <c r="I84" i="6"/>
  <c r="L84" i="6"/>
  <c r="I140" i="6"/>
  <c r="L140" i="6"/>
  <c r="I221" i="6"/>
  <c r="L221" i="6"/>
  <c r="I299" i="6"/>
  <c r="L299" i="6"/>
  <c r="I17" i="6"/>
  <c r="L17" i="6"/>
  <c r="I180" i="6"/>
  <c r="I139" i="6"/>
  <c r="L139" i="6"/>
  <c r="I242" i="6"/>
  <c r="L242" i="6"/>
  <c r="I67" i="6"/>
  <c r="L67" i="6"/>
  <c r="I350" i="6"/>
  <c r="L350" i="6"/>
  <c r="I223" i="6"/>
  <c r="L223" i="6"/>
  <c r="I310" i="6"/>
  <c r="L310" i="6"/>
  <c r="I275" i="6"/>
  <c r="L275" i="6"/>
  <c r="I119" i="6"/>
  <c r="L119" i="6"/>
  <c r="I229" i="6"/>
  <c r="L229" i="6"/>
  <c r="I103" i="6"/>
  <c r="L103" i="6"/>
  <c r="I167" i="6"/>
  <c r="L167" i="6"/>
  <c r="I172" i="6"/>
  <c r="L172" i="6"/>
  <c r="I121" i="6"/>
  <c r="L121" i="6"/>
  <c r="I266" i="6"/>
  <c r="I354" i="6"/>
  <c r="L354" i="6"/>
  <c r="I219" i="6"/>
  <c r="L219" i="6"/>
  <c r="I40" i="6"/>
  <c r="L40" i="6"/>
  <c r="I68" i="6"/>
  <c r="L68" i="6"/>
  <c r="I129" i="6"/>
  <c r="L129" i="6"/>
  <c r="I197" i="6"/>
  <c r="L197" i="6"/>
  <c r="I321" i="6"/>
  <c r="L321" i="6"/>
  <c r="I174" i="6"/>
  <c r="L174" i="6"/>
  <c r="I34" i="6"/>
  <c r="L34" i="6"/>
  <c r="I97" i="6"/>
  <c r="L97" i="6"/>
  <c r="I94" i="6"/>
  <c r="L94" i="6"/>
  <c r="I293" i="6"/>
  <c r="L293" i="6"/>
  <c r="I220" i="6"/>
  <c r="L220" i="6"/>
  <c r="I27" i="6"/>
  <c r="L27" i="6"/>
  <c r="I204" i="6"/>
  <c r="L204" i="6"/>
  <c r="I234" i="6"/>
  <c r="L234" i="6"/>
  <c r="I349" i="6"/>
  <c r="L349" i="6"/>
  <c r="I288" i="6"/>
  <c r="L288" i="6"/>
  <c r="I238" i="6"/>
  <c r="L238" i="6"/>
  <c r="I327" i="6"/>
  <c r="L327" i="6"/>
  <c r="I295" i="6"/>
  <c r="L295" i="6"/>
  <c r="I46" i="6"/>
  <c r="L46" i="6"/>
  <c r="I361" i="6"/>
  <c r="L361" i="6"/>
  <c r="I181" i="6"/>
  <c r="L181" i="6"/>
  <c r="I235" i="6"/>
  <c r="L235" i="6"/>
  <c r="I50" i="6"/>
  <c r="L50" i="6"/>
  <c r="I353" i="6"/>
  <c r="L353" i="6"/>
  <c r="I307" i="6"/>
  <c r="L307" i="6"/>
  <c r="I108" i="6"/>
  <c r="L108" i="6"/>
  <c r="I124" i="6"/>
  <c r="L124" i="6"/>
  <c r="I26" i="6"/>
  <c r="L26" i="6"/>
  <c r="I150" i="6"/>
  <c r="L150" i="6"/>
  <c r="I359" i="6"/>
  <c r="L359" i="6"/>
  <c r="I19" i="6"/>
  <c r="L19" i="6"/>
  <c r="I177" i="6"/>
  <c r="L177" i="6"/>
  <c r="I161" i="6"/>
  <c r="L161" i="6"/>
  <c r="I110" i="6"/>
  <c r="L110" i="6"/>
  <c r="L344" i="6"/>
  <c r="I305" i="6"/>
  <c r="L305" i="6"/>
  <c r="I225" i="6"/>
  <c r="I101" i="6"/>
  <c r="I202" i="6"/>
  <c r="L202" i="6"/>
  <c r="I116" i="6"/>
  <c r="I329" i="6"/>
  <c r="L329" i="6"/>
  <c r="I309" i="6"/>
  <c r="L309" i="6"/>
  <c r="I24" i="6"/>
  <c r="I117" i="6"/>
  <c r="L117" i="6"/>
  <c r="I233" i="6"/>
  <c r="L233" i="6"/>
  <c r="I105" i="6"/>
  <c r="L105" i="6"/>
  <c r="I127" i="6"/>
  <c r="L127" i="6"/>
  <c r="L278" i="6"/>
  <c r="L283" i="6"/>
  <c r="I255" i="6"/>
  <c r="L255" i="6"/>
  <c r="I323" i="6"/>
  <c r="I319" i="6"/>
  <c r="L319" i="6"/>
  <c r="I69" i="6"/>
  <c r="L69" i="6"/>
  <c r="I53" i="6"/>
  <c r="L53" i="6"/>
  <c r="I49" i="6"/>
  <c r="L49" i="6"/>
  <c r="I95" i="6"/>
  <c r="L95" i="6"/>
  <c r="I126" i="6"/>
  <c r="L126" i="6"/>
  <c r="I357" i="6"/>
  <c r="L357" i="6"/>
  <c r="I58" i="6"/>
  <c r="L58" i="6"/>
  <c r="I261" i="6"/>
  <c r="L261" i="6"/>
  <c r="I332" i="6"/>
  <c r="L332" i="6"/>
  <c r="I153" i="6"/>
  <c r="L153" i="6"/>
  <c r="I63" i="6"/>
  <c r="L63" i="6"/>
  <c r="I165" i="6"/>
  <c r="L165" i="6"/>
  <c r="I71" i="6"/>
  <c r="L71" i="6"/>
  <c r="I241" i="6"/>
  <c r="L241" i="6"/>
  <c r="I137" i="6"/>
  <c r="L137" i="6"/>
  <c r="I149" i="6"/>
  <c r="L149" i="6"/>
  <c r="I351" i="6"/>
  <c r="L351" i="6"/>
  <c r="I9" i="5"/>
  <c r="L9" i="5"/>
  <c r="I79" i="5"/>
  <c r="I256" i="5"/>
  <c r="L256" i="5"/>
  <c r="I264" i="5"/>
  <c r="I327" i="5"/>
  <c r="L327" i="5"/>
  <c r="I246" i="5"/>
  <c r="I181" i="5"/>
  <c r="L181" i="5"/>
  <c r="I238" i="5"/>
  <c r="I220" i="5"/>
  <c r="L220" i="5"/>
  <c r="I234" i="5"/>
  <c r="L234" i="5"/>
  <c r="I273" i="5"/>
  <c r="L273" i="5"/>
  <c r="I205" i="5"/>
  <c r="L205" i="5"/>
  <c r="I280" i="5"/>
  <c r="I17" i="5"/>
  <c r="I115" i="5"/>
  <c r="L115" i="5"/>
  <c r="I34" i="5"/>
  <c r="L34" i="5"/>
  <c r="I51" i="5"/>
  <c r="I186" i="5"/>
  <c r="L186" i="5"/>
  <c r="I314" i="5"/>
  <c r="I197" i="5"/>
  <c r="I196" i="5"/>
  <c r="L196" i="5"/>
  <c r="I355" i="5"/>
  <c r="L355" i="5"/>
  <c r="I237" i="5"/>
  <c r="L237" i="5"/>
  <c r="I81" i="5"/>
  <c r="L81" i="5"/>
  <c r="I101" i="5"/>
  <c r="L101" i="5"/>
  <c r="I311" i="5"/>
  <c r="L311" i="5"/>
  <c r="I178" i="5"/>
  <c r="L178" i="5"/>
  <c r="I135" i="5"/>
  <c r="L135" i="5"/>
  <c r="I296" i="5"/>
  <c r="L296" i="5"/>
  <c r="I193" i="5"/>
  <c r="L193" i="5"/>
  <c r="I114" i="5"/>
  <c r="L114" i="5"/>
  <c r="I45" i="5"/>
  <c r="L45" i="5"/>
  <c r="I138" i="5"/>
  <c r="L138" i="5"/>
  <c r="I43" i="5"/>
  <c r="L43" i="5"/>
  <c r="I268" i="5"/>
  <c r="L268" i="5"/>
  <c r="I133" i="5"/>
  <c r="L133" i="5"/>
  <c r="I139" i="5"/>
  <c r="L139" i="5"/>
  <c r="I110" i="5"/>
  <c r="L110" i="5"/>
  <c r="I243" i="5"/>
  <c r="L243" i="5"/>
  <c r="I338" i="5"/>
  <c r="L338" i="5"/>
  <c r="I260" i="5"/>
  <c r="L260" i="5"/>
  <c r="I231" i="5"/>
  <c r="L231" i="5"/>
  <c r="I8" i="5"/>
  <c r="I283" i="5"/>
  <c r="I211" i="5"/>
  <c r="L211" i="5"/>
  <c r="I94" i="5"/>
  <c r="L94" i="5"/>
  <c r="I32" i="5"/>
  <c r="L32" i="5"/>
  <c r="I304" i="5"/>
  <c r="L304" i="5"/>
  <c r="I352" i="5"/>
  <c r="L352" i="5"/>
  <c r="I93" i="5"/>
  <c r="L93" i="5"/>
  <c r="I321" i="5"/>
  <c r="L321" i="5"/>
  <c r="I284" i="5"/>
  <c r="L284" i="5"/>
  <c r="I53" i="5"/>
  <c r="L53" i="5"/>
  <c r="I348" i="5"/>
  <c r="L348" i="5"/>
  <c r="I105" i="5"/>
  <c r="L105" i="5"/>
  <c r="I228" i="5"/>
  <c r="L228" i="5"/>
  <c r="I129" i="5"/>
  <c r="L129" i="5"/>
  <c r="I38" i="5"/>
  <c r="L38" i="5"/>
  <c r="I11" i="5"/>
  <c r="L11" i="5"/>
  <c r="I10" i="5"/>
  <c r="L10" i="5"/>
  <c r="I281" i="5"/>
  <c r="L281" i="5"/>
  <c r="I148" i="5"/>
  <c r="I270" i="5"/>
  <c r="L270" i="5"/>
  <c r="I239" i="5"/>
  <c r="L239" i="5"/>
  <c r="I149" i="5"/>
  <c r="L149" i="5"/>
  <c r="I198" i="5"/>
  <c r="L198" i="5"/>
  <c r="I275" i="5"/>
  <c r="L275" i="5"/>
  <c r="I272" i="5"/>
  <c r="L272" i="5"/>
  <c r="I340" i="5"/>
  <c r="L340" i="5"/>
  <c r="I22" i="5"/>
  <c r="L22" i="5"/>
  <c r="I56" i="5"/>
  <c r="L56" i="5"/>
  <c r="I28" i="5"/>
  <c r="L28" i="5"/>
  <c r="I318" i="5"/>
  <c r="L318" i="5"/>
  <c r="I209" i="5"/>
  <c r="L209" i="5"/>
  <c r="I88" i="5"/>
  <c r="L88" i="5"/>
  <c r="I91" i="5"/>
  <c r="L91" i="5"/>
  <c r="I80" i="5"/>
  <c r="L80" i="5"/>
  <c r="I320" i="5"/>
  <c r="L320" i="5"/>
  <c r="I85" i="5"/>
  <c r="L85" i="5"/>
  <c r="I312" i="5"/>
  <c r="L312" i="5"/>
  <c r="I262" i="5"/>
  <c r="L262" i="5"/>
  <c r="I345" i="5"/>
  <c r="L345" i="5"/>
  <c r="I317" i="5"/>
  <c r="I164" i="5"/>
  <c r="I177" i="5"/>
  <c r="L177" i="5"/>
  <c r="I174" i="5"/>
  <c r="L174" i="5"/>
  <c r="I122" i="5"/>
  <c r="L122" i="5"/>
  <c r="I163" i="5"/>
  <c r="L163" i="5"/>
  <c r="I89" i="5"/>
  <c r="L89" i="5"/>
  <c r="I96" i="5"/>
  <c r="L96" i="5"/>
  <c r="I302" i="5"/>
  <c r="L302" i="5"/>
  <c r="I337" i="5"/>
  <c r="L337" i="5"/>
  <c r="I210" i="5"/>
  <c r="L210" i="5"/>
  <c r="I24" i="5"/>
  <c r="L24" i="5"/>
  <c r="I136" i="5"/>
  <c r="L136" i="5"/>
  <c r="I27" i="5"/>
  <c r="I179" i="5"/>
  <c r="L179" i="5"/>
  <c r="I295" i="5"/>
  <c r="L295" i="5"/>
  <c r="I255" i="5"/>
  <c r="L255" i="5"/>
  <c r="I157" i="5"/>
  <c r="L157" i="5"/>
  <c r="I331" i="5"/>
  <c r="I159" i="5"/>
  <c r="L159" i="5"/>
  <c r="I200" i="5"/>
  <c r="L200" i="5"/>
  <c r="I245" i="5"/>
  <c r="L245" i="5"/>
  <c r="I300" i="5"/>
  <c r="L300" i="5"/>
  <c r="I86" i="5"/>
  <c r="L86" i="5"/>
  <c r="I271" i="5"/>
  <c r="I315" i="5"/>
  <c r="I258" i="5"/>
  <c r="L258" i="5"/>
  <c r="I286" i="5"/>
  <c r="I58" i="5"/>
  <c r="L58" i="5"/>
  <c r="L197" i="5"/>
  <c r="I323" i="5"/>
  <c r="I182" i="5"/>
  <c r="L182" i="5"/>
  <c r="I109" i="5"/>
  <c r="L109" i="5"/>
  <c r="I92" i="5"/>
  <c r="I41" i="5"/>
  <c r="L41" i="5"/>
  <c r="I134" i="5"/>
  <c r="I278" i="5"/>
  <c r="I247" i="5"/>
  <c r="L247" i="5"/>
  <c r="I265" i="5"/>
  <c r="L265" i="5"/>
  <c r="I12" i="5"/>
  <c r="L12" i="5"/>
  <c r="I73" i="5"/>
  <c r="L73" i="5"/>
  <c r="I14" i="5"/>
  <c r="L14" i="5"/>
  <c r="I112" i="5"/>
  <c r="I130" i="5"/>
  <c r="L130" i="5"/>
  <c r="I183" i="5"/>
  <c r="L183" i="5"/>
  <c r="I292" i="5"/>
  <c r="L292" i="5"/>
  <c r="I155" i="5"/>
  <c r="L155" i="5"/>
  <c r="I350" i="5"/>
  <c r="I176" i="5"/>
  <c r="I166" i="5"/>
  <c r="L166" i="5"/>
  <c r="I218" i="5"/>
  <c r="I202" i="5"/>
  <c r="L202" i="5"/>
  <c r="I170" i="5"/>
  <c r="I25" i="5"/>
  <c r="L25" i="5"/>
  <c r="I249" i="5"/>
  <c r="I225" i="5"/>
  <c r="L225" i="5"/>
  <c r="I123" i="5"/>
  <c r="L123" i="5"/>
  <c r="I199" i="5"/>
  <c r="I67" i="5"/>
  <c r="L67" i="5"/>
  <c r="I108" i="5"/>
  <c r="I103" i="5"/>
  <c r="I259" i="5"/>
  <c r="L341" i="5"/>
  <c r="I21" i="5"/>
  <c r="I87" i="5"/>
  <c r="I329" i="5"/>
  <c r="L117" i="5"/>
  <c r="I342" i="5"/>
  <c r="I161" i="5"/>
  <c r="L161" i="5"/>
  <c r="I54" i="5"/>
  <c r="L54" i="5"/>
  <c r="I65" i="5"/>
  <c r="L65" i="5"/>
  <c r="L360" i="5"/>
  <c r="I319" i="5"/>
  <c r="I274" i="5"/>
  <c r="L274" i="5"/>
  <c r="I140" i="5"/>
  <c r="L140" i="5"/>
  <c r="I48" i="5"/>
  <c r="I147" i="5"/>
  <c r="I154" i="5"/>
  <c r="L154" i="5"/>
  <c r="L248" i="5"/>
  <c r="I190" i="5"/>
  <c r="L190" i="5"/>
  <c r="I146" i="5"/>
  <c r="I18" i="5"/>
  <c r="L18" i="5"/>
  <c r="I44" i="5"/>
  <c r="L44" i="5"/>
  <c r="I188" i="5"/>
  <c r="L188" i="5"/>
  <c r="I77" i="5"/>
  <c r="L77" i="5"/>
  <c r="I241" i="5"/>
  <c r="L241" i="5"/>
  <c r="L232" i="5"/>
  <c r="I158" i="5"/>
  <c r="L158" i="5"/>
  <c r="I16" i="5"/>
  <c r="I39" i="5"/>
  <c r="I70" i="5"/>
  <c r="I185" i="5"/>
  <c r="I309" i="5"/>
  <c r="L309" i="5"/>
  <c r="I257" i="5"/>
  <c r="L257" i="5"/>
  <c r="I50" i="5"/>
  <c r="L50" i="5"/>
  <c r="I113" i="5"/>
  <c r="I250" i="5"/>
  <c r="L314" i="5"/>
  <c r="I74" i="5"/>
  <c r="L74" i="5"/>
  <c r="I172" i="5"/>
  <c r="L172" i="5"/>
  <c r="L180" i="5"/>
  <c r="L175" i="5"/>
  <c r="I95" i="5"/>
  <c r="L95" i="5"/>
  <c r="L17" i="5"/>
  <c r="L354" i="5"/>
  <c r="I298" i="5"/>
  <c r="L298" i="5"/>
  <c r="I263" i="5"/>
  <c r="I282" i="5"/>
  <c r="I66" i="5"/>
  <c r="I277" i="5"/>
  <c r="L277" i="5"/>
  <c r="I222" i="5"/>
  <c r="I236" i="5"/>
  <c r="L111" i="5"/>
  <c r="I285" i="5"/>
  <c r="L285" i="5"/>
  <c r="I289" i="5"/>
  <c r="L289" i="5"/>
  <c r="I347" i="5"/>
  <c r="L347" i="5"/>
  <c r="L313" i="5"/>
  <c r="I189" i="5"/>
  <c r="I235" i="5"/>
  <c r="L235" i="5"/>
  <c r="I261" i="5"/>
  <c r="L261" i="5"/>
  <c r="I359" i="5"/>
  <c r="I49" i="5"/>
  <c r="I153" i="5"/>
  <c r="I145" i="5"/>
  <c r="L145" i="5"/>
  <c r="L252" i="5"/>
  <c r="L102" i="5"/>
  <c r="L71" i="5"/>
  <c r="I84" i="5"/>
  <c r="L84" i="5"/>
  <c r="I303" i="5"/>
  <c r="I361" i="5"/>
  <c r="L361" i="5"/>
  <c r="I156" i="5"/>
  <c r="L156" i="5"/>
  <c r="I169" i="5"/>
  <c r="I120" i="5"/>
  <c r="L317" i="5"/>
  <c r="I308" i="5"/>
  <c r="L308" i="5"/>
  <c r="I288" i="5"/>
  <c r="L288" i="5"/>
  <c r="I106" i="5"/>
  <c r="L79" i="5"/>
  <c r="L148" i="5"/>
  <c r="L164" i="5"/>
  <c r="I328" i="5"/>
  <c r="I324" i="5"/>
  <c r="L324" i="5"/>
  <c r="I203" i="5"/>
  <c r="L203" i="5"/>
  <c r="I171" i="5"/>
  <c r="I19" i="5"/>
  <c r="L19" i="5"/>
  <c r="I221" i="5"/>
  <c r="I279" i="5"/>
  <c r="I215" i="5"/>
  <c r="L215" i="5"/>
  <c r="I293" i="5"/>
  <c r="I201" i="5"/>
  <c r="L201" i="5"/>
  <c r="I233" i="5"/>
  <c r="L23" i="5"/>
  <c r="I214" i="5"/>
  <c r="L214" i="5"/>
  <c r="L62" i="5"/>
  <c r="L168" i="5"/>
  <c r="I353" i="5"/>
  <c r="L353" i="5"/>
  <c r="I35" i="5"/>
  <c r="L35" i="5"/>
  <c r="I124" i="5"/>
  <c r="L124" i="5"/>
  <c r="I269" i="5"/>
  <c r="L269" i="5"/>
  <c r="I206" i="5"/>
  <c r="I358" i="5"/>
  <c r="I68" i="5"/>
  <c r="L27" i="5"/>
  <c r="I160" i="5"/>
  <c r="I333" i="5"/>
  <c r="L333" i="5"/>
  <c r="L264" i="5"/>
  <c r="L107" i="5"/>
  <c r="L238" i="5"/>
  <c r="L283" i="5"/>
  <c r="L291" i="5"/>
  <c r="L331" i="5"/>
  <c r="L118" i="5"/>
  <c r="I226" i="5"/>
  <c r="L192" i="5"/>
  <c r="I217" i="5"/>
  <c r="I357" i="5"/>
  <c r="L51" i="5"/>
  <c r="I15" i="5"/>
  <c r="L76" i="5"/>
  <c r="I37" i="5"/>
  <c r="L37" i="5"/>
  <c r="I121" i="5"/>
  <c r="I83" i="5"/>
  <c r="L83" i="5"/>
  <c r="I346" i="5"/>
  <c r="L346" i="5"/>
  <c r="I363" i="5"/>
  <c r="L363" i="5"/>
  <c r="I351" i="5"/>
  <c r="L351" i="5"/>
  <c r="I294" i="5"/>
  <c r="L294" i="5"/>
  <c r="I82" i="5"/>
  <c r="L82" i="5"/>
  <c r="I242" i="5"/>
  <c r="I349" i="5"/>
  <c r="L349" i="5"/>
  <c r="L97" i="5"/>
  <c r="L46" i="5"/>
  <c r="I326" i="5"/>
  <c r="L326" i="5"/>
  <c r="I150" i="5"/>
  <c r="L150" i="5"/>
  <c r="L280" i="5"/>
  <c r="L165" i="5"/>
  <c r="I132" i="5"/>
  <c r="L132" i="5"/>
  <c r="I78" i="5"/>
  <c r="I90" i="5"/>
  <c r="L90" i="5"/>
  <c r="I119" i="5"/>
  <c r="L119" i="5"/>
  <c r="I223" i="5"/>
  <c r="I325" i="5"/>
  <c r="L325" i="5"/>
  <c r="I305" i="5"/>
  <c r="I253" i="5"/>
  <c r="L253" i="5"/>
  <c r="I310" i="5"/>
  <c r="I26" i="5"/>
  <c r="L26" i="5"/>
  <c r="I60" i="5"/>
  <c r="I125" i="5"/>
  <c r="L125" i="5"/>
  <c r="I30" i="5"/>
  <c r="I127" i="5"/>
  <c r="I356" i="5"/>
  <c r="I332" i="5"/>
  <c r="L332" i="5"/>
  <c r="L246" i="5"/>
  <c r="L297" i="5"/>
  <c r="I254" i="5"/>
  <c r="L184" i="5"/>
  <c r="L213" i="5"/>
  <c r="I334" i="5"/>
  <c r="L334" i="5"/>
  <c r="I267" i="5"/>
  <c r="L267" i="5"/>
  <c r="I299" i="5"/>
  <c r="I290" i="5"/>
  <c r="L290" i="5"/>
  <c r="I362" i="5"/>
  <c r="I64" i="5"/>
  <c r="L64" i="5"/>
  <c r="I227" i="5"/>
  <c r="L33" i="5"/>
  <c r="L191" i="5"/>
  <c r="L40" i="5"/>
  <c r="I173" i="5"/>
  <c r="L173" i="5"/>
  <c r="I75" i="5"/>
  <c r="L75" i="5"/>
  <c r="L59" i="5"/>
  <c r="L57" i="5"/>
  <c r="I240" i="5"/>
  <c r="L240" i="5"/>
  <c r="I116" i="5"/>
  <c r="L116" i="5"/>
  <c r="I162" i="5"/>
  <c r="L162" i="5"/>
  <c r="I137" i="5"/>
  <c r="L144" i="5"/>
  <c r="I316" i="5"/>
  <c r="I195" i="5"/>
  <c r="L195" i="5"/>
  <c r="I98" i="5"/>
  <c r="L98" i="5"/>
  <c r="I194" i="5"/>
  <c r="L194" i="5"/>
  <c r="I141" i="5"/>
  <c r="L141" i="5"/>
  <c r="L208" i="5"/>
  <c r="I29" i="5"/>
  <c r="I36" i="5"/>
  <c r="L36" i="5"/>
  <c r="I55" i="5"/>
  <c r="L365" i="1"/>
  <c r="L30" i="7"/>
  <c r="L336" i="7"/>
  <c r="L313" i="7"/>
  <c r="L103" i="7"/>
  <c r="I210" i="7"/>
  <c r="L184" i="7"/>
  <c r="L326" i="7"/>
  <c r="I222" i="4"/>
  <c r="I304" i="4"/>
  <c r="L304" i="4"/>
  <c r="L324" i="7"/>
  <c r="L297" i="7"/>
  <c r="L292" i="7"/>
  <c r="L173" i="7"/>
  <c r="L257" i="7"/>
  <c r="L181" i="7"/>
  <c r="L196" i="7"/>
  <c r="L133" i="7"/>
  <c r="L82" i="7"/>
  <c r="I117" i="7"/>
  <c r="L28" i="7"/>
  <c r="L134" i="7"/>
  <c r="L120" i="7"/>
  <c r="L69" i="7"/>
  <c r="L213" i="7"/>
  <c r="I331" i="7"/>
  <c r="L304" i="7"/>
  <c r="L211" i="7"/>
  <c r="I199" i="7"/>
  <c r="I68" i="7"/>
  <c r="I53" i="7"/>
  <c r="L305" i="7"/>
  <c r="L147" i="7"/>
  <c r="I191" i="7"/>
  <c r="L104" i="7"/>
  <c r="I83" i="7"/>
  <c r="I18" i="7"/>
  <c r="L253" i="7"/>
  <c r="I334" i="7"/>
  <c r="L99" i="7"/>
  <c r="L135" i="7"/>
  <c r="I202" i="7"/>
  <c r="L60" i="7"/>
  <c r="I170" i="7"/>
  <c r="I190" i="7"/>
  <c r="I158" i="7"/>
  <c r="L110" i="7"/>
  <c r="I65" i="7"/>
  <c r="I16" i="7"/>
  <c r="I247" i="7"/>
  <c r="I288" i="7"/>
  <c r="I113" i="7"/>
  <c r="I79" i="7"/>
  <c r="L44" i="7"/>
  <c r="I166" i="7"/>
  <c r="I362" i="7"/>
  <c r="I80" i="7"/>
  <c r="I333" i="7"/>
  <c r="I11" i="7"/>
  <c r="I296" i="7"/>
  <c r="I352" i="7"/>
  <c r="L130" i="7"/>
  <c r="L169" i="7"/>
  <c r="L273" i="7"/>
  <c r="L327" i="7"/>
  <c r="L312" i="7"/>
  <c r="L129" i="7"/>
  <c r="L8" i="7"/>
  <c r="I9" i="7"/>
  <c r="L9" i="7"/>
  <c r="I10" i="7"/>
  <c r="L10" i="7"/>
  <c r="L11" i="7"/>
  <c r="L12" i="7"/>
  <c r="L13" i="7"/>
  <c r="L14" i="7"/>
  <c r="I15" i="7"/>
  <c r="L15" i="7"/>
  <c r="L16" i="7"/>
  <c r="I17" i="7"/>
  <c r="L17" i="7"/>
  <c r="L18" i="7"/>
  <c r="I19" i="7"/>
  <c r="L19" i="7"/>
  <c r="L20" i="7"/>
  <c r="I21" i="7"/>
  <c r="L21" i="7"/>
  <c r="L22" i="7"/>
  <c r="L23" i="7"/>
  <c r="I24" i="7"/>
  <c r="L24" i="7"/>
  <c r="I25" i="7"/>
  <c r="L25" i="7"/>
  <c r="I26" i="7"/>
  <c r="L26" i="7"/>
  <c r="L27" i="7"/>
  <c r="I29" i="7"/>
  <c r="L29" i="7"/>
  <c r="L31" i="7"/>
  <c r="I32" i="7"/>
  <c r="L32" i="7"/>
  <c r="L33" i="7"/>
  <c r="L34" i="7"/>
  <c r="L35" i="7"/>
  <c r="I36" i="7"/>
  <c r="L36" i="7"/>
  <c r="L37" i="7"/>
  <c r="L38" i="7"/>
  <c r="L39" i="7"/>
  <c r="I40" i="7"/>
  <c r="L40" i="7"/>
  <c r="I41" i="7"/>
  <c r="L41" i="7"/>
  <c r="I42" i="7"/>
  <c r="L42" i="7"/>
  <c r="L43" i="7"/>
  <c r="L45" i="7"/>
  <c r="L46" i="7"/>
  <c r="L47" i="7"/>
  <c r="L48" i="7"/>
  <c r="I49" i="7"/>
  <c r="L49" i="7"/>
  <c r="I50" i="7"/>
  <c r="L50" i="7"/>
  <c r="I51" i="7"/>
  <c r="L51" i="7"/>
  <c r="L52" i="7"/>
  <c r="L53" i="7"/>
  <c r="I54" i="7"/>
  <c r="L54" i="7"/>
  <c r="I55" i="7"/>
  <c r="L55" i="7"/>
  <c r="I56" i="7"/>
  <c r="L56" i="7"/>
  <c r="L57" i="7"/>
  <c r="I58" i="7"/>
  <c r="L58" i="7"/>
  <c r="L59" i="7"/>
  <c r="L61" i="7"/>
  <c r="L62" i="7"/>
  <c r="I63" i="7"/>
  <c r="L63" i="7"/>
  <c r="I64" i="7"/>
  <c r="L64" i="7"/>
  <c r="L65" i="7"/>
  <c r="I66" i="7"/>
  <c r="L66" i="7"/>
  <c r="L67" i="7"/>
  <c r="L68" i="7"/>
  <c r="L70" i="7"/>
  <c r="L71" i="7"/>
  <c r="I72" i="7"/>
  <c r="L72" i="7"/>
  <c r="I73" i="7"/>
  <c r="L73" i="7"/>
  <c r="I74" i="7"/>
  <c r="L74" i="7"/>
  <c r="I75" i="7"/>
  <c r="L75" i="7"/>
  <c r="L76" i="7"/>
  <c r="I77" i="7"/>
  <c r="L77" i="7"/>
  <c r="L78" i="7"/>
  <c r="L79" i="7"/>
  <c r="L80" i="7"/>
  <c r="L81" i="7"/>
  <c r="L83" i="7"/>
  <c r="L84" i="7"/>
  <c r="I85" i="7"/>
  <c r="L85" i="7"/>
  <c r="I86" i="7"/>
  <c r="L86" i="7"/>
  <c r="I87" i="7"/>
  <c r="L87" i="7"/>
  <c r="L88" i="7"/>
  <c r="L89" i="7"/>
  <c r="I90" i="7"/>
  <c r="L90" i="7"/>
  <c r="L91" i="7"/>
  <c r="L92" i="7"/>
  <c r="I93" i="7"/>
  <c r="L93" i="7"/>
  <c r="L94" i="7"/>
  <c r="I95" i="7"/>
  <c r="L95" i="7"/>
  <c r="I96" i="7"/>
  <c r="L96" i="7"/>
  <c r="I97" i="7"/>
  <c r="L97" i="7"/>
  <c r="I98" i="7"/>
  <c r="L98" i="7"/>
  <c r="I100" i="7"/>
  <c r="L100" i="7"/>
  <c r="L101" i="7"/>
  <c r="L102" i="7"/>
  <c r="I105" i="7"/>
  <c r="L105" i="7"/>
  <c r="I106" i="7"/>
  <c r="L106" i="7"/>
  <c r="L107" i="7"/>
  <c r="L108" i="7"/>
  <c r="I109" i="7"/>
  <c r="L109" i="7"/>
  <c r="I111" i="7"/>
  <c r="L111" i="7"/>
  <c r="L112" i="7"/>
  <c r="L113" i="7"/>
  <c r="L114" i="7"/>
  <c r="I115" i="7"/>
  <c r="L115" i="7"/>
  <c r="I116" i="7"/>
  <c r="L116" i="7"/>
  <c r="L117" i="7"/>
  <c r="I118" i="7"/>
  <c r="L118" i="7"/>
  <c r="I119" i="7"/>
  <c r="L119" i="7"/>
  <c r="L121" i="7"/>
  <c r="I122" i="7"/>
  <c r="L122" i="7"/>
  <c r="L123" i="7"/>
  <c r="L124" i="7"/>
  <c r="L125" i="7"/>
  <c r="I126" i="7"/>
  <c r="L126" i="7"/>
  <c r="I127" i="7"/>
  <c r="L127" i="7"/>
  <c r="I128" i="7"/>
  <c r="L128" i="7"/>
  <c r="I131" i="7"/>
  <c r="L131" i="7"/>
  <c r="L132" i="7"/>
  <c r="I136" i="7"/>
  <c r="L136" i="7"/>
  <c r="L137" i="7"/>
  <c r="L138" i="7"/>
  <c r="I139" i="7"/>
  <c r="L139" i="7"/>
  <c r="L140" i="7"/>
  <c r="L141" i="7"/>
  <c r="I142" i="7"/>
  <c r="L142" i="7"/>
  <c r="I143" i="7"/>
  <c r="L143" i="7"/>
  <c r="L144" i="7"/>
  <c r="I145" i="7"/>
  <c r="L145" i="7"/>
  <c r="I146" i="7"/>
  <c r="L146" i="7"/>
  <c r="I148" i="7"/>
  <c r="L148" i="7"/>
  <c r="I149" i="7"/>
  <c r="L149" i="7"/>
  <c r="I150" i="7"/>
  <c r="L150" i="7"/>
  <c r="L151" i="7"/>
  <c r="I152" i="7"/>
  <c r="L152" i="7"/>
  <c r="L153" i="7"/>
  <c r="L154" i="7"/>
  <c r="L155" i="7"/>
  <c r="L156" i="7"/>
  <c r="I157" i="7"/>
  <c r="L157" i="7"/>
  <c r="L158" i="7"/>
  <c r="I159" i="7"/>
  <c r="L159" i="7"/>
  <c r="L160" i="7"/>
  <c r="I161" i="7"/>
  <c r="L161" i="7"/>
  <c r="I162" i="7"/>
  <c r="L162" i="7"/>
  <c r="L163" i="7"/>
  <c r="I164" i="7"/>
  <c r="L164" i="7"/>
  <c r="L165" i="7"/>
  <c r="L166" i="7"/>
  <c r="I167" i="7"/>
  <c r="L167" i="7"/>
  <c r="L168" i="7"/>
  <c r="L170" i="7"/>
  <c r="L171" i="7"/>
  <c r="L172" i="7"/>
  <c r="L174" i="7"/>
  <c r="I175" i="7"/>
  <c r="L175" i="7"/>
  <c r="I176" i="7"/>
  <c r="L176" i="7"/>
  <c r="L177" i="7"/>
  <c r="L178" i="7"/>
  <c r="I179" i="7"/>
  <c r="L179" i="7"/>
  <c r="I180" i="7"/>
  <c r="L180" i="7"/>
  <c r="L182" i="7"/>
  <c r="L183" i="7"/>
  <c r="I185" i="7"/>
  <c r="L185" i="7"/>
  <c r="I186" i="7"/>
  <c r="L186" i="7"/>
  <c r="I187" i="7"/>
  <c r="L187" i="7"/>
  <c r="I188" i="7"/>
  <c r="L188" i="7"/>
  <c r="L189" i="7"/>
  <c r="L190" i="7"/>
  <c r="L191" i="7"/>
  <c r="L192" i="7"/>
  <c r="L193" i="7"/>
  <c r="I194" i="7"/>
  <c r="L194" i="7"/>
  <c r="I195" i="7"/>
  <c r="L195" i="7"/>
  <c r="I197" i="7"/>
  <c r="L197" i="7"/>
  <c r="I198" i="7"/>
  <c r="L198" i="7"/>
  <c r="L199" i="7"/>
  <c r="L200" i="7"/>
  <c r="I201" i="7"/>
  <c r="L201" i="7"/>
  <c r="L202" i="7"/>
  <c r="L203" i="7"/>
  <c r="I204" i="7"/>
  <c r="L204" i="7"/>
  <c r="L205" i="7"/>
  <c r="I206" i="7"/>
  <c r="L206" i="7"/>
  <c r="L207" i="7"/>
  <c r="I208" i="7"/>
  <c r="L208" i="7"/>
  <c r="L209" i="7"/>
  <c r="L210" i="7"/>
  <c r="I212" i="7"/>
  <c r="L212" i="7"/>
  <c r="L214" i="7"/>
  <c r="L215" i="7"/>
  <c r="I216" i="7"/>
  <c r="L216" i="7"/>
  <c r="L217" i="7"/>
  <c r="I218" i="7"/>
  <c r="L218" i="7"/>
  <c r="L219" i="7"/>
  <c r="L220" i="7"/>
  <c r="I221" i="7"/>
  <c r="L221" i="7"/>
  <c r="L222" i="7"/>
  <c r="I223" i="7"/>
  <c r="L223" i="7"/>
  <c r="I224" i="7"/>
  <c r="L224" i="7"/>
  <c r="L225" i="7"/>
  <c r="I226" i="7"/>
  <c r="L226" i="7"/>
  <c r="I227" i="7"/>
  <c r="L227" i="7"/>
  <c r="I228" i="7"/>
  <c r="L228" i="7"/>
  <c r="L229" i="7"/>
  <c r="L230" i="7"/>
  <c r="I231" i="7"/>
  <c r="L231" i="7"/>
  <c r="L232" i="7"/>
  <c r="I233" i="7"/>
  <c r="L233" i="7"/>
  <c r="I234" i="7"/>
  <c r="L234" i="7"/>
  <c r="I235" i="7"/>
  <c r="L235" i="7"/>
  <c r="I236" i="7"/>
  <c r="L236" i="7"/>
  <c r="I237" i="7"/>
  <c r="L237" i="7"/>
  <c r="I238" i="7"/>
  <c r="L238" i="7"/>
  <c r="I239" i="7"/>
  <c r="L239" i="7"/>
  <c r="I240" i="7"/>
  <c r="L240" i="7"/>
  <c r="L241" i="7"/>
  <c r="I242" i="7"/>
  <c r="L242" i="7"/>
  <c r="L243" i="7"/>
  <c r="L244" i="7"/>
  <c r="I245" i="7"/>
  <c r="L245" i="7"/>
  <c r="I246" i="7"/>
  <c r="L246" i="7"/>
  <c r="L247" i="7"/>
  <c r="L248" i="7"/>
  <c r="L249" i="7"/>
  <c r="I250" i="7"/>
  <c r="L250" i="7"/>
  <c r="I251" i="7"/>
  <c r="L251" i="7"/>
  <c r="L252" i="7"/>
  <c r="I254" i="7"/>
  <c r="L254" i="7"/>
  <c r="I255" i="7"/>
  <c r="L255" i="7"/>
  <c r="I256" i="7"/>
  <c r="L256" i="7"/>
  <c r="I258" i="7"/>
  <c r="L258" i="7"/>
  <c r="I259" i="7"/>
  <c r="L259" i="7"/>
  <c r="L260" i="7"/>
  <c r="L261" i="7"/>
  <c r="I262" i="7"/>
  <c r="L262" i="7"/>
  <c r="I263" i="7"/>
  <c r="L263" i="7"/>
  <c r="I264" i="7"/>
  <c r="L264" i="7"/>
  <c r="L265" i="7"/>
  <c r="I266" i="7"/>
  <c r="L266" i="7"/>
  <c r="I267" i="7"/>
  <c r="L267" i="7"/>
  <c r="L268" i="7"/>
  <c r="L269" i="7"/>
  <c r="L270" i="7"/>
  <c r="L271" i="7"/>
  <c r="L272" i="7"/>
  <c r="I274" i="7"/>
  <c r="L274" i="7"/>
  <c r="I275" i="7"/>
  <c r="L275" i="7"/>
  <c r="L276" i="7"/>
  <c r="I277" i="7"/>
  <c r="L277" i="7"/>
  <c r="I278" i="7"/>
  <c r="L278" i="7"/>
  <c r="I279" i="7"/>
  <c r="L279" i="7"/>
  <c r="I280" i="7"/>
  <c r="L280" i="7"/>
  <c r="L281" i="7"/>
  <c r="L282" i="7"/>
  <c r="L283" i="7"/>
  <c r="I284" i="7"/>
  <c r="L284" i="7"/>
  <c r="L285" i="7"/>
  <c r="I286" i="7"/>
  <c r="L286" i="7"/>
  <c r="L287" i="7"/>
  <c r="L288" i="7"/>
  <c r="I289" i="7"/>
  <c r="L289" i="7"/>
  <c r="I290" i="7"/>
  <c r="L290" i="7"/>
  <c r="I291" i="7"/>
  <c r="L291" i="7"/>
  <c r="L293" i="7"/>
  <c r="L294" i="7"/>
  <c r="L295" i="7"/>
  <c r="L296" i="7"/>
  <c r="I298" i="7"/>
  <c r="L298" i="7"/>
  <c r="L299" i="7"/>
  <c r="I300" i="7"/>
  <c r="L300" i="7"/>
  <c r="L301" i="7"/>
  <c r="L302" i="7"/>
  <c r="L303" i="7"/>
  <c r="L306" i="7"/>
  <c r="I307" i="7"/>
  <c r="L307" i="7"/>
  <c r="L308" i="7"/>
  <c r="I309" i="7"/>
  <c r="L309" i="7"/>
  <c r="L310" i="7"/>
  <c r="I311" i="7"/>
  <c r="L311" i="7"/>
  <c r="L314" i="7"/>
  <c r="I315" i="7"/>
  <c r="L315" i="7"/>
  <c r="L316" i="7"/>
  <c r="L317" i="7"/>
  <c r="L318" i="7"/>
  <c r="L319" i="7"/>
  <c r="L320" i="7"/>
  <c r="I321" i="7"/>
  <c r="L321" i="7"/>
  <c r="L322" i="7"/>
  <c r="L323" i="7"/>
  <c r="L325" i="7"/>
  <c r="I328" i="7"/>
  <c r="L328" i="7"/>
  <c r="I329" i="7"/>
  <c r="L329" i="7"/>
  <c r="L330" i="7"/>
  <c r="L331" i="7"/>
  <c r="I332" i="7"/>
  <c r="L332" i="7"/>
  <c r="L333" i="7"/>
  <c r="L334" i="7"/>
  <c r="L335" i="7"/>
  <c r="L337" i="7"/>
  <c r="I338" i="7"/>
  <c r="L338" i="7"/>
  <c r="I339" i="7"/>
  <c r="L339" i="7"/>
  <c r="L340" i="7"/>
  <c r="I341" i="7"/>
  <c r="L341" i="7"/>
  <c r="L342" i="7"/>
  <c r="L343" i="7"/>
  <c r="I344" i="7"/>
  <c r="L344" i="7"/>
  <c r="I345" i="7"/>
  <c r="L345" i="7"/>
  <c r="L346" i="7"/>
  <c r="I347" i="7"/>
  <c r="L347" i="7"/>
  <c r="L348" i="7"/>
  <c r="L349" i="7"/>
  <c r="I350" i="7"/>
  <c r="L350" i="7"/>
  <c r="L351" i="7"/>
  <c r="L352" i="7"/>
  <c r="L353" i="7"/>
  <c r="I354" i="7"/>
  <c r="L354" i="7"/>
  <c r="I355" i="7"/>
  <c r="L355" i="7"/>
  <c r="I356" i="7"/>
  <c r="L356" i="7"/>
  <c r="I357" i="7"/>
  <c r="L357" i="7"/>
  <c r="I358" i="7"/>
  <c r="L358" i="7"/>
  <c r="L359" i="7"/>
  <c r="I360" i="7"/>
  <c r="L360" i="7"/>
  <c r="I361" i="7"/>
  <c r="L361" i="7"/>
  <c r="L362" i="7"/>
  <c r="L363" i="7"/>
  <c r="L366" i="7"/>
  <c r="I218" i="4"/>
  <c r="I223" i="4"/>
  <c r="I8" i="4"/>
  <c r="D367" i="3"/>
  <c r="I367" i="3"/>
  <c r="I101" i="4"/>
  <c r="I248" i="4"/>
  <c r="I84" i="4"/>
  <c r="I136" i="4"/>
  <c r="I323" i="4"/>
  <c r="L323" i="4"/>
  <c r="I34" i="4"/>
  <c r="L34" i="4"/>
  <c r="I231" i="4"/>
  <c r="I327" i="4"/>
  <c r="I245" i="4"/>
  <c r="L245" i="4"/>
  <c r="I289" i="4"/>
  <c r="I169" i="4"/>
  <c r="L169" i="4"/>
  <c r="L365" i="2"/>
  <c r="I280" i="4"/>
  <c r="L280" i="4"/>
  <c r="I108" i="4"/>
  <c r="L108" i="4"/>
  <c r="I229" i="4"/>
  <c r="L229" i="4"/>
  <c r="I68" i="4"/>
  <c r="I117" i="4"/>
  <c r="L117" i="4"/>
  <c r="I310" i="4"/>
  <c r="L310" i="4"/>
  <c r="I73" i="4"/>
  <c r="I214" i="4"/>
  <c r="I45" i="4"/>
  <c r="L45" i="4"/>
  <c r="I211" i="4"/>
  <c r="L211" i="4"/>
  <c r="I346" i="4"/>
  <c r="L346" i="4"/>
  <c r="I48" i="4"/>
  <c r="L48" i="4"/>
  <c r="I140" i="4"/>
  <c r="L140" i="4"/>
  <c r="I133" i="4"/>
  <c r="L133" i="4"/>
  <c r="I204" i="4"/>
  <c r="I88" i="4"/>
  <c r="I102" i="4"/>
  <c r="I268" i="4"/>
  <c r="L268" i="4"/>
  <c r="I179" i="4"/>
  <c r="L179" i="4"/>
  <c r="I342" i="4"/>
  <c r="L342" i="4"/>
  <c r="I61" i="4"/>
  <c r="L61" i="4"/>
  <c r="I85" i="4"/>
  <c r="L85" i="4"/>
  <c r="I344" i="4"/>
  <c r="I93" i="4"/>
  <c r="I341" i="4"/>
  <c r="I351" i="4"/>
  <c r="L351" i="4"/>
  <c r="I276" i="4"/>
  <c r="L276" i="4"/>
  <c r="I339" i="4"/>
  <c r="L339" i="4"/>
  <c r="I92" i="4"/>
  <c r="L92" i="4"/>
  <c r="I234" i="4"/>
  <c r="L234" i="4"/>
  <c r="I24" i="4"/>
  <c r="I355" i="4"/>
  <c r="I335" i="4"/>
  <c r="L335" i="4"/>
  <c r="I29" i="4"/>
  <c r="L29" i="4"/>
  <c r="I36" i="4"/>
  <c r="L36" i="4"/>
  <c r="I123" i="4"/>
  <c r="L123" i="4"/>
  <c r="I130" i="4"/>
  <c r="L130" i="4"/>
  <c r="I10" i="4"/>
  <c r="L10" i="4"/>
  <c r="I281" i="4"/>
  <c r="I116" i="4"/>
  <c r="I302" i="4"/>
  <c r="L302" i="4"/>
  <c r="I237" i="4"/>
  <c r="L237" i="4"/>
  <c r="I120" i="4"/>
  <c r="I261" i="4"/>
  <c r="L261" i="4"/>
  <c r="I100" i="4"/>
  <c r="L100" i="4"/>
  <c r="I135" i="4"/>
  <c r="L135" i="4"/>
  <c r="I250" i="4"/>
  <c r="I67" i="4"/>
  <c r="L67" i="4"/>
  <c r="I52" i="4"/>
  <c r="L52" i="4"/>
  <c r="I107" i="4"/>
  <c r="I30" i="4"/>
  <c r="L30" i="4"/>
  <c r="I316" i="4"/>
  <c r="L316" i="4"/>
  <c r="I272" i="4"/>
  <c r="I209" i="4"/>
  <c r="L209" i="4"/>
  <c r="I314" i="4"/>
  <c r="I275" i="4"/>
  <c r="I164" i="4"/>
  <c r="L164" i="4"/>
  <c r="I309" i="4"/>
  <c r="L309" i="4"/>
  <c r="I240" i="4"/>
  <c r="I322" i="4"/>
  <c r="L322" i="4"/>
  <c r="I186" i="4"/>
  <c r="L186" i="4"/>
  <c r="I170" i="4"/>
  <c r="L170" i="4"/>
  <c r="I154" i="4"/>
  <c r="I235" i="4"/>
  <c r="L235" i="4"/>
  <c r="I329" i="4"/>
  <c r="I254" i="4"/>
  <c r="I128" i="4"/>
  <c r="I165" i="4"/>
  <c r="L165" i="4"/>
  <c r="I291" i="4"/>
  <c r="L291" i="4"/>
  <c r="I270" i="4"/>
  <c r="L270" i="4"/>
  <c r="I89" i="4"/>
  <c r="I33" i="4"/>
  <c r="I53" i="4"/>
  <c r="L53" i="4"/>
  <c r="I241" i="4"/>
  <c r="L241" i="4"/>
  <c r="I56" i="4"/>
  <c r="L56" i="4"/>
  <c r="I43" i="4"/>
  <c r="L43" i="4"/>
  <c r="I121" i="4"/>
  <c r="L121" i="4"/>
  <c r="I292" i="4"/>
  <c r="L292" i="4"/>
  <c r="I46" i="4"/>
  <c r="I273" i="4"/>
  <c r="L273" i="4"/>
  <c r="I263" i="4"/>
  <c r="L263" i="4"/>
  <c r="I109" i="4"/>
  <c r="L109" i="4"/>
  <c r="L296" i="4"/>
  <c r="L120" i="4"/>
  <c r="L222" i="4"/>
  <c r="L308" i="4"/>
  <c r="L202" i="4"/>
  <c r="L293" i="4"/>
  <c r="L66" i="4"/>
  <c r="L336" i="4"/>
  <c r="L197" i="4"/>
  <c r="L24" i="4"/>
  <c r="L102" i="4"/>
  <c r="L77" i="4"/>
  <c r="L341" i="4"/>
  <c r="L221" i="4"/>
  <c r="L289" i="4"/>
  <c r="I104" i="4"/>
  <c r="I188" i="4"/>
  <c r="I49" i="4"/>
  <c r="I318" i="4"/>
  <c r="I153" i="4"/>
  <c r="L148" i="4"/>
  <c r="I13" i="4"/>
  <c r="I284" i="4"/>
  <c r="L31" i="4"/>
  <c r="L71" i="4"/>
  <c r="I301" i="4"/>
  <c r="I132" i="4"/>
  <c r="I129" i="4"/>
  <c r="I299" i="4"/>
  <c r="I350" i="4"/>
  <c r="I144" i="4"/>
  <c r="L265" i="4"/>
  <c r="I196" i="4"/>
  <c r="I205" i="4"/>
  <c r="I311" i="4"/>
  <c r="I105" i="4"/>
  <c r="I189" i="4"/>
  <c r="I80" i="4"/>
  <c r="I232" i="4"/>
  <c r="I286" i="4"/>
  <c r="I215" i="4"/>
  <c r="I138" i="4"/>
  <c r="I271" i="4"/>
  <c r="I171" i="4"/>
  <c r="I106" i="4"/>
  <c r="I126" i="4"/>
  <c r="I83" i="4"/>
  <c r="I359" i="4"/>
  <c r="I178" i="4"/>
  <c r="I119" i="4"/>
  <c r="I258" i="4"/>
  <c r="I155" i="4"/>
  <c r="I278" i="4"/>
  <c r="I262" i="4"/>
  <c r="I172" i="4"/>
  <c r="L86" i="4"/>
  <c r="L298" i="4"/>
  <c r="L361" i="4"/>
  <c r="L358" i="4"/>
  <c r="L240" i="4"/>
  <c r="L46" i="4"/>
  <c r="L161" i="4"/>
  <c r="L147" i="4"/>
  <c r="L213" i="4"/>
  <c r="L242" i="4"/>
  <c r="I283" i="4"/>
  <c r="L306" i="4"/>
  <c r="L288" i="4"/>
  <c r="L295" i="4"/>
  <c r="L305" i="4"/>
  <c r="L244" i="4"/>
  <c r="I42" i="4"/>
  <c r="L50" i="4"/>
  <c r="I78" i="4"/>
  <c r="I98" i="4"/>
  <c r="I156" i="4"/>
  <c r="I345" i="4"/>
  <c r="L37" i="4"/>
  <c r="I58" i="4"/>
  <c r="I319" i="4"/>
  <c r="I124" i="4"/>
  <c r="I260" i="4"/>
  <c r="I331" i="4"/>
  <c r="L73" i="4"/>
  <c r="L145" i="4"/>
  <c r="I21" i="4"/>
  <c r="I176" i="4"/>
  <c r="I181" i="4"/>
  <c r="I131" i="4"/>
  <c r="I19" i="4"/>
  <c r="I14" i="4"/>
  <c r="I65" i="4"/>
  <c r="I95" i="4"/>
  <c r="I60" i="4"/>
  <c r="I320" i="4"/>
  <c r="I183" i="4"/>
  <c r="I35" i="4"/>
  <c r="I239" i="4"/>
  <c r="I143" i="4"/>
  <c r="I274" i="4"/>
  <c r="I175" i="4"/>
  <c r="I115" i="4"/>
  <c r="I38" i="4"/>
  <c r="I255" i="4"/>
  <c r="I152" i="4"/>
  <c r="I290" i="4"/>
  <c r="I210" i="4"/>
  <c r="I312" i="4"/>
  <c r="I294" i="4"/>
  <c r="I216" i="4"/>
  <c r="L118" i="4"/>
  <c r="L275" i="4"/>
  <c r="L125" i="4"/>
  <c r="L193" i="4"/>
  <c r="L355" i="4"/>
  <c r="L62" i="4"/>
  <c r="L84" i="4"/>
  <c r="I267" i="4"/>
  <c r="L256" i="4"/>
  <c r="L101" i="4"/>
  <c r="L149" i="4"/>
  <c r="L243" i="4"/>
  <c r="I99" i="4"/>
  <c r="I208" i="4"/>
  <c r="I112" i="4"/>
  <c r="L360" i="4"/>
  <c r="I217" i="4"/>
  <c r="L272" i="4"/>
  <c r="I166" i="4"/>
  <c r="I220" i="4"/>
  <c r="I297" i="4"/>
  <c r="I74" i="4"/>
  <c r="L344" i="4"/>
  <c r="I313" i="4"/>
  <c r="L223" i="4"/>
  <c r="I282" i="4"/>
  <c r="I200" i="4"/>
  <c r="I303" i="4"/>
  <c r="I146" i="4"/>
  <c r="I340" i="4"/>
  <c r="I287" i="4"/>
  <c r="I207" i="4"/>
  <c r="I324" i="4"/>
  <c r="I259" i="4"/>
  <c r="I139" i="4"/>
  <c r="I70" i="4"/>
  <c r="I343" i="4"/>
  <c r="I328" i="4"/>
  <c r="I266" i="4"/>
  <c r="L218" i="4"/>
  <c r="L204" i="4"/>
  <c r="L317" i="4"/>
  <c r="L329" i="4"/>
  <c r="I17" i="4"/>
  <c r="I18" i="4"/>
  <c r="L334" i="4"/>
  <c r="L33" i="4"/>
  <c r="L281" i="4"/>
  <c r="L314" i="4"/>
  <c r="I69" i="4"/>
  <c r="L63" i="4"/>
  <c r="I55" i="4"/>
  <c r="I325" i="4"/>
  <c r="L75" i="4"/>
  <c r="I315" i="4"/>
  <c r="I226" i="4"/>
  <c r="I337" i="4"/>
  <c r="I203" i="4"/>
  <c r="I321" i="4"/>
  <c r="I249" i="4"/>
  <c r="I356" i="4"/>
  <c r="I159" i="4"/>
  <c r="I230" i="4"/>
  <c r="L279" i="4"/>
  <c r="L338" i="4"/>
  <c r="L300" i="4"/>
  <c r="I20" i="4"/>
  <c r="L224" i="4"/>
  <c r="L154" i="4"/>
  <c r="I285" i="4"/>
  <c r="L185" i="4"/>
  <c r="L88" i="4"/>
  <c r="L233" i="4"/>
  <c r="I177" i="4"/>
  <c r="L199" i="4"/>
  <c r="L97" i="4"/>
  <c r="L41" i="4"/>
  <c r="L252" i="4"/>
  <c r="I28" i="4"/>
  <c r="I264" i="4"/>
  <c r="I96" i="4"/>
  <c r="I157" i="4"/>
  <c r="I184" i="4"/>
  <c r="I219" i="4"/>
  <c r="L227" i="4"/>
  <c r="I167" i="4"/>
  <c r="I348" i="4"/>
  <c r="I332" i="4"/>
  <c r="I347" i="4"/>
  <c r="I246" i="4"/>
  <c r="I187" i="4"/>
  <c r="I353" i="4"/>
  <c r="I191" i="4"/>
  <c r="I32" i="4"/>
  <c r="I12" i="4"/>
  <c r="I206" i="4"/>
  <c r="I94" i="4"/>
  <c r="L107" i="4"/>
  <c r="I82" i="4"/>
  <c r="I9" i="4"/>
  <c r="L214" i="4"/>
  <c r="I330" i="4"/>
  <c r="I326" i="4"/>
  <c r="L136" i="4"/>
  <c r="L116" i="4"/>
  <c r="I236" i="4"/>
  <c r="I212" i="4"/>
  <c r="I47" i="4"/>
  <c r="I23" i="4"/>
  <c r="L250" i="4"/>
  <c r="I352" i="4"/>
  <c r="I349" i="4"/>
  <c r="L231" i="4"/>
  <c r="I190" i="4"/>
  <c r="I15" i="4"/>
  <c r="I363" i="4"/>
  <c r="I51" i="4"/>
  <c r="I163" i="4"/>
  <c r="I79" i="4"/>
  <c r="I54" i="4"/>
  <c r="L257" i="4"/>
  <c r="L93" i="4"/>
  <c r="L40" i="4"/>
  <c r="I247" i="4"/>
  <c r="I174" i="4"/>
  <c r="L254" i="4"/>
  <c r="L128" i="4"/>
  <c r="I225" i="4"/>
  <c r="I16" i="4"/>
  <c r="I253" i="4"/>
  <c r="I141" i="4"/>
  <c r="I72" i="4"/>
  <c r="L89" i="4"/>
  <c r="L158" i="4"/>
  <c r="I25" i="4"/>
  <c r="I194" i="4"/>
  <c r="I173" i="4"/>
  <c r="I22" i="4"/>
  <c r="L137" i="4"/>
  <c r="I39" i="4"/>
  <c r="I110" i="4"/>
  <c r="I59" i="4"/>
  <c r="I64" i="4"/>
  <c r="I26" i="4"/>
  <c r="I307" i="4"/>
  <c r="I11" i="4"/>
  <c r="I269" i="4"/>
  <c r="I228" i="4"/>
  <c r="I44" i="4"/>
  <c r="I251" i="4"/>
  <c r="I150" i="4"/>
  <c r="I90" i="4"/>
  <c r="I151" i="4"/>
  <c r="I91" i="4"/>
  <c r="L68" i="4"/>
  <c r="L327" i="4"/>
  <c r="L180" i="4"/>
  <c r="L248" i="4"/>
  <c r="I114" i="4"/>
  <c r="L113" i="4"/>
  <c r="L362" i="4"/>
  <c r="I192" i="4"/>
  <c r="I57" i="4"/>
  <c r="I134" i="4"/>
  <c r="L201" i="4"/>
  <c r="I81" i="4"/>
  <c r="I160" i="4"/>
  <c r="I162" i="4"/>
  <c r="I182" i="4"/>
  <c r="L354" i="4"/>
  <c r="I168" i="4"/>
  <c r="I103" i="4"/>
  <c r="I357" i="4"/>
  <c r="I238" i="4"/>
  <c r="I111" i="4"/>
  <c r="I76" i="4"/>
  <c r="I27" i="4"/>
  <c r="I142" i="4"/>
  <c r="I87" i="4"/>
  <c r="I277" i="4"/>
  <c r="I195" i="4"/>
  <c r="I122" i="4"/>
  <c r="I333" i="4"/>
  <c r="I198" i="4"/>
  <c r="I127" i="4"/>
  <c r="L24" i="6"/>
  <c r="L180" i="6"/>
  <c r="L35" i="6"/>
  <c r="L79" i="6"/>
  <c r="L258" i="6"/>
  <c r="L116" i="6"/>
  <c r="L207" i="6"/>
  <c r="L134" i="6"/>
  <c r="L169" i="6"/>
  <c r="L166" i="6"/>
  <c r="L323" i="6"/>
  <c r="L101" i="6"/>
  <c r="L239" i="6"/>
  <c r="L179" i="6"/>
  <c r="L225" i="6"/>
  <c r="L266" i="6"/>
  <c r="L250" i="6"/>
  <c r="L227" i="5"/>
  <c r="L254" i="5"/>
  <c r="L217" i="5"/>
  <c r="L233" i="5"/>
  <c r="L221" i="5"/>
  <c r="L222" i="5"/>
  <c r="L113" i="5"/>
  <c r="L147" i="5"/>
  <c r="L87" i="5"/>
  <c r="L199" i="5"/>
  <c r="L137" i="5"/>
  <c r="L356" i="5"/>
  <c r="L305" i="5"/>
  <c r="L226" i="5"/>
  <c r="L120" i="5"/>
  <c r="L21" i="5"/>
  <c r="L170" i="5"/>
  <c r="L278" i="5"/>
  <c r="L55" i="5"/>
  <c r="L127" i="5"/>
  <c r="L15" i="5"/>
  <c r="L160" i="5"/>
  <c r="L106" i="5"/>
  <c r="L169" i="5"/>
  <c r="L153" i="5"/>
  <c r="L189" i="5"/>
  <c r="L146" i="5"/>
  <c r="L134" i="5"/>
  <c r="L30" i="5"/>
  <c r="L223" i="5"/>
  <c r="L242" i="5"/>
  <c r="L293" i="5"/>
  <c r="L171" i="5"/>
  <c r="L49" i="5"/>
  <c r="L66" i="5"/>
  <c r="L48" i="5"/>
  <c r="L249" i="5"/>
  <c r="L218" i="5"/>
  <c r="L112" i="5"/>
  <c r="L286" i="5"/>
  <c r="L362" i="5"/>
  <c r="L358" i="5"/>
  <c r="L359" i="5"/>
  <c r="L282" i="5"/>
  <c r="L185" i="5"/>
  <c r="L342" i="5"/>
  <c r="L259" i="5"/>
  <c r="L92" i="5"/>
  <c r="L29" i="5"/>
  <c r="L316" i="5"/>
  <c r="L60" i="5"/>
  <c r="L68" i="5"/>
  <c r="L206" i="5"/>
  <c r="L279" i="5"/>
  <c r="L263" i="5"/>
  <c r="L70" i="5"/>
  <c r="L103" i="5"/>
  <c r="L176" i="5"/>
  <c r="L315" i="5"/>
  <c r="L299" i="5"/>
  <c r="L78" i="5"/>
  <c r="L121" i="5"/>
  <c r="L39" i="5"/>
  <c r="L319" i="5"/>
  <c r="L108" i="5"/>
  <c r="L350" i="5"/>
  <c r="L271" i="5"/>
  <c r="L310" i="5"/>
  <c r="L357" i="5"/>
  <c r="L328" i="5"/>
  <c r="L303" i="5"/>
  <c r="L236" i="5"/>
  <c r="L250" i="5"/>
  <c r="L16" i="5"/>
  <c r="L329" i="5"/>
  <c r="L323" i="5"/>
  <c r="D367" i="2"/>
  <c r="I367" i="2"/>
  <c r="I367" i="1"/>
  <c r="D367" i="1"/>
  <c r="J349" i="3"/>
  <c r="K349" i="3"/>
  <c r="M349" i="3"/>
  <c r="J354" i="3"/>
  <c r="K354" i="3"/>
  <c r="M354" i="3"/>
  <c r="J337" i="3"/>
  <c r="K337" i="3"/>
  <c r="M337" i="3"/>
  <c r="J305" i="3"/>
  <c r="K305" i="3"/>
  <c r="M305" i="3"/>
  <c r="J273" i="3"/>
  <c r="K273" i="3"/>
  <c r="M273" i="3"/>
  <c r="J241" i="3"/>
  <c r="K241" i="3"/>
  <c r="M241" i="3"/>
  <c r="J219" i="3"/>
  <c r="K219" i="3"/>
  <c r="M219" i="3"/>
  <c r="J187" i="3"/>
  <c r="K187" i="3"/>
  <c r="M187" i="3"/>
  <c r="J155" i="3"/>
  <c r="K155" i="3"/>
  <c r="M155" i="3"/>
  <c r="J123" i="3"/>
  <c r="K123" i="3"/>
  <c r="M123" i="3"/>
  <c r="J91" i="3"/>
  <c r="K91" i="3"/>
  <c r="M91" i="3"/>
  <c r="J59" i="3"/>
  <c r="K59" i="3"/>
  <c r="M59" i="3"/>
  <c r="J27" i="3"/>
  <c r="K27" i="3"/>
  <c r="M27" i="3"/>
  <c r="J334" i="3"/>
  <c r="K334" i="3"/>
  <c r="M334" i="3"/>
  <c r="J315" i="3"/>
  <c r="K315" i="3"/>
  <c r="M315" i="3"/>
  <c r="J363" i="3"/>
  <c r="K363" i="3"/>
  <c r="M363" i="3"/>
  <c r="J347" i="3"/>
  <c r="K347" i="3"/>
  <c r="M347" i="3"/>
  <c r="J325" i="3"/>
  <c r="K325" i="3"/>
  <c r="M325" i="3"/>
  <c r="J293" i="3"/>
  <c r="K293" i="3"/>
  <c r="M293" i="3"/>
  <c r="J261" i="3"/>
  <c r="K261" i="3"/>
  <c r="M261" i="3"/>
  <c r="J229" i="3"/>
  <c r="K229" i="3"/>
  <c r="M229" i="3"/>
  <c r="J207" i="3"/>
  <c r="K207" i="3"/>
  <c r="M207" i="3"/>
  <c r="J175" i="3"/>
  <c r="K175" i="3"/>
  <c r="M175" i="3"/>
  <c r="J143" i="3"/>
  <c r="K143" i="3"/>
  <c r="M143" i="3"/>
  <c r="J111" i="3"/>
  <c r="K111" i="3"/>
  <c r="M111" i="3"/>
  <c r="J79" i="3"/>
  <c r="K79" i="3"/>
  <c r="M79" i="3"/>
  <c r="J47" i="3"/>
  <c r="K47" i="3"/>
  <c r="M47" i="3"/>
  <c r="J15" i="3"/>
  <c r="K15" i="3"/>
  <c r="M15" i="3"/>
  <c r="J326" i="3"/>
  <c r="K326" i="3"/>
  <c r="M326" i="3"/>
  <c r="J328" i="3"/>
  <c r="K328" i="3"/>
  <c r="M328" i="3"/>
  <c r="J296" i="3"/>
  <c r="K296" i="3"/>
  <c r="M296" i="3"/>
  <c r="J322" i="3"/>
  <c r="K322" i="3"/>
  <c r="M322" i="3"/>
  <c r="J244" i="3"/>
  <c r="K244" i="3"/>
  <c r="M244" i="3"/>
  <c r="J294" i="3"/>
  <c r="K294" i="3"/>
  <c r="M294" i="3"/>
  <c r="J234" i="3"/>
  <c r="K234" i="3"/>
  <c r="M234" i="3"/>
  <c r="J279" i="3"/>
  <c r="K279" i="3"/>
  <c r="M279" i="3"/>
  <c r="J240" i="3"/>
  <c r="K240" i="3"/>
  <c r="M240" i="3"/>
  <c r="J202" i="3"/>
  <c r="K202" i="3"/>
  <c r="M202" i="3"/>
  <c r="J156" i="3"/>
  <c r="K156" i="3"/>
  <c r="M156" i="3"/>
  <c r="J121" i="3"/>
  <c r="K121" i="3"/>
  <c r="M121" i="3"/>
  <c r="J145" i="3"/>
  <c r="K145" i="3"/>
  <c r="M145" i="3"/>
  <c r="J283" i="3"/>
  <c r="K283" i="3"/>
  <c r="M283" i="3"/>
  <c r="J110" i="3"/>
  <c r="K110" i="3"/>
  <c r="M110" i="3"/>
  <c r="J302" i="3"/>
  <c r="K302" i="3"/>
  <c r="M302" i="3"/>
  <c r="J197" i="3"/>
  <c r="K197" i="3"/>
  <c r="M197" i="3"/>
  <c r="J357" i="3"/>
  <c r="K357" i="3"/>
  <c r="M357" i="3"/>
  <c r="J358" i="3"/>
  <c r="K358" i="3"/>
  <c r="M358" i="3"/>
  <c r="J342" i="3"/>
  <c r="K342" i="3"/>
  <c r="M342" i="3"/>
  <c r="J313" i="3"/>
  <c r="K313" i="3"/>
  <c r="M313" i="3"/>
  <c r="J281" i="3"/>
  <c r="K281" i="3"/>
  <c r="M281" i="3"/>
  <c r="J249" i="3"/>
  <c r="K249" i="3"/>
  <c r="M249" i="3"/>
  <c r="J344" i="3"/>
  <c r="K344" i="3"/>
  <c r="M344" i="3"/>
  <c r="J195" i="3"/>
  <c r="K195" i="3"/>
  <c r="M195" i="3"/>
  <c r="J163" i="3"/>
  <c r="K163" i="3"/>
  <c r="M163" i="3"/>
  <c r="J131" i="3"/>
  <c r="K131" i="3"/>
  <c r="M131" i="3"/>
  <c r="J99" i="3"/>
  <c r="K99" i="3"/>
  <c r="M99" i="3"/>
  <c r="J67" i="3"/>
  <c r="K67" i="3"/>
  <c r="M67" i="3"/>
  <c r="J35" i="3"/>
  <c r="K35" i="3"/>
  <c r="M35" i="3"/>
  <c r="J352" i="3"/>
  <c r="K352" i="3"/>
  <c r="M352" i="3"/>
  <c r="J318" i="3"/>
  <c r="K318" i="3"/>
  <c r="M318" i="3"/>
  <c r="J311" i="3"/>
  <c r="K311" i="3"/>
  <c r="M311" i="3"/>
  <c r="J288" i="3"/>
  <c r="K288" i="3"/>
  <c r="M288" i="3"/>
  <c r="J284" i="3"/>
  <c r="K284" i="3"/>
  <c r="M284" i="3"/>
  <c r="J214" i="3"/>
  <c r="K214" i="3"/>
  <c r="M214" i="3"/>
  <c r="J274" i="3"/>
  <c r="K274" i="3"/>
  <c r="M274" i="3"/>
  <c r="J216" i="3"/>
  <c r="K216" i="3"/>
  <c r="M216" i="3"/>
  <c r="J263" i="3"/>
  <c r="K263" i="3"/>
  <c r="M263" i="3"/>
  <c r="J224" i="3"/>
  <c r="K224" i="3"/>
  <c r="M224" i="3"/>
  <c r="J186" i="3"/>
  <c r="K186" i="3"/>
  <c r="M186" i="3"/>
  <c r="J140" i="3"/>
  <c r="K140" i="3"/>
  <c r="M140" i="3"/>
  <c r="J105" i="3"/>
  <c r="K105" i="3"/>
  <c r="M105" i="3"/>
  <c r="J341" i="3"/>
  <c r="K341" i="3"/>
  <c r="M341" i="3"/>
  <c r="J339" i="3"/>
  <c r="K339" i="3"/>
  <c r="M339" i="3"/>
  <c r="J289" i="3"/>
  <c r="K289" i="3"/>
  <c r="M289" i="3"/>
  <c r="J237" i="3"/>
  <c r="K237" i="3"/>
  <c r="M237" i="3"/>
  <c r="J199" i="3"/>
  <c r="K199" i="3"/>
  <c r="M199" i="3"/>
  <c r="J147" i="3"/>
  <c r="K147" i="3"/>
  <c r="M147" i="3"/>
  <c r="J95" i="3"/>
  <c r="K95" i="3"/>
  <c r="M95" i="3"/>
  <c r="J43" i="3"/>
  <c r="K43" i="3"/>
  <c r="M43" i="3"/>
  <c r="J332" i="3"/>
  <c r="K332" i="3"/>
  <c r="M332" i="3"/>
  <c r="J312" i="3"/>
  <c r="K312" i="3"/>
  <c r="M312" i="3"/>
  <c r="J303" i="3"/>
  <c r="K303" i="3"/>
  <c r="M303" i="3"/>
  <c r="J276" i="3"/>
  <c r="K276" i="3"/>
  <c r="M276" i="3"/>
  <c r="J282" i="3"/>
  <c r="K282" i="3"/>
  <c r="M282" i="3"/>
  <c r="J250" i="3"/>
  <c r="K250" i="3"/>
  <c r="M250" i="3"/>
  <c r="J262" i="3"/>
  <c r="K262" i="3"/>
  <c r="M262" i="3"/>
  <c r="J188" i="3"/>
  <c r="K188" i="3"/>
  <c r="M188" i="3"/>
  <c r="J170" i="3"/>
  <c r="K170" i="3"/>
  <c r="M170" i="3"/>
  <c r="J194" i="3"/>
  <c r="K194" i="3"/>
  <c r="M194" i="3"/>
  <c r="J148" i="3"/>
  <c r="K148" i="3"/>
  <c r="M148" i="3"/>
  <c r="J116" i="3"/>
  <c r="K116" i="3"/>
  <c r="M116" i="3"/>
  <c r="J21" i="3"/>
  <c r="K21" i="3"/>
  <c r="M21" i="3"/>
  <c r="J165" i="3"/>
  <c r="K165" i="3"/>
  <c r="M165" i="3"/>
  <c r="J118" i="3"/>
  <c r="K118" i="3"/>
  <c r="M118" i="3"/>
  <c r="J88" i="3"/>
  <c r="K88" i="3"/>
  <c r="M88" i="3"/>
  <c r="J69" i="3"/>
  <c r="K69" i="3"/>
  <c r="M69" i="3"/>
  <c r="J46" i="3"/>
  <c r="K46" i="3"/>
  <c r="M46" i="3"/>
  <c r="J18" i="3"/>
  <c r="K18" i="3"/>
  <c r="M18" i="3"/>
  <c r="J255" i="3"/>
  <c r="K255" i="3"/>
  <c r="M255" i="3"/>
  <c r="J220" i="3"/>
  <c r="K220" i="3"/>
  <c r="M220" i="3"/>
  <c r="J161" i="3"/>
  <c r="K161" i="3"/>
  <c r="M161" i="3"/>
  <c r="J37" i="3"/>
  <c r="K37" i="3"/>
  <c r="M37" i="3"/>
  <c r="J12" i="3"/>
  <c r="K12" i="3"/>
  <c r="M12" i="3"/>
  <c r="J173" i="3"/>
  <c r="K173" i="3"/>
  <c r="M173" i="3"/>
  <c r="J100" i="3"/>
  <c r="K100" i="3"/>
  <c r="M100" i="3"/>
  <c r="J60" i="3"/>
  <c r="K60" i="3"/>
  <c r="M60" i="3"/>
  <c r="J355" i="3"/>
  <c r="K355" i="3"/>
  <c r="M355" i="3"/>
  <c r="J321" i="3"/>
  <c r="K321" i="3"/>
  <c r="M321" i="3"/>
  <c r="J269" i="3"/>
  <c r="K269" i="3"/>
  <c r="M269" i="3"/>
  <c r="J360" i="3"/>
  <c r="K360" i="3"/>
  <c r="M360" i="3"/>
  <c r="J179" i="3"/>
  <c r="K179" i="3"/>
  <c r="M179" i="3"/>
  <c r="J127" i="3"/>
  <c r="K127" i="3"/>
  <c r="M127" i="3"/>
  <c r="J75" i="3"/>
  <c r="K75" i="3"/>
  <c r="M75" i="3"/>
  <c r="J23" i="3"/>
  <c r="K23" i="3"/>
  <c r="M23" i="3"/>
  <c r="J323" i="3"/>
  <c r="K323" i="3"/>
  <c r="M323" i="3"/>
  <c r="J348" i="3"/>
  <c r="K348" i="3"/>
  <c r="M348" i="3"/>
  <c r="J320" i="3"/>
  <c r="K320" i="3"/>
  <c r="M320" i="3"/>
  <c r="J307" i="3"/>
  <c r="K307" i="3"/>
  <c r="M307" i="3"/>
  <c r="J336" i="3"/>
  <c r="K336" i="3"/>
  <c r="M336" i="3"/>
  <c r="J278" i="3"/>
  <c r="K278" i="3"/>
  <c r="M278" i="3"/>
  <c r="J204" i="3"/>
  <c r="K204" i="3"/>
  <c r="M204" i="3"/>
  <c r="J137" i="3"/>
  <c r="K137" i="3"/>
  <c r="M137" i="3"/>
  <c r="J108" i="3"/>
  <c r="K108" i="3"/>
  <c r="M108" i="3"/>
  <c r="J259" i="3"/>
  <c r="K259" i="3"/>
  <c r="M259" i="3"/>
  <c r="J200" i="3"/>
  <c r="K200" i="3"/>
  <c r="M200" i="3"/>
  <c r="J353" i="3"/>
  <c r="K353" i="3"/>
  <c r="M353" i="3"/>
  <c r="J346" i="3"/>
  <c r="K346" i="3"/>
  <c r="M346" i="3"/>
  <c r="J301" i="3"/>
  <c r="K301" i="3"/>
  <c r="M301" i="3"/>
  <c r="J253" i="3"/>
  <c r="K253" i="3"/>
  <c r="M253" i="3"/>
  <c r="J211" i="3"/>
  <c r="K211" i="3"/>
  <c r="M211" i="3"/>
  <c r="J159" i="3"/>
  <c r="K159" i="3"/>
  <c r="M159" i="3"/>
  <c r="J107" i="3"/>
  <c r="K107" i="3"/>
  <c r="M107" i="3"/>
  <c r="J55" i="3"/>
  <c r="K55" i="3"/>
  <c r="M55" i="3"/>
  <c r="J356" i="3"/>
  <c r="K356" i="3"/>
  <c r="M356" i="3"/>
  <c r="J308" i="3"/>
  <c r="K308" i="3"/>
  <c r="M308" i="3"/>
  <c r="J290" i="3"/>
  <c r="K290" i="3"/>
  <c r="M290" i="3"/>
  <c r="J330" i="3"/>
  <c r="K330" i="3"/>
  <c r="M330" i="3"/>
  <c r="J212" i="3"/>
  <c r="K212" i="3"/>
  <c r="M212" i="3"/>
  <c r="J218" i="3"/>
  <c r="K218" i="3"/>
  <c r="M218" i="3"/>
  <c r="J319" i="3"/>
  <c r="K319" i="3"/>
  <c r="M319" i="3"/>
  <c r="J217" i="3"/>
  <c r="K217" i="3"/>
  <c r="M217" i="3"/>
  <c r="J153" i="3"/>
  <c r="K153" i="3"/>
  <c r="M153" i="3"/>
  <c r="J124" i="3"/>
  <c r="K124" i="3"/>
  <c r="M124" i="3"/>
  <c r="J29" i="3"/>
  <c r="K29" i="3"/>
  <c r="M29" i="3"/>
  <c r="J20" i="3"/>
  <c r="K20" i="3"/>
  <c r="M20" i="3"/>
  <c r="J190" i="3"/>
  <c r="K190" i="3"/>
  <c r="M190" i="3"/>
  <c r="J158" i="3"/>
  <c r="K158" i="3"/>
  <c r="M158" i="3"/>
  <c r="J126" i="3"/>
  <c r="K126" i="3"/>
  <c r="M126" i="3"/>
  <c r="J84" i="3"/>
  <c r="K84" i="3"/>
  <c r="M84" i="3"/>
  <c r="J74" i="3"/>
  <c r="K74" i="3"/>
  <c r="M74" i="3"/>
  <c r="J168" i="3"/>
  <c r="K168" i="3"/>
  <c r="M168" i="3"/>
  <c r="J133" i="3"/>
  <c r="K133" i="3"/>
  <c r="M133" i="3"/>
  <c r="J94" i="3"/>
  <c r="K94" i="3"/>
  <c r="M94" i="3"/>
  <c r="J72" i="3"/>
  <c r="K72" i="3"/>
  <c r="M72" i="3"/>
  <c r="J53" i="3"/>
  <c r="K53" i="3"/>
  <c r="M53" i="3"/>
  <c r="J26" i="3"/>
  <c r="K26" i="3"/>
  <c r="M26" i="3"/>
  <c r="J270" i="3"/>
  <c r="K270" i="3"/>
  <c r="M270" i="3"/>
  <c r="J222" i="3"/>
  <c r="K222" i="3"/>
  <c r="M222" i="3"/>
  <c r="J177" i="3"/>
  <c r="K177" i="3"/>
  <c r="M177" i="3"/>
  <c r="J41" i="3"/>
  <c r="K41" i="3"/>
  <c r="M41" i="3"/>
  <c r="J17" i="3"/>
  <c r="K17" i="3"/>
  <c r="M17" i="3"/>
  <c r="J192" i="3"/>
  <c r="K192" i="3"/>
  <c r="M192" i="3"/>
  <c r="J112" i="3"/>
  <c r="K112" i="3"/>
  <c r="M112" i="3"/>
  <c r="J73" i="3"/>
  <c r="K73" i="3"/>
  <c r="M73" i="3"/>
  <c r="J44" i="3"/>
  <c r="K44" i="3"/>
  <c r="M44" i="3"/>
  <c r="J351" i="3"/>
  <c r="K351" i="3"/>
  <c r="M351" i="3"/>
  <c r="J285" i="3"/>
  <c r="K285" i="3"/>
  <c r="M285" i="3"/>
  <c r="J215" i="3"/>
  <c r="K215" i="3"/>
  <c r="M215" i="3"/>
  <c r="J135" i="3"/>
  <c r="K135" i="3"/>
  <c r="M135" i="3"/>
  <c r="J51" i="3"/>
  <c r="K51" i="3"/>
  <c r="M51" i="3"/>
  <c r="J316" i="3"/>
  <c r="K316" i="3"/>
  <c r="M316" i="3"/>
  <c r="J247" i="3"/>
  <c r="K247" i="3"/>
  <c r="M247" i="3"/>
  <c r="J201" i="3"/>
  <c r="K201" i="3"/>
  <c r="M201" i="3"/>
  <c r="J169" i="3"/>
  <c r="K169" i="3"/>
  <c r="M169" i="3"/>
  <c r="J138" i="3"/>
  <c r="K138" i="3"/>
  <c r="M138" i="3"/>
  <c r="J106" i="3"/>
  <c r="K106" i="3"/>
  <c r="M106" i="3"/>
  <c r="J28" i="3"/>
  <c r="K28" i="3"/>
  <c r="M28" i="3"/>
  <c r="J82" i="3"/>
  <c r="K82" i="3"/>
  <c r="M82" i="3"/>
  <c r="J66" i="3"/>
  <c r="K66" i="3"/>
  <c r="M66" i="3"/>
  <c r="J184" i="3"/>
  <c r="K184" i="3"/>
  <c r="M184" i="3"/>
  <c r="J150" i="3"/>
  <c r="K150" i="3"/>
  <c r="M150" i="3"/>
  <c r="J78" i="3"/>
  <c r="K78" i="3"/>
  <c r="M78" i="3"/>
  <c r="J61" i="3"/>
  <c r="K61" i="3"/>
  <c r="M61" i="3"/>
  <c r="J42" i="3"/>
  <c r="K42" i="3"/>
  <c r="M42" i="3"/>
  <c r="J238" i="3"/>
  <c r="K238" i="3"/>
  <c r="M238" i="3"/>
  <c r="J196" i="3"/>
  <c r="K196" i="3"/>
  <c r="M196" i="3"/>
  <c r="J132" i="3"/>
  <c r="K132" i="3"/>
  <c r="M132" i="3"/>
  <c r="J251" i="3"/>
  <c r="K251" i="3"/>
  <c r="M251" i="3"/>
  <c r="J144" i="3"/>
  <c r="K144" i="3"/>
  <c r="M144" i="3"/>
  <c r="J97" i="3"/>
  <c r="K97" i="3"/>
  <c r="M97" i="3"/>
  <c r="J333" i="3"/>
  <c r="K333" i="3"/>
  <c r="M333" i="3"/>
  <c r="J257" i="3"/>
  <c r="K257" i="3"/>
  <c r="M257" i="3"/>
  <c r="J183" i="3"/>
  <c r="K183" i="3"/>
  <c r="M183" i="3"/>
  <c r="J103" i="3"/>
  <c r="K103" i="3"/>
  <c r="M103" i="3"/>
  <c r="J19" i="3"/>
  <c r="K19" i="3"/>
  <c r="M19" i="3"/>
  <c r="J128" i="3"/>
  <c r="K128" i="3"/>
  <c r="M128" i="3"/>
  <c r="J166" i="3"/>
  <c r="K166" i="3"/>
  <c r="M166" i="3"/>
  <c r="J96" i="3"/>
  <c r="K96" i="3"/>
  <c r="M96" i="3"/>
  <c r="J86" i="3"/>
  <c r="K86" i="3"/>
  <c r="M86" i="3"/>
  <c r="J48" i="3"/>
  <c r="K48" i="3"/>
  <c r="M48" i="3"/>
  <c r="J271" i="3"/>
  <c r="K271" i="3"/>
  <c r="M271" i="3"/>
  <c r="J254" i="3"/>
  <c r="K254" i="3"/>
  <c r="M254" i="3"/>
  <c r="J162" i="3"/>
  <c r="K162" i="3"/>
  <c r="M162" i="3"/>
  <c r="J24" i="3"/>
  <c r="K24" i="3"/>
  <c r="M24" i="3"/>
  <c r="J9" i="3"/>
  <c r="K9" i="3"/>
  <c r="M9" i="3"/>
  <c r="J109" i="3"/>
  <c r="K109" i="3"/>
  <c r="M109" i="3"/>
  <c r="J49" i="3"/>
  <c r="K49" i="3"/>
  <c r="M49" i="3"/>
  <c r="J362" i="3"/>
  <c r="K362" i="3"/>
  <c r="M362" i="3"/>
  <c r="J350" i="3"/>
  <c r="K350" i="3"/>
  <c r="M350" i="3"/>
  <c r="J277" i="3"/>
  <c r="K277" i="3"/>
  <c r="M277" i="3"/>
  <c r="J203" i="3"/>
  <c r="K203" i="3"/>
  <c r="M203" i="3"/>
  <c r="J119" i="3"/>
  <c r="K119" i="3"/>
  <c r="M119" i="3"/>
  <c r="J39" i="3"/>
  <c r="K39" i="3"/>
  <c r="M39" i="3"/>
  <c r="J310" i="3"/>
  <c r="K310" i="3"/>
  <c r="M310" i="3"/>
  <c r="J260" i="3"/>
  <c r="K260" i="3"/>
  <c r="M260" i="3"/>
  <c r="J291" i="3"/>
  <c r="K291" i="3"/>
  <c r="M291" i="3"/>
  <c r="J242" i="3"/>
  <c r="K242" i="3"/>
  <c r="M242" i="3"/>
  <c r="J213" i="3"/>
  <c r="K213" i="3"/>
  <c r="M213" i="3"/>
  <c r="J272" i="3"/>
  <c r="K272" i="3"/>
  <c r="M272" i="3"/>
  <c r="J246" i="3"/>
  <c r="K246" i="3"/>
  <c r="M246" i="3"/>
  <c r="J206" i="3"/>
  <c r="K206" i="3"/>
  <c r="M206" i="3"/>
  <c r="J129" i="3"/>
  <c r="K129" i="3"/>
  <c r="M129" i="3"/>
  <c r="J81" i="3"/>
  <c r="K81" i="3"/>
  <c r="M81" i="3"/>
  <c r="J120" i="3"/>
  <c r="K120" i="3"/>
  <c r="M120" i="3"/>
  <c r="J77" i="3"/>
  <c r="K77" i="3"/>
  <c r="M77" i="3"/>
  <c r="J64" i="3"/>
  <c r="K64" i="3"/>
  <c r="M64" i="3"/>
  <c r="J22" i="3"/>
  <c r="K22" i="3"/>
  <c r="M22" i="3"/>
  <c r="J232" i="3"/>
  <c r="K232" i="3"/>
  <c r="M232" i="3"/>
  <c r="J210" i="3"/>
  <c r="K210" i="3"/>
  <c r="M210" i="3"/>
  <c r="J40" i="3"/>
  <c r="K40" i="3"/>
  <c r="M40" i="3"/>
  <c r="J235" i="3"/>
  <c r="K235" i="3"/>
  <c r="M235" i="3"/>
  <c r="J160" i="3"/>
  <c r="K160" i="3"/>
  <c r="M160" i="3"/>
  <c r="J65" i="3"/>
  <c r="K65" i="3"/>
  <c r="M65" i="3"/>
  <c r="J361" i="3"/>
  <c r="K361" i="3"/>
  <c r="M361" i="3"/>
  <c r="J329" i="3"/>
  <c r="K329" i="3"/>
  <c r="M329" i="3"/>
  <c r="J245" i="3"/>
  <c r="K245" i="3"/>
  <c r="M245" i="3"/>
  <c r="J171" i="3"/>
  <c r="K171" i="3"/>
  <c r="M171" i="3"/>
  <c r="J87" i="3"/>
  <c r="K87" i="3"/>
  <c r="M87" i="3"/>
  <c r="J11" i="3"/>
  <c r="K11" i="3"/>
  <c r="M11" i="3"/>
  <c r="J231" i="3"/>
  <c r="K231" i="3"/>
  <c r="M231" i="3"/>
  <c r="J205" i="3"/>
  <c r="K205" i="3"/>
  <c r="M205" i="3"/>
  <c r="J185" i="3"/>
  <c r="K185" i="3"/>
  <c r="M185" i="3"/>
  <c r="J154" i="3"/>
  <c r="K154" i="3"/>
  <c r="M154" i="3"/>
  <c r="J122" i="3"/>
  <c r="K122" i="3"/>
  <c r="M122" i="3"/>
  <c r="J178" i="3"/>
  <c r="K178" i="3"/>
  <c r="M178" i="3"/>
  <c r="J359" i="3"/>
  <c r="K359" i="3"/>
  <c r="M359" i="3"/>
  <c r="J297" i="3"/>
  <c r="K297" i="3"/>
  <c r="M297" i="3"/>
  <c r="J223" i="3"/>
  <c r="K223" i="3"/>
  <c r="M223" i="3"/>
  <c r="J139" i="3"/>
  <c r="K139" i="3"/>
  <c r="M139" i="3"/>
  <c r="J63" i="3"/>
  <c r="K63" i="3"/>
  <c r="M63" i="3"/>
  <c r="J324" i="3"/>
  <c r="K324" i="3"/>
  <c r="M324" i="3"/>
  <c r="J304" i="3"/>
  <c r="K304" i="3"/>
  <c r="M304" i="3"/>
  <c r="J13" i="3"/>
  <c r="K13" i="3"/>
  <c r="M13" i="3"/>
  <c r="J68" i="3"/>
  <c r="K68" i="3"/>
  <c r="M68" i="3"/>
  <c r="J275" i="3"/>
  <c r="K275" i="3"/>
  <c r="M275" i="3"/>
  <c r="J181" i="3"/>
  <c r="K181" i="3"/>
  <c r="M181" i="3"/>
  <c r="J152" i="3"/>
  <c r="K152" i="3"/>
  <c r="M152" i="3"/>
  <c r="J93" i="3"/>
  <c r="K93" i="3"/>
  <c r="M93" i="3"/>
  <c r="J54" i="3"/>
  <c r="K54" i="3"/>
  <c r="M54" i="3"/>
  <c r="J45" i="3"/>
  <c r="K45" i="3"/>
  <c r="M45" i="3"/>
  <c r="J264" i="3"/>
  <c r="K264" i="3"/>
  <c r="M264" i="3"/>
  <c r="J180" i="3"/>
  <c r="K180" i="3"/>
  <c r="M180" i="3"/>
  <c r="J146" i="3"/>
  <c r="K146" i="3"/>
  <c r="M146" i="3"/>
  <c r="J16" i="3"/>
  <c r="K16" i="3"/>
  <c r="M16" i="3"/>
  <c r="J125" i="3"/>
  <c r="K125" i="3"/>
  <c r="M125" i="3"/>
  <c r="J98" i="3"/>
  <c r="K98" i="3"/>
  <c r="M98" i="3"/>
  <c r="J345" i="3"/>
  <c r="K345" i="3"/>
  <c r="M345" i="3"/>
  <c r="J317" i="3"/>
  <c r="K317" i="3"/>
  <c r="M317" i="3"/>
  <c r="J233" i="3"/>
  <c r="K233" i="3"/>
  <c r="M233" i="3"/>
  <c r="J167" i="3"/>
  <c r="K167" i="3"/>
  <c r="M167" i="3"/>
  <c r="J83" i="3"/>
  <c r="K83" i="3"/>
  <c r="M83" i="3"/>
  <c r="J340" i="3"/>
  <c r="K340" i="3"/>
  <c r="M340" i="3"/>
  <c r="J236" i="3"/>
  <c r="K236" i="3"/>
  <c r="M236" i="3"/>
  <c r="J335" i="3"/>
  <c r="K335" i="3"/>
  <c r="M335" i="3"/>
  <c r="J266" i="3"/>
  <c r="K266" i="3"/>
  <c r="M266" i="3"/>
  <c r="J226" i="3"/>
  <c r="K226" i="3"/>
  <c r="M226" i="3"/>
  <c r="J292" i="3"/>
  <c r="K292" i="3"/>
  <c r="M292" i="3"/>
  <c r="J256" i="3"/>
  <c r="K256" i="3"/>
  <c r="M256" i="3"/>
  <c r="J230" i="3"/>
  <c r="K230" i="3"/>
  <c r="M230" i="3"/>
  <c r="J172" i="3"/>
  <c r="K172" i="3"/>
  <c r="M172" i="3"/>
  <c r="J265" i="3"/>
  <c r="K265" i="3"/>
  <c r="M265" i="3"/>
  <c r="J327" i="3"/>
  <c r="K327" i="3"/>
  <c r="M327" i="3"/>
  <c r="J252" i="3"/>
  <c r="K252" i="3"/>
  <c r="M252" i="3"/>
  <c r="J280" i="3"/>
  <c r="K280" i="3"/>
  <c r="M280" i="3"/>
  <c r="J239" i="3"/>
  <c r="K239" i="3"/>
  <c r="M239" i="3"/>
  <c r="J208" i="3"/>
  <c r="K208" i="3"/>
  <c r="M208" i="3"/>
  <c r="J50" i="3"/>
  <c r="K50" i="3"/>
  <c r="M50" i="3"/>
  <c r="J343" i="3"/>
  <c r="K343" i="3"/>
  <c r="M343" i="3"/>
  <c r="J31" i="3"/>
  <c r="K31" i="3"/>
  <c r="M31" i="3"/>
  <c r="J298" i="3"/>
  <c r="K298" i="3"/>
  <c r="M298" i="3"/>
  <c r="J209" i="3"/>
  <c r="K209" i="3"/>
  <c r="M209" i="3"/>
  <c r="J299" i="3"/>
  <c r="K299" i="3"/>
  <c r="M299" i="3"/>
  <c r="J182" i="3"/>
  <c r="K182" i="3"/>
  <c r="M182" i="3"/>
  <c r="J149" i="3"/>
  <c r="K149" i="3"/>
  <c r="M149" i="3"/>
  <c r="J104" i="3"/>
  <c r="K104" i="3"/>
  <c r="M104" i="3"/>
  <c r="J193" i="3"/>
  <c r="K193" i="3"/>
  <c r="M193" i="3"/>
  <c r="J130" i="3"/>
  <c r="K130" i="3"/>
  <c r="M130" i="3"/>
  <c r="J33" i="3"/>
  <c r="K33" i="3"/>
  <c r="M33" i="3"/>
  <c r="J225" i="3"/>
  <c r="K225" i="3"/>
  <c r="M225" i="3"/>
  <c r="J295" i="3"/>
  <c r="K295" i="3"/>
  <c r="M295" i="3"/>
  <c r="J136" i="3"/>
  <c r="K136" i="3"/>
  <c r="M136" i="3"/>
  <c r="J102" i="3"/>
  <c r="K102" i="3"/>
  <c r="M102" i="3"/>
  <c r="J85" i="3"/>
  <c r="K85" i="3"/>
  <c r="M85" i="3"/>
  <c r="J114" i="3"/>
  <c r="K114" i="3"/>
  <c r="M114" i="3"/>
  <c r="J32" i="3"/>
  <c r="K32" i="3"/>
  <c r="M32" i="3"/>
  <c r="J286" i="3"/>
  <c r="K286" i="3"/>
  <c r="M286" i="3"/>
  <c r="J115" i="3"/>
  <c r="K115" i="3"/>
  <c r="M115" i="3"/>
  <c r="J287" i="3"/>
  <c r="K287" i="3"/>
  <c r="M287" i="3"/>
  <c r="J90" i="3"/>
  <c r="K90" i="3"/>
  <c r="M90" i="3"/>
  <c r="J101" i="3"/>
  <c r="K101" i="3"/>
  <c r="M101" i="3"/>
  <c r="J80" i="3"/>
  <c r="K80" i="3"/>
  <c r="M80" i="3"/>
  <c r="J62" i="3"/>
  <c r="K62" i="3"/>
  <c r="M62" i="3"/>
  <c r="J25" i="3"/>
  <c r="K25" i="3"/>
  <c r="M25" i="3"/>
  <c r="J267" i="3"/>
  <c r="K267" i="3"/>
  <c r="M267" i="3"/>
  <c r="J157" i="3"/>
  <c r="K157" i="3"/>
  <c r="M157" i="3"/>
  <c r="J309" i="3"/>
  <c r="K309" i="3"/>
  <c r="M309" i="3"/>
  <c r="J331" i="3"/>
  <c r="K331" i="3"/>
  <c r="M331" i="3"/>
  <c r="J314" i="3"/>
  <c r="K314" i="3"/>
  <c r="M314" i="3"/>
  <c r="J258" i="3"/>
  <c r="K258" i="3"/>
  <c r="M258" i="3"/>
  <c r="J243" i="3"/>
  <c r="K243" i="3"/>
  <c r="M243" i="3"/>
  <c r="J134" i="3"/>
  <c r="K134" i="3"/>
  <c r="M134" i="3"/>
  <c r="J14" i="3"/>
  <c r="K14" i="3"/>
  <c r="M14" i="3"/>
  <c r="J221" i="3"/>
  <c r="K221" i="3"/>
  <c r="M221" i="3"/>
  <c r="J113" i="3"/>
  <c r="K113" i="3"/>
  <c r="M113" i="3"/>
  <c r="J58" i="3"/>
  <c r="K58" i="3"/>
  <c r="M58" i="3"/>
  <c r="J71" i="3"/>
  <c r="K71" i="3"/>
  <c r="M71" i="3"/>
  <c r="J268" i="3"/>
  <c r="K268" i="3"/>
  <c r="M268" i="3"/>
  <c r="J174" i="3"/>
  <c r="K174" i="3"/>
  <c r="M174" i="3"/>
  <c r="J198" i="3"/>
  <c r="K198" i="3"/>
  <c r="M198" i="3"/>
  <c r="J34" i="3"/>
  <c r="K34" i="3"/>
  <c r="M34" i="3"/>
  <c r="J338" i="3"/>
  <c r="K338" i="3"/>
  <c r="M338" i="3"/>
  <c r="J248" i="3"/>
  <c r="K248" i="3"/>
  <c r="M248" i="3"/>
  <c r="J89" i="3"/>
  <c r="K89" i="3"/>
  <c r="M89" i="3"/>
  <c r="J52" i="3"/>
  <c r="K52" i="3"/>
  <c r="M52" i="3"/>
  <c r="J306" i="3"/>
  <c r="K306" i="3"/>
  <c r="M306" i="3"/>
  <c r="J189" i="3"/>
  <c r="K189" i="3"/>
  <c r="M189" i="3"/>
  <c r="J228" i="3"/>
  <c r="K228" i="3"/>
  <c r="M228" i="3"/>
  <c r="J142" i="3"/>
  <c r="K142" i="3"/>
  <c r="M142" i="3"/>
  <c r="J117" i="3"/>
  <c r="K117" i="3"/>
  <c r="M117" i="3"/>
  <c r="J30" i="3"/>
  <c r="K30" i="3"/>
  <c r="M30" i="3"/>
  <c r="J191" i="3"/>
  <c r="K191" i="3"/>
  <c r="M191" i="3"/>
  <c r="J10" i="3"/>
  <c r="K10" i="3"/>
  <c r="M10" i="3"/>
  <c r="J92" i="3"/>
  <c r="K92" i="3"/>
  <c r="M92" i="3"/>
  <c r="J151" i="3"/>
  <c r="K151" i="3"/>
  <c r="M151" i="3"/>
  <c r="J36" i="3"/>
  <c r="K36" i="3"/>
  <c r="M36" i="3"/>
  <c r="J76" i="3"/>
  <c r="K76" i="3"/>
  <c r="M76" i="3"/>
  <c r="J227" i="3"/>
  <c r="K227" i="3"/>
  <c r="M227" i="3"/>
  <c r="J57" i="3"/>
  <c r="K57" i="3"/>
  <c r="M57" i="3"/>
  <c r="J164" i="3"/>
  <c r="K164" i="3"/>
  <c r="M164" i="3"/>
  <c r="J56" i="3"/>
  <c r="K56" i="3"/>
  <c r="M56" i="3"/>
  <c r="J300" i="3"/>
  <c r="K300" i="3"/>
  <c r="M300" i="3"/>
  <c r="J176" i="3"/>
  <c r="K176" i="3"/>
  <c r="M176" i="3"/>
  <c r="J141" i="3"/>
  <c r="K141" i="3"/>
  <c r="M141" i="3"/>
  <c r="J8" i="3"/>
  <c r="K8" i="3"/>
  <c r="M8" i="3"/>
  <c r="J38" i="3"/>
  <c r="K38" i="3"/>
  <c r="M38" i="3"/>
  <c r="J70" i="3"/>
  <c r="K70" i="3"/>
  <c r="M70" i="3"/>
  <c r="I368" i="7"/>
  <c r="D368" i="7"/>
  <c r="L168" i="4"/>
  <c r="L307" i="4"/>
  <c r="L326" i="4"/>
  <c r="L220" i="4"/>
  <c r="L290" i="4"/>
  <c r="L319" i="4"/>
  <c r="L171" i="4"/>
  <c r="L122" i="4"/>
  <c r="L26" i="4"/>
  <c r="L16" i="4"/>
  <c r="L15" i="4"/>
  <c r="L131" i="4"/>
  <c r="L58" i="4"/>
  <c r="L271" i="4"/>
  <c r="L144" i="4"/>
  <c r="L76" i="4"/>
  <c r="L57" i="4"/>
  <c r="L64" i="4"/>
  <c r="L225" i="4"/>
  <c r="L247" i="4"/>
  <c r="L190" i="4"/>
  <c r="L70" i="4"/>
  <c r="L255" i="4"/>
  <c r="L172" i="4"/>
  <c r="L138" i="4"/>
  <c r="L49" i="4"/>
  <c r="L277" i="4"/>
  <c r="L111" i="4"/>
  <c r="L182" i="4"/>
  <c r="L192" i="4"/>
  <c r="L91" i="4"/>
  <c r="L228" i="4"/>
  <c r="L22" i="4"/>
  <c r="L141" i="4"/>
  <c r="L174" i="4"/>
  <c r="L54" i="4"/>
  <c r="L236" i="4"/>
  <c r="L330" i="4"/>
  <c r="L12" i="4"/>
  <c r="L219" i="4"/>
  <c r="L177" i="4"/>
  <c r="L159" i="4"/>
  <c r="L315" i="4"/>
  <c r="L18" i="4"/>
  <c r="L139" i="4"/>
  <c r="L146" i="4"/>
  <c r="L216" i="4"/>
  <c r="L38" i="4"/>
  <c r="L320" i="4"/>
  <c r="L331" i="4"/>
  <c r="L42" i="4"/>
  <c r="L262" i="4"/>
  <c r="L215" i="4"/>
  <c r="L205" i="4"/>
  <c r="L173" i="4"/>
  <c r="L328" i="4"/>
  <c r="L194" i="4"/>
  <c r="L94" i="4"/>
  <c r="L264" i="4"/>
  <c r="L337" i="4"/>
  <c r="L313" i="4"/>
  <c r="L35" i="4"/>
  <c r="L178" i="4"/>
  <c r="L318" i="4"/>
  <c r="L195" i="4"/>
  <c r="L44" i="4"/>
  <c r="L226" i="4"/>
  <c r="L208" i="4"/>
  <c r="L183" i="4"/>
  <c r="L181" i="4"/>
  <c r="L283" i="4"/>
  <c r="L359" i="4"/>
  <c r="L350" i="4"/>
  <c r="L238" i="4"/>
  <c r="L162" i="4"/>
  <c r="L151" i="4"/>
  <c r="L269" i="4"/>
  <c r="L59" i="4"/>
  <c r="L25" i="4"/>
  <c r="L79" i="4"/>
  <c r="L23" i="4"/>
  <c r="L206" i="4"/>
  <c r="L32" i="4"/>
  <c r="L332" i="4"/>
  <c r="L184" i="4"/>
  <c r="L285" i="4"/>
  <c r="L230" i="4"/>
  <c r="L356" i="4"/>
  <c r="L17" i="4"/>
  <c r="L259" i="4"/>
  <c r="L303" i="4"/>
  <c r="L74" i="4"/>
  <c r="L217" i="4"/>
  <c r="L294" i="4"/>
  <c r="L115" i="4"/>
  <c r="L60" i="4"/>
  <c r="L176" i="4"/>
  <c r="L260" i="4"/>
  <c r="L345" i="4"/>
  <c r="L278" i="4"/>
  <c r="L83" i="4"/>
  <c r="L286" i="4"/>
  <c r="L196" i="4"/>
  <c r="L299" i="4"/>
  <c r="L284" i="4"/>
  <c r="L357" i="4"/>
  <c r="L110" i="4"/>
  <c r="L163" i="4"/>
  <c r="L47" i="4"/>
  <c r="L9" i="4"/>
  <c r="L191" i="4"/>
  <c r="L157" i="4"/>
  <c r="L200" i="4"/>
  <c r="L95" i="4"/>
  <c r="L124" i="4"/>
  <c r="L126" i="4"/>
  <c r="L232" i="4"/>
  <c r="L129" i="4"/>
  <c r="L13" i="4"/>
  <c r="L188" i="4"/>
  <c r="L349" i="4"/>
  <c r="L348" i="4"/>
  <c r="L324" i="4"/>
  <c r="L297" i="4"/>
  <c r="L99" i="4"/>
  <c r="L312" i="4"/>
  <c r="L175" i="4"/>
  <c r="L21" i="4"/>
  <c r="L156" i="4"/>
  <c r="L127" i="4"/>
  <c r="L142" i="4"/>
  <c r="L103" i="4"/>
  <c r="L81" i="4"/>
  <c r="L114" i="4"/>
  <c r="L90" i="4"/>
  <c r="L11" i="4"/>
  <c r="L72" i="4"/>
  <c r="L352" i="4"/>
  <c r="L212" i="4"/>
  <c r="L82" i="4"/>
  <c r="L353" i="4"/>
  <c r="L96" i="4"/>
  <c r="L249" i="4"/>
  <c r="L325" i="4"/>
  <c r="L69" i="4"/>
  <c r="L207" i="4"/>
  <c r="L282" i="4"/>
  <c r="L274" i="4"/>
  <c r="L65" i="4"/>
  <c r="L155" i="4"/>
  <c r="L80" i="4"/>
  <c r="L132" i="4"/>
  <c r="L321" i="4"/>
  <c r="L266" i="4"/>
  <c r="L287" i="4"/>
  <c r="L166" i="4"/>
  <c r="L112" i="4"/>
  <c r="L210" i="4"/>
  <c r="L143" i="4"/>
  <c r="L14" i="4"/>
  <c r="L98" i="4"/>
  <c r="L258" i="4"/>
  <c r="L106" i="4"/>
  <c r="L189" i="4"/>
  <c r="L301" i="4"/>
  <c r="L160" i="4"/>
  <c r="L51" i="4"/>
  <c r="L187" i="4"/>
  <c r="L251" i="4"/>
  <c r="L246" i="4"/>
  <c r="L55" i="4"/>
  <c r="L19" i="4"/>
  <c r="L78" i="4"/>
  <c r="L119" i="4"/>
  <c r="L105" i="4"/>
  <c r="L153" i="4"/>
  <c r="L104" i="4"/>
  <c r="L150" i="4"/>
  <c r="L333" i="4"/>
  <c r="L39" i="4"/>
  <c r="L253" i="4"/>
  <c r="L167" i="4"/>
  <c r="L20" i="4"/>
  <c r="L87" i="4"/>
  <c r="L198" i="4"/>
  <c r="L27" i="4"/>
  <c r="L363" i="4"/>
  <c r="L203" i="4"/>
  <c r="L340" i="4"/>
  <c r="L239" i="4"/>
  <c r="L134" i="4"/>
  <c r="L347" i="4"/>
  <c r="L343" i="4"/>
  <c r="L152" i="4"/>
  <c r="L28" i="4"/>
  <c r="L267" i="4"/>
  <c r="L311" i="4"/>
  <c r="L364" i="6"/>
  <c r="I366" i="6"/>
  <c r="D366" i="6"/>
  <c r="J63" i="6"/>
  <c r="K63" i="6"/>
  <c r="M63" i="6"/>
  <c r="N63" i="7"/>
  <c r="J210" i="6"/>
  <c r="K210" i="6"/>
  <c r="M210" i="6"/>
  <c r="N210" i="7"/>
  <c r="J252" i="6"/>
  <c r="K252" i="6"/>
  <c r="M252" i="6"/>
  <c r="N252" i="7"/>
  <c r="J217" i="6"/>
  <c r="K217" i="6"/>
  <c r="M217" i="6"/>
  <c r="N217" i="7"/>
  <c r="J222" i="6"/>
  <c r="K222" i="6"/>
  <c r="M222" i="6"/>
  <c r="N222" i="7"/>
  <c r="J142" i="6"/>
  <c r="K142" i="6"/>
  <c r="M142" i="6"/>
  <c r="N142" i="7"/>
  <c r="J298" i="6"/>
  <c r="K298" i="6"/>
  <c r="M298" i="6"/>
  <c r="N298" i="7"/>
  <c r="J352" i="6"/>
  <c r="K352" i="6"/>
  <c r="M352" i="6"/>
  <c r="N352" i="7"/>
  <c r="J156" i="6"/>
  <c r="K156" i="6"/>
  <c r="M156" i="6"/>
  <c r="N156" i="7"/>
  <c r="J161" i="6"/>
  <c r="K161" i="6"/>
  <c r="M161" i="6"/>
  <c r="N161" i="7"/>
  <c r="J45" i="6"/>
  <c r="K45" i="6"/>
  <c r="M45" i="6"/>
  <c r="N45" i="7"/>
  <c r="J200" i="6"/>
  <c r="K200" i="6"/>
  <c r="M200" i="6"/>
  <c r="N200" i="7"/>
  <c r="J276" i="6"/>
  <c r="K276" i="6"/>
  <c r="M276" i="6"/>
  <c r="N276" i="7"/>
  <c r="J171" i="6"/>
  <c r="K171" i="6"/>
  <c r="M171" i="6"/>
  <c r="N171" i="7"/>
  <c r="J64" i="6"/>
  <c r="K64" i="6"/>
  <c r="M64" i="6"/>
  <c r="N64" i="7"/>
  <c r="J265" i="6"/>
  <c r="K265" i="6"/>
  <c r="M265" i="6"/>
  <c r="N265" i="7"/>
  <c r="J60" i="6"/>
  <c r="K60" i="6"/>
  <c r="M60" i="6"/>
  <c r="N60" i="7"/>
  <c r="J347" i="6"/>
  <c r="K347" i="6"/>
  <c r="M347" i="6"/>
  <c r="N347" i="7"/>
  <c r="J106" i="6"/>
  <c r="K106" i="6"/>
  <c r="M106" i="6"/>
  <c r="N106" i="7"/>
  <c r="J19" i="6"/>
  <c r="K19" i="6"/>
  <c r="M19" i="6"/>
  <c r="N19" i="7"/>
  <c r="J73" i="6"/>
  <c r="K73" i="6"/>
  <c r="M73" i="6"/>
  <c r="N73" i="7"/>
  <c r="J146" i="6"/>
  <c r="K146" i="6"/>
  <c r="M146" i="6"/>
  <c r="N146" i="7"/>
  <c r="J115" i="6"/>
  <c r="K115" i="6"/>
  <c r="M115" i="6"/>
  <c r="N115" i="7"/>
  <c r="J77" i="6"/>
  <c r="K77" i="6"/>
  <c r="M77" i="6"/>
  <c r="N77" i="7"/>
  <c r="J264" i="6"/>
  <c r="K264" i="6"/>
  <c r="M264" i="6"/>
  <c r="N264" i="7"/>
  <c r="J219" i="6"/>
  <c r="K219" i="6"/>
  <c r="M219" i="6"/>
  <c r="N219" i="7"/>
  <c r="J334" i="6"/>
  <c r="K334" i="6"/>
  <c r="M334" i="6"/>
  <c r="N334" i="7"/>
  <c r="J74" i="6"/>
  <c r="K74" i="6"/>
  <c r="M74" i="6"/>
  <c r="N74" i="7"/>
  <c r="J65" i="6"/>
  <c r="K65" i="6"/>
  <c r="M65" i="6"/>
  <c r="N65" i="7"/>
  <c r="J131" i="6"/>
  <c r="K131" i="6"/>
  <c r="M131" i="6"/>
  <c r="N131" i="7"/>
  <c r="J114" i="6"/>
  <c r="K114" i="6"/>
  <c r="M114" i="6"/>
  <c r="N114" i="7"/>
  <c r="J109" i="6"/>
  <c r="K109" i="6"/>
  <c r="M109" i="6"/>
  <c r="N109" i="7"/>
  <c r="J152" i="6"/>
  <c r="K152" i="6"/>
  <c r="M152" i="6"/>
  <c r="N152" i="7"/>
  <c r="J105" i="6"/>
  <c r="K105" i="6"/>
  <c r="M105" i="6"/>
  <c r="N105" i="7"/>
  <c r="J224" i="6"/>
  <c r="K224" i="6"/>
  <c r="M224" i="6"/>
  <c r="N224" i="7"/>
  <c r="J126" i="6"/>
  <c r="K126" i="6"/>
  <c r="M126" i="6"/>
  <c r="N126" i="7"/>
  <c r="J292" i="6"/>
  <c r="K292" i="6"/>
  <c r="M292" i="6"/>
  <c r="N292" i="7"/>
  <c r="J155" i="6"/>
  <c r="K155" i="6"/>
  <c r="M155" i="6"/>
  <c r="N155" i="7"/>
  <c r="J323" i="6"/>
  <c r="K323" i="6"/>
  <c r="M323" i="6"/>
  <c r="N323" i="7"/>
  <c r="J10" i="6"/>
  <c r="K10" i="6"/>
  <c r="M10" i="6"/>
  <c r="N10" i="7"/>
  <c r="J54" i="6"/>
  <c r="K54" i="6"/>
  <c r="M54" i="6"/>
  <c r="N54" i="7"/>
  <c r="J128" i="6"/>
  <c r="K128" i="6"/>
  <c r="M128" i="6"/>
  <c r="N128" i="7"/>
  <c r="J178" i="6"/>
  <c r="K178" i="6"/>
  <c r="M178" i="6"/>
  <c r="N178" i="7"/>
  <c r="J227" i="6"/>
  <c r="K227" i="6"/>
  <c r="M227" i="6"/>
  <c r="N227" i="7"/>
  <c r="J90" i="6"/>
  <c r="K90" i="6"/>
  <c r="M90" i="6"/>
  <c r="N90" i="7"/>
  <c r="J220" i="6"/>
  <c r="K220" i="6"/>
  <c r="M220" i="6"/>
  <c r="N220" i="7"/>
  <c r="J141" i="6"/>
  <c r="K141" i="6"/>
  <c r="M141" i="6"/>
  <c r="N141" i="7"/>
  <c r="L364" i="5"/>
  <c r="D366" i="5"/>
  <c r="N117" i="4"/>
  <c r="N266" i="4"/>
  <c r="N272" i="4"/>
  <c r="N158" i="4"/>
  <c r="N255" i="4"/>
  <c r="N234" i="4"/>
  <c r="N70" i="4"/>
  <c r="N57" i="4"/>
  <c r="N30" i="4"/>
  <c r="N248" i="4"/>
  <c r="N113" i="4"/>
  <c r="N309" i="4"/>
  <c r="N287" i="4"/>
  <c r="N295" i="4"/>
  <c r="N299" i="4"/>
  <c r="N280" i="4"/>
  <c r="N226" i="4"/>
  <c r="N317" i="4"/>
  <c r="N45" i="4"/>
  <c r="N304" i="4"/>
  <c r="N122" i="4"/>
  <c r="N245" i="4"/>
  <c r="N232" i="4"/>
  <c r="N246" i="4"/>
  <c r="N119" i="4"/>
  <c r="N24" i="4"/>
  <c r="N128" i="4"/>
  <c r="N251" i="4"/>
  <c r="N184" i="4"/>
  <c r="N247" i="4"/>
  <c r="N73" i="4"/>
  <c r="N26" i="4"/>
  <c r="N126" i="4"/>
  <c r="N319" i="4"/>
  <c r="N107" i="4"/>
  <c r="N259" i="4"/>
  <c r="N348" i="4"/>
  <c r="N321" i="4"/>
  <c r="N220" i="4"/>
  <c r="N21" i="4"/>
  <c r="N282" i="4"/>
  <c r="N199" i="4"/>
  <c r="N224" i="4"/>
  <c r="N318" i="4"/>
  <c r="N344" i="4"/>
  <c r="N302" i="4"/>
  <c r="N279" i="4"/>
  <c r="N15" i="4"/>
  <c r="N261" i="4"/>
  <c r="N59" i="4"/>
  <c r="N305" i="4"/>
  <c r="N209" i="4"/>
  <c r="N329" i="4"/>
  <c r="N316" i="4"/>
  <c r="N355" i="4"/>
  <c r="N249" i="4"/>
  <c r="N8" i="4"/>
  <c r="M365" i="3"/>
  <c r="N76" i="4"/>
  <c r="N142" i="4"/>
  <c r="N34" i="4"/>
  <c r="N14" i="4"/>
  <c r="N267" i="4"/>
  <c r="N286" i="4"/>
  <c r="N33" i="4"/>
  <c r="N298" i="4"/>
  <c r="N327" i="4"/>
  <c r="N335" i="4"/>
  <c r="N98" i="4"/>
  <c r="N93" i="4"/>
  <c r="N63" i="4"/>
  <c r="N185" i="4"/>
  <c r="N361" i="4"/>
  <c r="N64" i="4"/>
  <c r="N213" i="4"/>
  <c r="N277" i="4"/>
  <c r="N254" i="4"/>
  <c r="N103" i="4"/>
  <c r="N196" i="4"/>
  <c r="N82" i="4"/>
  <c r="N51" i="4"/>
  <c r="N192" i="4"/>
  <c r="N72" i="4"/>
  <c r="N190" i="4"/>
  <c r="N212" i="4"/>
  <c r="N211" i="4"/>
  <c r="N137" i="4"/>
  <c r="N23" i="4"/>
  <c r="N60" i="4"/>
  <c r="N18" i="4"/>
  <c r="N148" i="4"/>
  <c r="N303" i="4"/>
  <c r="N289" i="4"/>
  <c r="N216" i="4"/>
  <c r="N35" i="4"/>
  <c r="N281" i="4"/>
  <c r="N283" i="4"/>
  <c r="N294" i="4"/>
  <c r="N79" i="4"/>
  <c r="N325" i="4"/>
  <c r="N123" i="4"/>
  <c r="N354" i="4"/>
  <c r="N227" i="4"/>
  <c r="N225" i="4"/>
  <c r="N154" i="4"/>
  <c r="N132" i="4"/>
  <c r="N159" i="4"/>
  <c r="N276" i="4"/>
  <c r="N47" i="4"/>
  <c r="N141" i="4"/>
  <c r="N36" i="4"/>
  <c r="N228" i="4"/>
  <c r="N198" i="4"/>
  <c r="N134" i="4"/>
  <c r="N25" i="4"/>
  <c r="N32" i="4"/>
  <c r="N130" i="4"/>
  <c r="N31" i="4"/>
  <c r="N265" i="4"/>
  <c r="N236" i="4"/>
  <c r="N125" i="4"/>
  <c r="N152" i="4"/>
  <c r="N139" i="4"/>
  <c r="N205" i="4"/>
  <c r="N65" i="4"/>
  <c r="N77" i="4"/>
  <c r="N242" i="4"/>
  <c r="N350" i="4"/>
  <c r="N271" i="4"/>
  <c r="N183" i="4"/>
  <c r="N238" i="4"/>
  <c r="N28" i="4"/>
  <c r="N135" i="4"/>
  <c r="N17" i="4"/>
  <c r="N94" i="4"/>
  <c r="N20" i="4"/>
  <c r="N330" i="4"/>
  <c r="N253" i="4"/>
  <c r="N204" i="4"/>
  <c r="N75" i="4"/>
  <c r="N100" i="4"/>
  <c r="N46" i="4"/>
  <c r="N194" i="4"/>
  <c r="N312" i="4"/>
  <c r="N339" i="4"/>
  <c r="N274" i="4"/>
  <c r="N67" i="4"/>
  <c r="N313" i="4"/>
  <c r="N145" i="4"/>
  <c r="N244" i="4"/>
  <c r="N111" i="4"/>
  <c r="N347" i="4"/>
  <c r="N155" i="4"/>
  <c r="N349" i="4"/>
  <c r="J359" i="1"/>
  <c r="K359" i="1"/>
  <c r="M359" i="1"/>
  <c r="N359" i="2"/>
  <c r="J347" i="1"/>
  <c r="K347" i="1"/>
  <c r="M347" i="1"/>
  <c r="N347" i="2"/>
  <c r="J353" i="1"/>
  <c r="K353" i="1"/>
  <c r="M353" i="1"/>
  <c r="N353" i="2"/>
  <c r="J312" i="1"/>
  <c r="K312" i="1"/>
  <c r="M312" i="1"/>
  <c r="N312" i="2"/>
  <c r="J280" i="1"/>
  <c r="K280" i="1"/>
  <c r="M280" i="1"/>
  <c r="N280" i="2"/>
  <c r="J355" i="1"/>
  <c r="K355" i="1"/>
  <c r="M355" i="1"/>
  <c r="N355" i="2"/>
  <c r="J323" i="1"/>
  <c r="K323" i="1"/>
  <c r="M323" i="1"/>
  <c r="N323" i="2"/>
  <c r="J320" i="1"/>
  <c r="K320" i="1"/>
  <c r="M320" i="1"/>
  <c r="N320" i="2"/>
  <c r="J288" i="1"/>
  <c r="K288" i="1"/>
  <c r="M288" i="1"/>
  <c r="N288" i="2"/>
  <c r="J256" i="1"/>
  <c r="K256" i="1"/>
  <c r="M256" i="1"/>
  <c r="N256" i="2"/>
  <c r="J343" i="1"/>
  <c r="K343" i="1"/>
  <c r="M343" i="1"/>
  <c r="N343" i="2"/>
  <c r="J348" i="1"/>
  <c r="K348" i="1"/>
  <c r="M348" i="1"/>
  <c r="N348" i="2"/>
  <c r="J308" i="1"/>
  <c r="K308" i="1"/>
  <c r="M308" i="1"/>
  <c r="N308" i="2"/>
  <c r="J276" i="1"/>
  <c r="K276" i="1"/>
  <c r="M276" i="1"/>
  <c r="N276" i="2"/>
  <c r="J331" i="1"/>
  <c r="K331" i="1"/>
  <c r="M331" i="1"/>
  <c r="N331" i="2"/>
  <c r="J332" i="1"/>
  <c r="K332" i="1"/>
  <c r="M332" i="1"/>
  <c r="N332" i="2"/>
  <c r="J296" i="1"/>
  <c r="K296" i="1"/>
  <c r="M296" i="1"/>
  <c r="N296" i="2"/>
  <c r="J264" i="1"/>
  <c r="K264" i="1"/>
  <c r="M264" i="1"/>
  <c r="N264" i="2"/>
  <c r="J351" i="1"/>
  <c r="K351" i="1"/>
  <c r="M351" i="1"/>
  <c r="N351" i="2"/>
  <c r="J358" i="1"/>
  <c r="K358" i="1"/>
  <c r="M358" i="1"/>
  <c r="N358" i="2"/>
  <c r="J316" i="1"/>
  <c r="K316" i="1"/>
  <c r="M316" i="1"/>
  <c r="N316" i="2"/>
  <c r="J284" i="1"/>
  <c r="K284" i="1"/>
  <c r="M284" i="1"/>
  <c r="N284" i="2"/>
  <c r="J252" i="1"/>
  <c r="K252" i="1"/>
  <c r="M252" i="1"/>
  <c r="N252" i="2"/>
  <c r="J244" i="1"/>
  <c r="K244" i="1"/>
  <c r="M244" i="1"/>
  <c r="N244" i="2"/>
  <c r="J236" i="1"/>
  <c r="K236" i="1"/>
  <c r="M236" i="1"/>
  <c r="N236" i="2"/>
  <c r="J228" i="1"/>
  <c r="K228" i="1"/>
  <c r="M228" i="1"/>
  <c r="N228" i="2"/>
  <c r="J220" i="1"/>
  <c r="K220" i="1"/>
  <c r="M220" i="1"/>
  <c r="N220" i="2"/>
  <c r="J212" i="1"/>
  <c r="K212" i="1"/>
  <c r="M212" i="1"/>
  <c r="N212" i="2"/>
  <c r="J204" i="1"/>
  <c r="K204" i="1"/>
  <c r="M204" i="1"/>
  <c r="N204" i="2"/>
  <c r="J356" i="1"/>
  <c r="K356" i="1"/>
  <c r="M356" i="1"/>
  <c r="N356" i="2"/>
  <c r="J344" i="1"/>
  <c r="K344" i="1"/>
  <c r="M344" i="1"/>
  <c r="N344" i="2"/>
  <c r="J329" i="1"/>
  <c r="K329" i="1"/>
  <c r="M329" i="1"/>
  <c r="N329" i="2"/>
  <c r="J313" i="1"/>
  <c r="K313" i="1"/>
  <c r="M313" i="1"/>
  <c r="N313" i="2"/>
  <c r="J302" i="1"/>
  <c r="K302" i="1"/>
  <c r="M302" i="1"/>
  <c r="N302" i="2"/>
  <c r="J291" i="1"/>
  <c r="K291" i="1"/>
  <c r="M291" i="1"/>
  <c r="N291" i="2"/>
  <c r="J281" i="1"/>
  <c r="K281" i="1"/>
  <c r="M281" i="1"/>
  <c r="N281" i="2"/>
  <c r="J270" i="1"/>
  <c r="K270" i="1"/>
  <c r="M270" i="1"/>
  <c r="N270" i="2"/>
  <c r="J259" i="1"/>
  <c r="K259" i="1"/>
  <c r="M259" i="1"/>
  <c r="N259" i="2"/>
  <c r="J249" i="1"/>
  <c r="K249" i="1"/>
  <c r="M249" i="1"/>
  <c r="N249" i="2"/>
  <c r="J238" i="1"/>
  <c r="K238" i="1"/>
  <c r="M238" i="1"/>
  <c r="N238" i="2"/>
  <c r="J227" i="1"/>
  <c r="K227" i="1"/>
  <c r="M227" i="1"/>
  <c r="N227" i="2"/>
  <c r="J217" i="1"/>
  <c r="K217" i="1"/>
  <c r="M217" i="1"/>
  <c r="N217" i="2"/>
  <c r="J206" i="1"/>
  <c r="K206" i="1"/>
  <c r="M206" i="1"/>
  <c r="N206" i="2"/>
  <c r="J195" i="1"/>
  <c r="K195" i="1"/>
  <c r="M195" i="1"/>
  <c r="N195" i="2"/>
  <c r="J187" i="1"/>
  <c r="K187" i="1"/>
  <c r="M187" i="1"/>
  <c r="N187" i="2"/>
  <c r="J179" i="1"/>
  <c r="K179" i="1"/>
  <c r="M179" i="1"/>
  <c r="N179" i="2"/>
  <c r="J171" i="1"/>
  <c r="K171" i="1"/>
  <c r="M171" i="1"/>
  <c r="N171" i="2"/>
  <c r="J163" i="1"/>
  <c r="K163" i="1"/>
  <c r="M163" i="1"/>
  <c r="N163" i="2"/>
  <c r="J155" i="1"/>
  <c r="K155" i="1"/>
  <c r="M155" i="1"/>
  <c r="N155" i="2"/>
  <c r="J147" i="1"/>
  <c r="K147" i="1"/>
  <c r="M147" i="1"/>
  <c r="N147" i="2"/>
  <c r="J139" i="1"/>
  <c r="K139" i="1"/>
  <c r="M139" i="1"/>
  <c r="N139" i="2"/>
  <c r="J131" i="1"/>
  <c r="K131" i="1"/>
  <c r="M131" i="1"/>
  <c r="N131" i="2"/>
  <c r="J123" i="1"/>
  <c r="K123" i="1"/>
  <c r="M123" i="1"/>
  <c r="N123" i="2"/>
  <c r="J115" i="1"/>
  <c r="K115" i="1"/>
  <c r="M115" i="1"/>
  <c r="N115" i="2"/>
  <c r="J107" i="1"/>
  <c r="K107" i="1"/>
  <c r="M107" i="1"/>
  <c r="N107" i="2"/>
  <c r="J99" i="1"/>
  <c r="K99" i="1"/>
  <c r="M99" i="1"/>
  <c r="N99" i="2"/>
  <c r="J91" i="1"/>
  <c r="K91" i="1"/>
  <c r="M91" i="1"/>
  <c r="N91" i="2"/>
  <c r="J83" i="1"/>
  <c r="K83" i="1"/>
  <c r="M83" i="1"/>
  <c r="N83" i="2"/>
  <c r="J75" i="1"/>
  <c r="K75" i="1"/>
  <c r="M75" i="1"/>
  <c r="N75" i="2"/>
  <c r="J67" i="1"/>
  <c r="K67" i="1"/>
  <c r="M67" i="1"/>
  <c r="N67" i="2"/>
  <c r="J59" i="1"/>
  <c r="K59" i="1"/>
  <c r="M59" i="1"/>
  <c r="N59" i="2"/>
  <c r="J51" i="1"/>
  <c r="K51" i="1"/>
  <c r="M51" i="1"/>
  <c r="N51" i="2"/>
  <c r="J43" i="1"/>
  <c r="K43" i="1"/>
  <c r="M43" i="1"/>
  <c r="N43" i="2"/>
  <c r="J35" i="1"/>
  <c r="K35" i="1"/>
  <c r="M35" i="1"/>
  <c r="N35" i="2"/>
  <c r="J27" i="1"/>
  <c r="K27" i="1"/>
  <c r="M27" i="1"/>
  <c r="N27" i="2"/>
  <c r="J19" i="1"/>
  <c r="K19" i="1"/>
  <c r="M19" i="1"/>
  <c r="N19" i="2"/>
  <c r="J11" i="1"/>
  <c r="K11" i="1"/>
  <c r="M11" i="1"/>
  <c r="N11" i="2"/>
  <c r="J352" i="1"/>
  <c r="K352" i="1"/>
  <c r="M352" i="1"/>
  <c r="N352" i="2"/>
  <c r="J340" i="1"/>
  <c r="K340" i="1"/>
  <c r="M340" i="1"/>
  <c r="N340" i="2"/>
  <c r="J328" i="1"/>
  <c r="K328" i="1"/>
  <c r="M328" i="1"/>
  <c r="N328" i="2"/>
  <c r="J319" i="1"/>
  <c r="K319" i="1"/>
  <c r="M319" i="1"/>
  <c r="N319" i="2"/>
  <c r="J309" i="1"/>
  <c r="K309" i="1"/>
  <c r="M309" i="1"/>
  <c r="N309" i="2"/>
  <c r="J336" i="1"/>
  <c r="K336" i="1"/>
  <c r="M336" i="1"/>
  <c r="N336" i="2"/>
  <c r="J315" i="1"/>
  <c r="K315" i="1"/>
  <c r="M315" i="1"/>
  <c r="N315" i="2"/>
  <c r="J293" i="1"/>
  <c r="K293" i="1"/>
  <c r="M293" i="1"/>
  <c r="N293" i="2"/>
  <c r="J278" i="1"/>
  <c r="K278" i="1"/>
  <c r="M278" i="1"/>
  <c r="N278" i="2"/>
  <c r="J263" i="1"/>
  <c r="K263" i="1"/>
  <c r="M263" i="1"/>
  <c r="N263" i="2"/>
  <c r="J251" i="1"/>
  <c r="K251" i="1"/>
  <c r="M251" i="1"/>
  <c r="N251" i="2"/>
  <c r="J239" i="1"/>
  <c r="K239" i="1"/>
  <c r="M239" i="1"/>
  <c r="N239" i="2"/>
  <c r="J226" i="1"/>
  <c r="K226" i="1"/>
  <c r="M226" i="1"/>
  <c r="N226" i="2"/>
  <c r="J202" i="1"/>
  <c r="K202" i="1"/>
  <c r="M202" i="1"/>
  <c r="N202" i="2"/>
  <c r="J193" i="1"/>
  <c r="K193" i="1"/>
  <c r="M193" i="1"/>
  <c r="N193" i="2"/>
  <c r="J182" i="1"/>
  <c r="K182" i="1"/>
  <c r="M182" i="1"/>
  <c r="N182" i="2"/>
  <c r="J172" i="1"/>
  <c r="K172" i="1"/>
  <c r="M172" i="1"/>
  <c r="N172" i="2"/>
  <c r="J161" i="1"/>
  <c r="K161" i="1"/>
  <c r="M161" i="1"/>
  <c r="N161" i="2"/>
  <c r="J150" i="1"/>
  <c r="K150" i="1"/>
  <c r="M150" i="1"/>
  <c r="N150" i="2"/>
  <c r="J140" i="1"/>
  <c r="K140" i="1"/>
  <c r="M140" i="1"/>
  <c r="N140" i="2"/>
  <c r="J129" i="1"/>
  <c r="K129" i="1"/>
  <c r="M129" i="1"/>
  <c r="N129" i="2"/>
  <c r="J346" i="1"/>
  <c r="K346" i="1"/>
  <c r="M346" i="1"/>
  <c r="N346" i="2"/>
  <c r="J321" i="1"/>
  <c r="K321" i="1"/>
  <c r="M321" i="1"/>
  <c r="N321" i="2"/>
  <c r="J306" i="1"/>
  <c r="K306" i="1"/>
  <c r="M306" i="1"/>
  <c r="N306" i="2"/>
  <c r="J295" i="1"/>
  <c r="K295" i="1"/>
  <c r="M295" i="1"/>
  <c r="N295" i="2"/>
  <c r="J283" i="1"/>
  <c r="K283" i="1"/>
  <c r="M283" i="1"/>
  <c r="N283" i="2"/>
  <c r="J271" i="1"/>
  <c r="K271" i="1"/>
  <c r="M271" i="1"/>
  <c r="N271" i="2"/>
  <c r="J258" i="1"/>
  <c r="K258" i="1"/>
  <c r="M258" i="1"/>
  <c r="N258" i="2"/>
  <c r="J294" i="1"/>
  <c r="K294" i="1"/>
  <c r="M294" i="1"/>
  <c r="N294" i="2"/>
  <c r="J255" i="1"/>
  <c r="K255" i="1"/>
  <c r="M255" i="1"/>
  <c r="N255" i="2"/>
  <c r="J235" i="1"/>
  <c r="K235" i="1"/>
  <c r="M235" i="1"/>
  <c r="N235" i="2"/>
  <c r="J289" i="1"/>
  <c r="K289" i="1"/>
  <c r="M289" i="1"/>
  <c r="N289" i="2"/>
  <c r="J242" i="1"/>
  <c r="K242" i="1"/>
  <c r="M242" i="1"/>
  <c r="N242" i="2"/>
  <c r="J223" i="1"/>
  <c r="K223" i="1"/>
  <c r="M223" i="1"/>
  <c r="N223" i="2"/>
  <c r="J205" i="1"/>
  <c r="K205" i="1"/>
  <c r="M205" i="1"/>
  <c r="N205" i="2"/>
  <c r="J192" i="1"/>
  <c r="K192" i="1"/>
  <c r="M192" i="1"/>
  <c r="N192" i="2"/>
  <c r="J349" i="1"/>
  <c r="K349" i="1"/>
  <c r="M349" i="1"/>
  <c r="N349" i="2"/>
  <c r="J324" i="1"/>
  <c r="K324" i="1"/>
  <c r="M324" i="1"/>
  <c r="N324" i="2"/>
  <c r="J299" i="1"/>
  <c r="K299" i="1"/>
  <c r="M299" i="1"/>
  <c r="N299" i="2"/>
  <c r="J279" i="1"/>
  <c r="K279" i="1"/>
  <c r="M279" i="1"/>
  <c r="N279" i="2"/>
  <c r="J246" i="1"/>
  <c r="K246" i="1"/>
  <c r="M246" i="1"/>
  <c r="N246" i="2"/>
  <c r="J203" i="1"/>
  <c r="K203" i="1"/>
  <c r="M203" i="1"/>
  <c r="N203" i="2"/>
  <c r="J180" i="1"/>
  <c r="K180" i="1"/>
  <c r="M180" i="1"/>
  <c r="N180" i="2"/>
  <c r="J168" i="1"/>
  <c r="K168" i="1"/>
  <c r="M168" i="1"/>
  <c r="N168" i="2"/>
  <c r="J153" i="1"/>
  <c r="K153" i="1"/>
  <c r="M153" i="1"/>
  <c r="N153" i="2"/>
  <c r="J138" i="1"/>
  <c r="K138" i="1"/>
  <c r="M138" i="1"/>
  <c r="N138" i="2"/>
  <c r="J122" i="1"/>
  <c r="K122" i="1"/>
  <c r="M122" i="1"/>
  <c r="N122" i="2"/>
  <c r="J112" i="1"/>
  <c r="K112" i="1"/>
  <c r="M112" i="1"/>
  <c r="N112" i="2"/>
  <c r="J101" i="1"/>
  <c r="K101" i="1"/>
  <c r="M101" i="1"/>
  <c r="N101" i="2"/>
  <c r="J90" i="1"/>
  <c r="K90" i="1"/>
  <c r="M90" i="1"/>
  <c r="N90" i="2"/>
  <c r="J80" i="1"/>
  <c r="K80" i="1"/>
  <c r="M80" i="1"/>
  <c r="N80" i="2"/>
  <c r="J305" i="1"/>
  <c r="K305" i="1"/>
  <c r="M305" i="1"/>
  <c r="N305" i="2"/>
  <c r="J207" i="1"/>
  <c r="K207" i="1"/>
  <c r="M207" i="1"/>
  <c r="N207" i="2"/>
  <c r="J173" i="1"/>
  <c r="K173" i="1"/>
  <c r="M173" i="1"/>
  <c r="N173" i="2"/>
  <c r="J154" i="1"/>
  <c r="K154" i="1"/>
  <c r="M154" i="1"/>
  <c r="N154" i="2"/>
  <c r="J137" i="1"/>
  <c r="K137" i="1"/>
  <c r="M137" i="1"/>
  <c r="N137" i="2"/>
  <c r="J121" i="1"/>
  <c r="K121" i="1"/>
  <c r="M121" i="1"/>
  <c r="N121" i="2"/>
  <c r="J97" i="1"/>
  <c r="K97" i="1"/>
  <c r="M97" i="1"/>
  <c r="N97" i="2"/>
  <c r="J84" i="1"/>
  <c r="K84" i="1"/>
  <c r="M84" i="1"/>
  <c r="N84" i="2"/>
  <c r="J69" i="1"/>
  <c r="K69" i="1"/>
  <c r="M69" i="1"/>
  <c r="N69" i="2"/>
  <c r="J58" i="1"/>
  <c r="K58" i="1"/>
  <c r="M58" i="1"/>
  <c r="N58" i="2"/>
  <c r="J48" i="1"/>
  <c r="K48" i="1"/>
  <c r="M48" i="1"/>
  <c r="N48" i="2"/>
  <c r="J37" i="1"/>
  <c r="K37" i="1"/>
  <c r="M37" i="1"/>
  <c r="N37" i="2"/>
  <c r="J26" i="1"/>
  <c r="K26" i="1"/>
  <c r="M26" i="1"/>
  <c r="N26" i="2"/>
  <c r="J16" i="1"/>
  <c r="K16" i="1"/>
  <c r="M16" i="1"/>
  <c r="N16" i="2"/>
  <c r="J361" i="1"/>
  <c r="K361" i="1"/>
  <c r="M361" i="1"/>
  <c r="N361" i="2"/>
  <c r="J287" i="1"/>
  <c r="K287" i="1"/>
  <c r="M287" i="1"/>
  <c r="N287" i="2"/>
  <c r="J247" i="1"/>
  <c r="K247" i="1"/>
  <c r="M247" i="1"/>
  <c r="N247" i="2"/>
  <c r="J225" i="1"/>
  <c r="K225" i="1"/>
  <c r="M225" i="1"/>
  <c r="N225" i="2"/>
  <c r="J213" i="1"/>
  <c r="K213" i="1"/>
  <c r="M213" i="1"/>
  <c r="N213" i="2"/>
  <c r="J189" i="1"/>
  <c r="K189" i="1"/>
  <c r="M189" i="1"/>
  <c r="N189" i="2"/>
  <c r="J169" i="1"/>
  <c r="K169" i="1"/>
  <c r="M169" i="1"/>
  <c r="N169" i="2"/>
  <c r="J158" i="1"/>
  <c r="K158" i="1"/>
  <c r="M158" i="1"/>
  <c r="N158" i="2"/>
  <c r="J133" i="1"/>
  <c r="K133" i="1"/>
  <c r="M133" i="1"/>
  <c r="N133" i="2"/>
  <c r="J126" i="1"/>
  <c r="K126" i="1"/>
  <c r="M126" i="1"/>
  <c r="N126" i="2"/>
  <c r="J114" i="1"/>
  <c r="K114" i="1"/>
  <c r="M114" i="1"/>
  <c r="N114" i="2"/>
  <c r="J102" i="1"/>
  <c r="K102" i="1"/>
  <c r="M102" i="1"/>
  <c r="N102" i="2"/>
  <c r="J89" i="1"/>
  <c r="K89" i="1"/>
  <c r="M89" i="1"/>
  <c r="N89" i="2"/>
  <c r="J72" i="1"/>
  <c r="K72" i="1"/>
  <c r="M72" i="1"/>
  <c r="N72" i="2"/>
  <c r="J61" i="1"/>
  <c r="K61" i="1"/>
  <c r="M61" i="1"/>
  <c r="N61" i="2"/>
  <c r="J50" i="1"/>
  <c r="K50" i="1"/>
  <c r="M50" i="1"/>
  <c r="N50" i="2"/>
  <c r="J40" i="1"/>
  <c r="K40" i="1"/>
  <c r="M40" i="1"/>
  <c r="N40" i="2"/>
  <c r="J29" i="1"/>
  <c r="K29" i="1"/>
  <c r="M29" i="1"/>
  <c r="N29" i="2"/>
  <c r="J267" i="1"/>
  <c r="K267" i="1"/>
  <c r="M267" i="1"/>
  <c r="N267" i="2"/>
  <c r="J170" i="1"/>
  <c r="K170" i="1"/>
  <c r="M170" i="1"/>
  <c r="N170" i="2"/>
  <c r="J152" i="1"/>
  <c r="K152" i="1"/>
  <c r="M152" i="1"/>
  <c r="N152" i="2"/>
  <c r="J142" i="1"/>
  <c r="K142" i="1"/>
  <c r="M142" i="1"/>
  <c r="N142" i="2"/>
  <c r="J110" i="1"/>
  <c r="K110" i="1"/>
  <c r="M110" i="1"/>
  <c r="N110" i="2"/>
  <c r="J88" i="1"/>
  <c r="K88" i="1"/>
  <c r="M88" i="1"/>
  <c r="N88" i="2"/>
  <c r="J65" i="1"/>
  <c r="K65" i="1"/>
  <c r="M65" i="1"/>
  <c r="N65" i="2"/>
  <c r="J54" i="1"/>
  <c r="K54" i="1"/>
  <c r="M54" i="1"/>
  <c r="N54" i="2"/>
  <c r="J14" i="1"/>
  <c r="K14" i="1"/>
  <c r="M14" i="1"/>
  <c r="N14" i="2"/>
  <c r="J157" i="1"/>
  <c r="K157" i="1"/>
  <c r="M157" i="1"/>
  <c r="N157" i="2"/>
  <c r="J125" i="1"/>
  <c r="K125" i="1"/>
  <c r="M125" i="1"/>
  <c r="N125" i="2"/>
  <c r="J86" i="1"/>
  <c r="K86" i="1"/>
  <c r="M86" i="1"/>
  <c r="N86" i="2"/>
  <c r="J60" i="1"/>
  <c r="K60" i="1"/>
  <c r="M60" i="1"/>
  <c r="N60" i="2"/>
  <c r="J46" i="1"/>
  <c r="K46" i="1"/>
  <c r="M46" i="1"/>
  <c r="N46" i="2"/>
  <c r="J317" i="1"/>
  <c r="K317" i="1"/>
  <c r="M317" i="1"/>
  <c r="N317" i="2"/>
  <c r="J218" i="1"/>
  <c r="K218" i="1"/>
  <c r="M218" i="1"/>
  <c r="N218" i="2"/>
  <c r="J186" i="1"/>
  <c r="K186" i="1"/>
  <c r="M186" i="1"/>
  <c r="N186" i="2"/>
  <c r="J120" i="1"/>
  <c r="K120" i="1"/>
  <c r="M120" i="1"/>
  <c r="N120" i="2"/>
  <c r="J52" i="1"/>
  <c r="K52" i="1"/>
  <c r="M52" i="1"/>
  <c r="N52" i="2"/>
  <c r="J41" i="1"/>
  <c r="K41" i="1"/>
  <c r="M41" i="1"/>
  <c r="N41" i="2"/>
  <c r="J30" i="1"/>
  <c r="K30" i="1"/>
  <c r="M30" i="1"/>
  <c r="N30" i="2"/>
  <c r="J327" i="1"/>
  <c r="K327" i="1"/>
  <c r="M327" i="1"/>
  <c r="N327" i="2"/>
  <c r="J326" i="1"/>
  <c r="K326" i="1"/>
  <c r="M326" i="1"/>
  <c r="N326" i="2"/>
  <c r="J292" i="1"/>
  <c r="K292" i="1"/>
  <c r="M292" i="1"/>
  <c r="N292" i="2"/>
  <c r="J260" i="1"/>
  <c r="K260" i="1"/>
  <c r="M260" i="1"/>
  <c r="N260" i="2"/>
  <c r="J272" i="1"/>
  <c r="K272" i="1"/>
  <c r="M272" i="1"/>
  <c r="N272" i="2"/>
  <c r="J268" i="1"/>
  <c r="K268" i="1"/>
  <c r="M268" i="1"/>
  <c r="N268" i="2"/>
  <c r="J232" i="1"/>
  <c r="K232" i="1"/>
  <c r="M232" i="1"/>
  <c r="N232" i="2"/>
  <c r="J200" i="1"/>
  <c r="K200" i="1"/>
  <c r="M200" i="1"/>
  <c r="N200" i="2"/>
  <c r="J307" i="1"/>
  <c r="K307" i="1"/>
  <c r="M307" i="1"/>
  <c r="N307" i="2"/>
  <c r="J265" i="1"/>
  <c r="K265" i="1"/>
  <c r="M265" i="1"/>
  <c r="N265" i="2"/>
  <c r="J222" i="1"/>
  <c r="K222" i="1"/>
  <c r="M222" i="1"/>
  <c r="N222" i="2"/>
  <c r="J183" i="1"/>
  <c r="K183" i="1"/>
  <c r="M183" i="1"/>
  <c r="N183" i="2"/>
  <c r="J151" i="1"/>
  <c r="K151" i="1"/>
  <c r="M151" i="1"/>
  <c r="N151" i="2"/>
  <c r="J119" i="1"/>
  <c r="K119" i="1"/>
  <c r="M119" i="1"/>
  <c r="N119" i="2"/>
  <c r="J87" i="1"/>
  <c r="K87" i="1"/>
  <c r="M87" i="1"/>
  <c r="N87" i="2"/>
  <c r="J55" i="1"/>
  <c r="K55" i="1"/>
  <c r="M55" i="1"/>
  <c r="N55" i="2"/>
  <c r="J23" i="1"/>
  <c r="K23" i="1"/>
  <c r="M23" i="1"/>
  <c r="N23" i="2"/>
  <c r="J338" i="1"/>
  <c r="K338" i="1"/>
  <c r="M338" i="1"/>
  <c r="N338" i="2"/>
  <c r="J330" i="1"/>
  <c r="K330" i="1"/>
  <c r="M330" i="1"/>
  <c r="N330" i="2"/>
  <c r="J253" i="1"/>
  <c r="K253" i="1"/>
  <c r="M253" i="1"/>
  <c r="N253" i="2"/>
  <c r="J199" i="1"/>
  <c r="K199" i="1"/>
  <c r="M199" i="1"/>
  <c r="N199" i="2"/>
  <c r="J156" i="1"/>
  <c r="K156" i="1"/>
  <c r="M156" i="1"/>
  <c r="N156" i="2"/>
  <c r="J333" i="1"/>
  <c r="K333" i="1"/>
  <c r="M333" i="1"/>
  <c r="N333" i="2"/>
  <c r="J273" i="1"/>
  <c r="K273" i="1"/>
  <c r="M273" i="1"/>
  <c r="N273" i="2"/>
  <c r="J245" i="1"/>
  <c r="K245" i="1"/>
  <c r="M245" i="1"/>
  <c r="N245" i="2"/>
  <c r="J215" i="1"/>
  <c r="K215" i="1"/>
  <c r="M215" i="1"/>
  <c r="N215" i="2"/>
  <c r="J322" i="1"/>
  <c r="K322" i="1"/>
  <c r="M322" i="1"/>
  <c r="N322" i="2"/>
  <c r="J196" i="1"/>
  <c r="K196" i="1"/>
  <c r="M196" i="1"/>
  <c r="N196" i="2"/>
  <c r="J128" i="1"/>
  <c r="K128" i="1"/>
  <c r="M128" i="1"/>
  <c r="N128" i="2"/>
  <c r="J85" i="1"/>
  <c r="K85" i="1"/>
  <c r="M85" i="1"/>
  <c r="N85" i="2"/>
  <c r="J162" i="1"/>
  <c r="K162" i="1"/>
  <c r="M162" i="1"/>
  <c r="N162" i="2"/>
  <c r="J94" i="1"/>
  <c r="K94" i="1"/>
  <c r="M94" i="1"/>
  <c r="N94" i="2"/>
  <c r="J42" i="1"/>
  <c r="K42" i="1"/>
  <c r="M42" i="1"/>
  <c r="N42" i="2"/>
  <c r="J98" i="1"/>
  <c r="K98" i="1"/>
  <c r="M98" i="1"/>
  <c r="N98" i="2"/>
  <c r="J269" i="1"/>
  <c r="K269" i="1"/>
  <c r="M269" i="1"/>
  <c r="N269" i="2"/>
  <c r="J49" i="1"/>
  <c r="K49" i="1"/>
  <c r="M49" i="1"/>
  <c r="N49" i="2"/>
  <c r="J184" i="1"/>
  <c r="K184" i="1"/>
  <c r="M184" i="1"/>
  <c r="N184" i="2"/>
  <c r="J22" i="1"/>
  <c r="K22" i="1"/>
  <c r="M22" i="1"/>
  <c r="N22" i="2"/>
  <c r="J9" i="1"/>
  <c r="K9" i="1"/>
  <c r="M9" i="1"/>
  <c r="N9" i="2"/>
  <c r="J197" i="1"/>
  <c r="K197" i="1"/>
  <c r="M197" i="1"/>
  <c r="N197" i="2"/>
  <c r="J174" i="1"/>
  <c r="K174" i="1"/>
  <c r="M174" i="1"/>
  <c r="N174" i="2"/>
  <c r="J118" i="1"/>
  <c r="K118" i="1"/>
  <c r="M118" i="1"/>
  <c r="N118" i="2"/>
  <c r="J105" i="1"/>
  <c r="K105" i="1"/>
  <c r="M105" i="1"/>
  <c r="N105" i="2"/>
  <c r="J93" i="1"/>
  <c r="K93" i="1"/>
  <c r="M93" i="1"/>
  <c r="N93" i="2"/>
  <c r="J36" i="1"/>
  <c r="K36" i="1"/>
  <c r="M36" i="1"/>
  <c r="N36" i="2"/>
  <c r="J25" i="1"/>
  <c r="K25" i="1"/>
  <c r="M25" i="1"/>
  <c r="N25" i="2"/>
  <c r="J18" i="1"/>
  <c r="K18" i="1"/>
  <c r="M18" i="1"/>
  <c r="N18" i="2"/>
  <c r="J68" i="1"/>
  <c r="K68" i="1"/>
  <c r="M68" i="1"/>
  <c r="N68" i="2"/>
  <c r="J13" i="1"/>
  <c r="K13" i="1"/>
  <c r="M13" i="1"/>
  <c r="N13" i="2"/>
  <c r="J363" i="1"/>
  <c r="K363" i="1"/>
  <c r="M363" i="1"/>
  <c r="N363" i="2"/>
  <c r="J304" i="1"/>
  <c r="K304" i="1"/>
  <c r="M304" i="1"/>
  <c r="N304" i="2"/>
  <c r="J8" i="1"/>
  <c r="K8" i="1"/>
  <c r="M8" i="1"/>
  <c r="J300" i="1"/>
  <c r="K300" i="1"/>
  <c r="M300" i="1"/>
  <c r="N300" i="2"/>
  <c r="J224" i="1"/>
  <c r="K224" i="1"/>
  <c r="M224" i="1"/>
  <c r="N224" i="2"/>
  <c r="J354" i="1"/>
  <c r="K354" i="1"/>
  <c r="M354" i="1"/>
  <c r="N354" i="2"/>
  <c r="J297" i="1"/>
  <c r="K297" i="1"/>
  <c r="M297" i="1"/>
  <c r="N297" i="2"/>
  <c r="J254" i="1"/>
  <c r="K254" i="1"/>
  <c r="M254" i="1"/>
  <c r="N254" i="2"/>
  <c r="J211" i="1"/>
  <c r="K211" i="1"/>
  <c r="M211" i="1"/>
  <c r="N211" i="2"/>
  <c r="J175" i="1"/>
  <c r="K175" i="1"/>
  <c r="M175" i="1"/>
  <c r="N175" i="2"/>
  <c r="J143" i="1"/>
  <c r="K143" i="1"/>
  <c r="M143" i="1"/>
  <c r="N143" i="2"/>
  <c r="J111" i="1"/>
  <c r="K111" i="1"/>
  <c r="M111" i="1"/>
  <c r="N111" i="2"/>
  <c r="J79" i="1"/>
  <c r="K79" i="1"/>
  <c r="M79" i="1"/>
  <c r="N79" i="2"/>
  <c r="J47" i="1"/>
  <c r="K47" i="1"/>
  <c r="M47" i="1"/>
  <c r="N47" i="2"/>
  <c r="J15" i="1"/>
  <c r="K15" i="1"/>
  <c r="M15" i="1"/>
  <c r="N15" i="2"/>
  <c r="J325" i="1"/>
  <c r="K325" i="1"/>
  <c r="M325" i="1"/>
  <c r="N325" i="2"/>
  <c r="J303" i="1"/>
  <c r="K303" i="1"/>
  <c r="M303" i="1"/>
  <c r="N303" i="2"/>
  <c r="J241" i="1"/>
  <c r="K241" i="1"/>
  <c r="M241" i="1"/>
  <c r="N241" i="2"/>
  <c r="J188" i="1"/>
  <c r="K188" i="1"/>
  <c r="M188" i="1"/>
  <c r="N188" i="2"/>
  <c r="J145" i="1"/>
  <c r="K145" i="1"/>
  <c r="M145" i="1"/>
  <c r="N145" i="2"/>
  <c r="J311" i="1"/>
  <c r="K311" i="1"/>
  <c r="M311" i="1"/>
  <c r="N311" i="2"/>
  <c r="J261" i="1"/>
  <c r="K261" i="1"/>
  <c r="M261" i="1"/>
  <c r="N261" i="2"/>
  <c r="J301" i="1"/>
  <c r="K301" i="1"/>
  <c r="M301" i="1"/>
  <c r="N301" i="2"/>
  <c r="J198" i="1"/>
  <c r="K198" i="1"/>
  <c r="M198" i="1"/>
  <c r="N198" i="2"/>
  <c r="J277" i="1"/>
  <c r="K277" i="1"/>
  <c r="M277" i="1"/>
  <c r="N277" i="2"/>
  <c r="J178" i="1"/>
  <c r="K178" i="1"/>
  <c r="M178" i="1"/>
  <c r="N178" i="2"/>
  <c r="J117" i="1"/>
  <c r="K117" i="1"/>
  <c r="M117" i="1"/>
  <c r="N117" i="2"/>
  <c r="J74" i="1"/>
  <c r="K74" i="1"/>
  <c r="M74" i="1"/>
  <c r="N74" i="2"/>
  <c r="J144" i="1"/>
  <c r="K144" i="1"/>
  <c r="M144" i="1"/>
  <c r="N144" i="2"/>
  <c r="J82" i="1"/>
  <c r="K82" i="1"/>
  <c r="M82" i="1"/>
  <c r="N82" i="2"/>
  <c r="J32" i="1"/>
  <c r="K32" i="1"/>
  <c r="M32" i="1"/>
  <c r="N32" i="2"/>
  <c r="J10" i="1"/>
  <c r="K10" i="1"/>
  <c r="M10" i="1"/>
  <c r="N10" i="2"/>
  <c r="J231" i="1"/>
  <c r="K231" i="1"/>
  <c r="M231" i="1"/>
  <c r="N231" i="2"/>
  <c r="J221" i="1"/>
  <c r="K221" i="1"/>
  <c r="M221" i="1"/>
  <c r="N221" i="2"/>
  <c r="J185" i="1"/>
  <c r="K185" i="1"/>
  <c r="M185" i="1"/>
  <c r="N185" i="2"/>
  <c r="J148" i="1"/>
  <c r="K148" i="1"/>
  <c r="M148" i="1"/>
  <c r="N148" i="2"/>
  <c r="J116" i="1"/>
  <c r="K116" i="1"/>
  <c r="M116" i="1"/>
  <c r="N116" i="2"/>
  <c r="J92" i="1"/>
  <c r="K92" i="1"/>
  <c r="M92" i="1"/>
  <c r="N92" i="2"/>
  <c r="J66" i="1"/>
  <c r="K66" i="1"/>
  <c r="M66" i="1"/>
  <c r="N66" i="2"/>
  <c r="J45" i="1"/>
  <c r="K45" i="1"/>
  <c r="M45" i="1"/>
  <c r="N45" i="2"/>
  <c r="J24" i="1"/>
  <c r="K24" i="1"/>
  <c r="M24" i="1"/>
  <c r="N24" i="2"/>
  <c r="J160" i="1"/>
  <c r="K160" i="1"/>
  <c r="M160" i="1"/>
  <c r="N160" i="2"/>
  <c r="J136" i="1"/>
  <c r="K136" i="1"/>
  <c r="M136" i="1"/>
  <c r="N136" i="2"/>
  <c r="J17" i="1"/>
  <c r="K17" i="1"/>
  <c r="M17" i="1"/>
  <c r="N17" i="2"/>
  <c r="J76" i="1"/>
  <c r="K76" i="1"/>
  <c r="M76" i="1"/>
  <c r="N76" i="2"/>
  <c r="J194" i="1"/>
  <c r="K194" i="1"/>
  <c r="M194" i="1"/>
  <c r="N194" i="2"/>
  <c r="J33" i="1"/>
  <c r="K33" i="1"/>
  <c r="M33" i="1"/>
  <c r="N33" i="2"/>
  <c r="J342" i="1"/>
  <c r="K342" i="1"/>
  <c r="M342" i="1"/>
  <c r="N342" i="2"/>
  <c r="J337" i="1"/>
  <c r="K337" i="1"/>
  <c r="M337" i="1"/>
  <c r="N337" i="2"/>
  <c r="J248" i="1"/>
  <c r="K248" i="1"/>
  <c r="M248" i="1"/>
  <c r="N248" i="2"/>
  <c r="J216" i="1"/>
  <c r="K216" i="1"/>
  <c r="M216" i="1"/>
  <c r="N216" i="2"/>
  <c r="J341" i="1"/>
  <c r="K341" i="1"/>
  <c r="M341" i="1"/>
  <c r="N341" i="2"/>
  <c r="J286" i="1"/>
  <c r="K286" i="1"/>
  <c r="M286" i="1"/>
  <c r="N286" i="2"/>
  <c r="J243" i="1"/>
  <c r="K243" i="1"/>
  <c r="M243" i="1"/>
  <c r="N243" i="2"/>
  <c r="J201" i="1"/>
  <c r="K201" i="1"/>
  <c r="M201" i="1"/>
  <c r="N201" i="2"/>
  <c r="J167" i="1"/>
  <c r="K167" i="1"/>
  <c r="M167" i="1"/>
  <c r="N167" i="2"/>
  <c r="J135" i="1"/>
  <c r="K135" i="1"/>
  <c r="M135" i="1"/>
  <c r="N135" i="2"/>
  <c r="J103" i="1"/>
  <c r="K103" i="1"/>
  <c r="M103" i="1"/>
  <c r="N103" i="2"/>
  <c r="J71" i="1"/>
  <c r="K71" i="1"/>
  <c r="M71" i="1"/>
  <c r="N71" i="2"/>
  <c r="J39" i="1"/>
  <c r="K39" i="1"/>
  <c r="M39" i="1"/>
  <c r="N39" i="2"/>
  <c r="J362" i="1"/>
  <c r="K362" i="1"/>
  <c r="M362" i="1"/>
  <c r="N362" i="2"/>
  <c r="J314" i="1"/>
  <c r="K314" i="1"/>
  <c r="M314" i="1"/>
  <c r="N314" i="2"/>
  <c r="J290" i="1"/>
  <c r="K290" i="1"/>
  <c r="M290" i="1"/>
  <c r="N290" i="2"/>
  <c r="J229" i="1"/>
  <c r="K229" i="1"/>
  <c r="M229" i="1"/>
  <c r="N229" i="2"/>
  <c r="J177" i="1"/>
  <c r="K177" i="1"/>
  <c r="M177" i="1"/>
  <c r="N177" i="2"/>
  <c r="J134" i="1"/>
  <c r="K134" i="1"/>
  <c r="M134" i="1"/>
  <c r="N134" i="2"/>
  <c r="J298" i="1"/>
  <c r="K298" i="1"/>
  <c r="M298" i="1"/>
  <c r="N298" i="2"/>
  <c r="J334" i="1"/>
  <c r="K334" i="1"/>
  <c r="M334" i="1"/>
  <c r="N334" i="2"/>
  <c r="J250" i="1"/>
  <c r="K250" i="1"/>
  <c r="M250" i="1"/>
  <c r="N250" i="2"/>
  <c r="J190" i="1"/>
  <c r="K190" i="1"/>
  <c r="M190" i="1"/>
  <c r="N190" i="2"/>
  <c r="J257" i="1"/>
  <c r="K257" i="1"/>
  <c r="M257" i="1"/>
  <c r="N257" i="2"/>
  <c r="J165" i="1"/>
  <c r="K165" i="1"/>
  <c r="M165" i="1"/>
  <c r="N165" i="2"/>
  <c r="J106" i="1"/>
  <c r="K106" i="1"/>
  <c r="M106" i="1"/>
  <c r="N106" i="2"/>
  <c r="J237" i="1"/>
  <c r="K237" i="1"/>
  <c r="M237" i="1"/>
  <c r="N237" i="2"/>
  <c r="J124" i="1"/>
  <c r="K124" i="1"/>
  <c r="M124" i="1"/>
  <c r="N124" i="2"/>
  <c r="J64" i="1"/>
  <c r="K64" i="1"/>
  <c r="M64" i="1"/>
  <c r="N64" i="2"/>
  <c r="J335" i="1"/>
  <c r="K335" i="1"/>
  <c r="M335" i="1"/>
  <c r="N335" i="2"/>
  <c r="J240" i="1"/>
  <c r="K240" i="1"/>
  <c r="M240" i="1"/>
  <c r="N240" i="2"/>
  <c r="J208" i="1"/>
  <c r="K208" i="1"/>
  <c r="M208" i="1"/>
  <c r="N208" i="2"/>
  <c r="J318" i="1"/>
  <c r="K318" i="1"/>
  <c r="M318" i="1"/>
  <c r="N318" i="2"/>
  <c r="J275" i="1"/>
  <c r="K275" i="1"/>
  <c r="M275" i="1"/>
  <c r="N275" i="2"/>
  <c r="J233" i="1"/>
  <c r="K233" i="1"/>
  <c r="M233" i="1"/>
  <c r="N233" i="2"/>
  <c r="J191" i="1"/>
  <c r="K191" i="1"/>
  <c r="M191" i="1"/>
  <c r="N191" i="2"/>
  <c r="J159" i="1"/>
  <c r="K159" i="1"/>
  <c r="M159" i="1"/>
  <c r="N159" i="2"/>
  <c r="J127" i="1"/>
  <c r="K127" i="1"/>
  <c r="M127" i="1"/>
  <c r="N127" i="2"/>
  <c r="J95" i="1"/>
  <c r="K95" i="1"/>
  <c r="M95" i="1"/>
  <c r="N95" i="2"/>
  <c r="J63" i="1"/>
  <c r="K63" i="1"/>
  <c r="M63" i="1"/>
  <c r="N63" i="2"/>
  <c r="J31" i="1"/>
  <c r="K31" i="1"/>
  <c r="M31" i="1"/>
  <c r="N31" i="2"/>
  <c r="J350" i="1"/>
  <c r="K350" i="1"/>
  <c r="M350" i="1"/>
  <c r="N350" i="2"/>
  <c r="J360" i="1"/>
  <c r="K360" i="1"/>
  <c r="M360" i="1"/>
  <c r="N360" i="2"/>
  <c r="J266" i="1"/>
  <c r="K266" i="1"/>
  <c r="M266" i="1"/>
  <c r="N266" i="2"/>
  <c r="J214" i="1"/>
  <c r="K214" i="1"/>
  <c r="M214" i="1"/>
  <c r="N214" i="2"/>
  <c r="J166" i="1"/>
  <c r="K166" i="1"/>
  <c r="M166" i="1"/>
  <c r="N166" i="2"/>
  <c r="J357" i="1"/>
  <c r="K357" i="1"/>
  <c r="M357" i="1"/>
  <c r="N357" i="2"/>
  <c r="J285" i="1"/>
  <c r="K285" i="1"/>
  <c r="M285" i="1"/>
  <c r="N285" i="2"/>
  <c r="J282" i="1"/>
  <c r="K282" i="1"/>
  <c r="M282" i="1"/>
  <c r="N282" i="2"/>
  <c r="J234" i="1"/>
  <c r="K234" i="1"/>
  <c r="M234" i="1"/>
  <c r="N234" i="2"/>
  <c r="J345" i="1"/>
  <c r="K345" i="1"/>
  <c r="M345" i="1"/>
  <c r="N345" i="2"/>
  <c r="J219" i="1"/>
  <c r="K219" i="1"/>
  <c r="M219" i="1"/>
  <c r="N219" i="2"/>
  <c r="J141" i="1"/>
  <c r="K141" i="1"/>
  <c r="M141" i="1"/>
  <c r="N141" i="2"/>
  <c r="J96" i="1"/>
  <c r="K96" i="1"/>
  <c r="M96" i="1"/>
  <c r="N96" i="2"/>
  <c r="J181" i="1"/>
  <c r="K181" i="1"/>
  <c r="M181" i="1"/>
  <c r="N181" i="2"/>
  <c r="J109" i="1"/>
  <c r="K109" i="1"/>
  <c r="M109" i="1"/>
  <c r="N109" i="2"/>
  <c r="J53" i="1"/>
  <c r="K53" i="1"/>
  <c r="M53" i="1"/>
  <c r="N53" i="2"/>
  <c r="J21" i="1"/>
  <c r="K21" i="1"/>
  <c r="M21" i="1"/>
  <c r="N21" i="2"/>
  <c r="J310" i="1"/>
  <c r="K310" i="1"/>
  <c r="M310" i="1"/>
  <c r="N310" i="2"/>
  <c r="J230" i="1"/>
  <c r="K230" i="1"/>
  <c r="M230" i="1"/>
  <c r="N230" i="2"/>
  <c r="J210" i="1"/>
  <c r="K210" i="1"/>
  <c r="M210" i="1"/>
  <c r="N210" i="2"/>
  <c r="J164" i="1"/>
  <c r="K164" i="1"/>
  <c r="M164" i="1"/>
  <c r="N164" i="2"/>
  <c r="J130" i="1"/>
  <c r="K130" i="1"/>
  <c r="M130" i="1"/>
  <c r="N130" i="2"/>
  <c r="J104" i="1"/>
  <c r="K104" i="1"/>
  <c r="M104" i="1"/>
  <c r="N104" i="2"/>
  <c r="J77" i="1"/>
  <c r="K77" i="1"/>
  <c r="M77" i="1"/>
  <c r="N77" i="2"/>
  <c r="J56" i="1"/>
  <c r="K56" i="1"/>
  <c r="M56" i="1"/>
  <c r="N56" i="2"/>
  <c r="J34" i="1"/>
  <c r="K34" i="1"/>
  <c r="M34" i="1"/>
  <c r="N34" i="2"/>
  <c r="J209" i="1"/>
  <c r="K209" i="1"/>
  <c r="M209" i="1"/>
  <c r="N209" i="2"/>
  <c r="J146" i="1"/>
  <c r="K146" i="1"/>
  <c r="M146" i="1"/>
  <c r="N146" i="2"/>
  <c r="J73" i="1"/>
  <c r="K73" i="1"/>
  <c r="M73" i="1"/>
  <c r="N73" i="2"/>
  <c r="J132" i="1"/>
  <c r="K132" i="1"/>
  <c r="M132" i="1"/>
  <c r="N132" i="2"/>
  <c r="J38" i="1"/>
  <c r="K38" i="1"/>
  <c r="M38" i="1"/>
  <c r="N38" i="2"/>
  <c r="J81" i="1"/>
  <c r="K81" i="1"/>
  <c r="M81" i="1"/>
  <c r="N81" i="2"/>
  <c r="J274" i="1"/>
  <c r="K274" i="1"/>
  <c r="M274" i="1"/>
  <c r="N274" i="2"/>
  <c r="J149" i="1"/>
  <c r="K149" i="1"/>
  <c r="M149" i="1"/>
  <c r="N149" i="2"/>
  <c r="J28" i="1"/>
  <c r="K28" i="1"/>
  <c r="M28" i="1"/>
  <c r="N28" i="2"/>
  <c r="J113" i="1"/>
  <c r="K113" i="1"/>
  <c r="M113" i="1"/>
  <c r="N113" i="2"/>
  <c r="J12" i="1"/>
  <c r="K12" i="1"/>
  <c r="M12" i="1"/>
  <c r="N12" i="2"/>
  <c r="J108" i="1"/>
  <c r="K108" i="1"/>
  <c r="M108" i="1"/>
  <c r="N108" i="2"/>
  <c r="J20" i="1"/>
  <c r="K20" i="1"/>
  <c r="M20" i="1"/>
  <c r="N20" i="2"/>
  <c r="J44" i="1"/>
  <c r="K44" i="1"/>
  <c r="M44" i="1"/>
  <c r="N44" i="2"/>
  <c r="J176" i="1"/>
  <c r="K176" i="1"/>
  <c r="M176" i="1"/>
  <c r="N176" i="2"/>
  <c r="J70" i="1"/>
  <c r="K70" i="1"/>
  <c r="M70" i="1"/>
  <c r="N70" i="2"/>
  <c r="J57" i="1"/>
  <c r="K57" i="1"/>
  <c r="M57" i="1"/>
  <c r="N57" i="2"/>
  <c r="J262" i="1"/>
  <c r="K262" i="1"/>
  <c r="M262" i="1"/>
  <c r="N262" i="2"/>
  <c r="J62" i="1"/>
  <c r="K62" i="1"/>
  <c r="M62" i="1"/>
  <c r="N62" i="2"/>
  <c r="J100" i="1"/>
  <c r="K100" i="1"/>
  <c r="M100" i="1"/>
  <c r="N100" i="2"/>
  <c r="J339" i="1"/>
  <c r="K339" i="1"/>
  <c r="M339" i="1"/>
  <c r="N339" i="2"/>
  <c r="J78" i="1"/>
  <c r="K78" i="1"/>
  <c r="M78" i="1"/>
  <c r="N78" i="2"/>
  <c r="N38" i="4"/>
  <c r="N115" i="4"/>
  <c r="N324" i="4"/>
  <c r="N19" i="4"/>
  <c r="N218" i="4"/>
  <c r="N237" i="4"/>
  <c r="N293" i="4"/>
  <c r="N176" i="4"/>
  <c r="N151" i="4"/>
  <c r="N189" i="4"/>
  <c r="N174" i="4"/>
  <c r="N243" i="4"/>
  <c r="N62" i="4"/>
  <c r="N114" i="4"/>
  <c r="N193" i="4"/>
  <c r="N343" i="4"/>
  <c r="N172" i="4"/>
  <c r="N340" i="4"/>
  <c r="N16" i="4"/>
  <c r="N181" i="4"/>
  <c r="N223" i="4"/>
  <c r="N231" i="4"/>
  <c r="N160" i="4"/>
  <c r="N120" i="4"/>
  <c r="N291" i="4"/>
  <c r="N362" i="4"/>
  <c r="N48" i="4"/>
  <c r="N257" i="4"/>
  <c r="N42" i="4"/>
  <c r="N106" i="4"/>
  <c r="N215" i="4"/>
  <c r="N41" i="4"/>
  <c r="N133" i="4"/>
  <c r="N29" i="4"/>
  <c r="N290" i="4"/>
  <c r="N301" i="4"/>
  <c r="N278" i="4"/>
  <c r="N127" i="4"/>
  <c r="N173" i="4"/>
  <c r="N69" i="4"/>
  <c r="N170" i="4"/>
  <c r="N332" i="4"/>
  <c r="N341" i="4"/>
  <c r="N214" i="4"/>
  <c r="N99" i="4"/>
  <c r="N342" i="4"/>
  <c r="N121" i="4"/>
  <c r="N322" i="4"/>
  <c r="N143" i="4"/>
  <c r="N363" i="4"/>
  <c r="N187" i="4"/>
  <c r="N157" i="4"/>
  <c r="N54" i="4"/>
  <c r="N203" i="4"/>
  <c r="N112" i="4"/>
  <c r="N323" i="4"/>
  <c r="N352" i="4"/>
  <c r="N91" i="4"/>
  <c r="N300" i="4"/>
  <c r="N92" i="4"/>
  <c r="N306" i="4"/>
  <c r="N268" i="4"/>
  <c r="N258" i="4"/>
  <c r="N80" i="4"/>
  <c r="N85" i="4"/>
  <c r="N104" i="4"/>
  <c r="N50" i="4"/>
  <c r="N230" i="4"/>
  <c r="N83" i="4"/>
  <c r="N146" i="4"/>
  <c r="N275" i="4"/>
  <c r="N297" i="4"/>
  <c r="N11" i="4"/>
  <c r="N235" i="4"/>
  <c r="N81" i="4"/>
  <c r="N260" i="4"/>
  <c r="N49" i="4"/>
  <c r="N86" i="4"/>
  <c r="N333" i="4"/>
  <c r="N61" i="4"/>
  <c r="N138" i="4"/>
  <c r="N285" i="4"/>
  <c r="N177" i="4"/>
  <c r="N168" i="4"/>
  <c r="N124" i="4"/>
  <c r="N308" i="4"/>
  <c r="N346" i="4"/>
  <c r="N336" i="4"/>
  <c r="N179" i="4"/>
  <c r="N12" i="4"/>
  <c r="N88" i="4"/>
  <c r="N188" i="4"/>
  <c r="N43" i="4"/>
  <c r="N105" i="4"/>
  <c r="N284" i="4"/>
  <c r="N131" i="4"/>
  <c r="N358" i="4"/>
  <c r="N156" i="4"/>
  <c r="N296" i="4"/>
  <c r="N175" i="4"/>
  <c r="N315" i="4"/>
  <c r="N219" i="4"/>
  <c r="N338" i="4"/>
  <c r="N252" i="4"/>
  <c r="N22" i="4"/>
  <c r="N66" i="4"/>
  <c r="N108" i="4"/>
  <c r="N263" i="4"/>
  <c r="N337" i="4"/>
  <c r="N56" i="4"/>
  <c r="N10" i="4"/>
  <c r="N52" i="4"/>
  <c r="N71" i="4"/>
  <c r="N314" i="4"/>
  <c r="N101" i="4"/>
  <c r="N102" i="4"/>
  <c r="N149" i="4"/>
  <c r="N208" i="4"/>
  <c r="N256" i="4"/>
  <c r="N167" i="4"/>
  <c r="N180" i="4"/>
  <c r="N68" i="4"/>
  <c r="N359" i="4"/>
  <c r="N87" i="4"/>
  <c r="N40" i="4"/>
  <c r="N129" i="4"/>
  <c r="N310" i="4"/>
  <c r="N109" i="4"/>
  <c r="N96" i="4"/>
  <c r="N97" i="4"/>
  <c r="N78" i="4"/>
  <c r="N169" i="4"/>
  <c r="N351" i="4"/>
  <c r="N222" i="4"/>
  <c r="N74" i="4"/>
  <c r="N153" i="4"/>
  <c r="N356" i="4"/>
  <c r="N353" i="4"/>
  <c r="N307" i="4"/>
  <c r="N360" i="4"/>
  <c r="N37" i="4"/>
  <c r="N118" i="4"/>
  <c r="N262" i="4"/>
  <c r="N95" i="4"/>
  <c r="N140" i="4"/>
  <c r="N288" i="4"/>
  <c r="N163" i="4"/>
  <c r="N357" i="4"/>
  <c r="N202" i="4"/>
  <c r="N328" i="4"/>
  <c r="N207" i="4"/>
  <c r="N334" i="4"/>
  <c r="N241" i="4"/>
  <c r="J357" i="2"/>
  <c r="K357" i="2"/>
  <c r="M357" i="2"/>
  <c r="J358" i="2"/>
  <c r="K358" i="2"/>
  <c r="M358" i="2"/>
  <c r="J342" i="2"/>
  <c r="K342" i="2"/>
  <c r="M342" i="2"/>
  <c r="J313" i="2"/>
  <c r="K313" i="2"/>
  <c r="M313" i="2"/>
  <c r="J281" i="2"/>
  <c r="K281" i="2"/>
  <c r="M281" i="2"/>
  <c r="J249" i="2"/>
  <c r="K249" i="2"/>
  <c r="M249" i="2"/>
  <c r="J344" i="2"/>
  <c r="K344" i="2"/>
  <c r="M344" i="2"/>
  <c r="J195" i="2"/>
  <c r="K195" i="2"/>
  <c r="M195" i="2"/>
  <c r="J163" i="2"/>
  <c r="K163" i="2"/>
  <c r="M163" i="2"/>
  <c r="J131" i="2"/>
  <c r="K131" i="2"/>
  <c r="M131" i="2"/>
  <c r="J99" i="2"/>
  <c r="K99" i="2"/>
  <c r="M99" i="2"/>
  <c r="J67" i="2"/>
  <c r="K67" i="2"/>
  <c r="M67" i="2"/>
  <c r="J35" i="2"/>
  <c r="K35" i="2"/>
  <c r="M35" i="2"/>
  <c r="J352" i="2"/>
  <c r="K352" i="2"/>
  <c r="M352" i="2"/>
  <c r="J295" i="2"/>
  <c r="K295" i="2"/>
  <c r="M295" i="2"/>
  <c r="J263" i="2"/>
  <c r="K263" i="2"/>
  <c r="M263" i="2"/>
  <c r="J284" i="2"/>
  <c r="K284" i="2"/>
  <c r="M284" i="2"/>
  <c r="J327" i="2"/>
  <c r="K327" i="2"/>
  <c r="M327" i="2"/>
  <c r="J251" i="2"/>
  <c r="K251" i="2"/>
  <c r="M251" i="2"/>
  <c r="J221" i="2"/>
  <c r="K221" i="2"/>
  <c r="M221" i="2"/>
  <c r="J176" i="2"/>
  <c r="K176" i="2"/>
  <c r="M176" i="2"/>
  <c r="J130" i="2"/>
  <c r="K130" i="2"/>
  <c r="M130" i="2"/>
  <c r="J217" i="2"/>
  <c r="K217" i="2"/>
  <c r="M217" i="2"/>
  <c r="J170" i="2"/>
  <c r="K170" i="2"/>
  <c r="M170" i="2"/>
  <c r="J121" i="2"/>
  <c r="K121" i="2"/>
  <c r="M121" i="2"/>
  <c r="J96" i="2"/>
  <c r="K96" i="2"/>
  <c r="M96" i="2"/>
  <c r="J80" i="2"/>
  <c r="K80" i="2"/>
  <c r="M80" i="2"/>
  <c r="J64" i="2"/>
  <c r="K64" i="2"/>
  <c r="M64" i="2"/>
  <c r="J48" i="2"/>
  <c r="K48" i="2"/>
  <c r="M48" i="2"/>
  <c r="J32" i="2"/>
  <c r="K32" i="2"/>
  <c r="M32" i="2"/>
  <c r="J16" i="2"/>
  <c r="K16" i="2"/>
  <c r="M16" i="2"/>
  <c r="J274" i="2"/>
  <c r="K274" i="2"/>
  <c r="M274" i="2"/>
  <c r="J174" i="2"/>
  <c r="K174" i="2"/>
  <c r="M174" i="2"/>
  <c r="J116" i="2"/>
  <c r="K116" i="2"/>
  <c r="M116" i="2"/>
  <c r="J267" i="2"/>
  <c r="K267" i="2"/>
  <c r="M267" i="2"/>
  <c r="J244" i="2"/>
  <c r="K244" i="2"/>
  <c r="M244" i="2"/>
  <c r="J331" i="2"/>
  <c r="K331" i="2"/>
  <c r="M331" i="2"/>
  <c r="J134" i="2"/>
  <c r="K134" i="2"/>
  <c r="M134" i="2"/>
  <c r="J165" i="2"/>
  <c r="K165" i="2"/>
  <c r="M165" i="2"/>
  <c r="J46" i="2"/>
  <c r="K46" i="2"/>
  <c r="M46" i="2"/>
  <c r="J186" i="2"/>
  <c r="K186" i="2"/>
  <c r="M186" i="2"/>
  <c r="J362" i="2"/>
  <c r="K362" i="2"/>
  <c r="M362" i="2"/>
  <c r="J346" i="2"/>
  <c r="K346" i="2"/>
  <c r="M346" i="2"/>
  <c r="J321" i="2"/>
  <c r="K321" i="2"/>
  <c r="M321" i="2"/>
  <c r="J289" i="2"/>
  <c r="K289" i="2"/>
  <c r="M289" i="2"/>
  <c r="J257" i="2"/>
  <c r="K257" i="2"/>
  <c r="M257" i="2"/>
  <c r="J225" i="2"/>
  <c r="K225" i="2"/>
  <c r="M225" i="2"/>
  <c r="J203" i="2"/>
  <c r="K203" i="2"/>
  <c r="M203" i="2"/>
  <c r="J171" i="2"/>
  <c r="K171" i="2"/>
  <c r="M171" i="2"/>
  <c r="J139" i="2"/>
  <c r="K139" i="2"/>
  <c r="M139" i="2"/>
  <c r="J107" i="2"/>
  <c r="K107" i="2"/>
  <c r="M107" i="2"/>
  <c r="J75" i="2"/>
  <c r="K75" i="2"/>
  <c r="M75" i="2"/>
  <c r="J43" i="2"/>
  <c r="K43" i="2"/>
  <c r="M43" i="2"/>
  <c r="J11" i="2"/>
  <c r="K11" i="2"/>
  <c r="M11" i="2"/>
  <c r="J303" i="2"/>
  <c r="K303" i="2"/>
  <c r="M303" i="2"/>
  <c r="J271" i="2"/>
  <c r="K271" i="2"/>
  <c r="M271" i="2"/>
  <c r="J318" i="2"/>
  <c r="K318" i="2"/>
  <c r="M318" i="2"/>
  <c r="J226" i="2"/>
  <c r="K226" i="2"/>
  <c r="M226" i="2"/>
  <c r="J259" i="2"/>
  <c r="K259" i="2"/>
  <c r="M259" i="2"/>
  <c r="J227" i="2"/>
  <c r="K227" i="2"/>
  <c r="M227" i="2"/>
  <c r="J189" i="2"/>
  <c r="K189" i="2"/>
  <c r="M189" i="2"/>
  <c r="J144" i="2"/>
  <c r="K144" i="2"/>
  <c r="M144" i="2"/>
  <c r="J222" i="2"/>
  <c r="K222" i="2"/>
  <c r="M222" i="2"/>
  <c r="J181" i="2"/>
  <c r="K181" i="2"/>
  <c r="M181" i="2"/>
  <c r="J126" i="2"/>
  <c r="K126" i="2"/>
  <c r="M126" i="2"/>
  <c r="J100" i="2"/>
  <c r="K100" i="2"/>
  <c r="M100" i="2"/>
  <c r="J84" i="2"/>
  <c r="K84" i="2"/>
  <c r="M84" i="2"/>
  <c r="J68" i="2"/>
  <c r="K68" i="2"/>
  <c r="M68" i="2"/>
  <c r="J52" i="2"/>
  <c r="K52" i="2"/>
  <c r="M52" i="2"/>
  <c r="J36" i="2"/>
  <c r="K36" i="2"/>
  <c r="M36" i="2"/>
  <c r="J20" i="2"/>
  <c r="K20" i="2"/>
  <c r="M20" i="2"/>
  <c r="J296" i="2"/>
  <c r="K296" i="2"/>
  <c r="M296" i="2"/>
  <c r="J185" i="2"/>
  <c r="K185" i="2"/>
  <c r="M185" i="2"/>
  <c r="J138" i="2"/>
  <c r="K138" i="2"/>
  <c r="M138" i="2"/>
  <c r="J298" i="2"/>
  <c r="K298" i="2"/>
  <c r="M298" i="2"/>
  <c r="J247" i="2"/>
  <c r="K247" i="2"/>
  <c r="M247" i="2"/>
  <c r="J228" i="2"/>
  <c r="K228" i="2"/>
  <c r="M228" i="2"/>
  <c r="J145" i="2"/>
  <c r="K145" i="2"/>
  <c r="M145" i="2"/>
  <c r="J190" i="2"/>
  <c r="K190" i="2"/>
  <c r="M190" i="2"/>
  <c r="J62" i="2"/>
  <c r="K62" i="2"/>
  <c r="M62" i="2"/>
  <c r="J283" i="2"/>
  <c r="K283" i="2"/>
  <c r="M283" i="2"/>
  <c r="J341" i="2"/>
  <c r="K341" i="2"/>
  <c r="M341" i="2"/>
  <c r="J351" i="2"/>
  <c r="K351" i="2"/>
  <c r="M351" i="2"/>
  <c r="J337" i="2"/>
  <c r="K337" i="2"/>
  <c r="M337" i="2"/>
  <c r="J265" i="2"/>
  <c r="K265" i="2"/>
  <c r="M265" i="2"/>
  <c r="J237" i="2"/>
  <c r="K237" i="2"/>
  <c r="M237" i="2"/>
  <c r="J219" i="2"/>
  <c r="K219" i="2"/>
  <c r="M219" i="2"/>
  <c r="J147" i="2"/>
  <c r="K147" i="2"/>
  <c r="M147" i="2"/>
  <c r="J119" i="2"/>
  <c r="K119" i="2"/>
  <c r="M119" i="2"/>
  <c r="J91" i="2"/>
  <c r="K91" i="2"/>
  <c r="M91" i="2"/>
  <c r="J19" i="2"/>
  <c r="K19" i="2"/>
  <c r="M19" i="2"/>
  <c r="J338" i="2"/>
  <c r="K338" i="2"/>
  <c r="M338" i="2"/>
  <c r="J287" i="2"/>
  <c r="K287" i="2"/>
  <c r="M287" i="2"/>
  <c r="J242" i="2"/>
  <c r="K242" i="2"/>
  <c r="M242" i="2"/>
  <c r="J308" i="2"/>
  <c r="K308" i="2"/>
  <c r="M308" i="2"/>
  <c r="J243" i="2"/>
  <c r="K243" i="2"/>
  <c r="M243" i="2"/>
  <c r="J157" i="2"/>
  <c r="K157" i="2"/>
  <c r="M157" i="2"/>
  <c r="J291" i="2"/>
  <c r="K291" i="2"/>
  <c r="M291" i="2"/>
  <c r="J206" i="2"/>
  <c r="K206" i="2"/>
  <c r="M206" i="2"/>
  <c r="J104" i="2"/>
  <c r="K104" i="2"/>
  <c r="M104" i="2"/>
  <c r="J353" i="2"/>
  <c r="K353" i="2"/>
  <c r="M353" i="2"/>
  <c r="J343" i="2"/>
  <c r="K343" i="2"/>
  <c r="M343" i="2"/>
  <c r="J293" i="2"/>
  <c r="K293" i="2"/>
  <c r="M293" i="2"/>
  <c r="J277" i="2"/>
  <c r="K277" i="2"/>
  <c r="M277" i="2"/>
  <c r="J360" i="2"/>
  <c r="K360" i="2"/>
  <c r="M360" i="2"/>
  <c r="J175" i="2"/>
  <c r="K175" i="2"/>
  <c r="M175" i="2"/>
  <c r="J159" i="2"/>
  <c r="K159" i="2"/>
  <c r="M159" i="2"/>
  <c r="J103" i="2"/>
  <c r="K103" i="2"/>
  <c r="M103" i="2"/>
  <c r="J47" i="2"/>
  <c r="K47" i="2"/>
  <c r="M47" i="2"/>
  <c r="J31" i="2"/>
  <c r="K31" i="2"/>
  <c r="M31" i="2"/>
  <c r="J302" i="2"/>
  <c r="K302" i="2"/>
  <c r="M302" i="2"/>
  <c r="J319" i="2"/>
  <c r="K319" i="2"/>
  <c r="M319" i="2"/>
  <c r="J268" i="2"/>
  <c r="K268" i="2"/>
  <c r="M268" i="2"/>
  <c r="J256" i="2"/>
  <c r="K256" i="2"/>
  <c r="M256" i="2"/>
  <c r="J192" i="2"/>
  <c r="K192" i="2"/>
  <c r="M192" i="2"/>
  <c r="J173" i="2"/>
  <c r="K173" i="2"/>
  <c r="M173" i="2"/>
  <c r="J220" i="2"/>
  <c r="K220" i="2"/>
  <c r="M220" i="2"/>
  <c r="J129" i="2"/>
  <c r="K129" i="2"/>
  <c r="M129" i="2"/>
  <c r="J110" i="2"/>
  <c r="K110" i="2"/>
  <c r="M110" i="2"/>
  <c r="J81" i="2"/>
  <c r="K81" i="2"/>
  <c r="M81" i="2"/>
  <c r="J53" i="2"/>
  <c r="K53" i="2"/>
  <c r="M53" i="2"/>
  <c r="J45" i="2"/>
  <c r="K45" i="2"/>
  <c r="M45" i="2"/>
  <c r="J17" i="2"/>
  <c r="K17" i="2"/>
  <c r="M17" i="2"/>
  <c r="J202" i="2"/>
  <c r="K202" i="2"/>
  <c r="M202" i="2"/>
  <c r="J168" i="2"/>
  <c r="K168" i="2"/>
  <c r="M168" i="2"/>
  <c r="J288" i="2"/>
  <c r="K288" i="2"/>
  <c r="M288" i="2"/>
  <c r="J230" i="2"/>
  <c r="K230" i="2"/>
  <c r="M230" i="2"/>
  <c r="J330" i="2"/>
  <c r="K330" i="2"/>
  <c r="M330" i="2"/>
  <c r="J188" i="2"/>
  <c r="K188" i="2"/>
  <c r="M188" i="2"/>
  <c r="J314" i="2"/>
  <c r="K314" i="2"/>
  <c r="M314" i="2"/>
  <c r="J164" i="2"/>
  <c r="K164" i="2"/>
  <c r="M164" i="2"/>
  <c r="J112" i="2"/>
  <c r="K112" i="2"/>
  <c r="M112" i="2"/>
  <c r="J363" i="2"/>
  <c r="K363" i="2"/>
  <c r="M363" i="2"/>
  <c r="J355" i="2"/>
  <c r="K355" i="2"/>
  <c r="M355" i="2"/>
  <c r="J317" i="2"/>
  <c r="K317" i="2"/>
  <c r="M317" i="2"/>
  <c r="J261" i="2"/>
  <c r="K261" i="2"/>
  <c r="M261" i="2"/>
  <c r="J245" i="2"/>
  <c r="K245" i="2"/>
  <c r="M245" i="2"/>
  <c r="J199" i="2"/>
  <c r="K199" i="2"/>
  <c r="M199" i="2"/>
  <c r="J143" i="2"/>
  <c r="K143" i="2"/>
  <c r="M143" i="2"/>
  <c r="J127" i="2"/>
  <c r="K127" i="2"/>
  <c r="M127" i="2"/>
  <c r="J71" i="2"/>
  <c r="K71" i="2"/>
  <c r="M71" i="2"/>
  <c r="J15" i="2"/>
  <c r="K15" i="2"/>
  <c r="M15" i="2"/>
  <c r="J348" i="2"/>
  <c r="K348" i="2"/>
  <c r="M348" i="2"/>
  <c r="J270" i="2"/>
  <c r="K270" i="2"/>
  <c r="M270" i="2"/>
  <c r="J234" i="2"/>
  <c r="K234" i="2"/>
  <c r="M234" i="2"/>
  <c r="J326" i="2"/>
  <c r="K326" i="2"/>
  <c r="M326" i="2"/>
  <c r="J224" i="2"/>
  <c r="K224" i="2"/>
  <c r="M224" i="2"/>
  <c r="J146" i="2"/>
  <c r="K146" i="2"/>
  <c r="M146" i="2"/>
  <c r="J128" i="2"/>
  <c r="K128" i="2"/>
  <c r="M128" i="2"/>
  <c r="J172" i="2"/>
  <c r="K172" i="2"/>
  <c r="M172" i="2"/>
  <c r="J361" i="2"/>
  <c r="K361" i="2"/>
  <c r="M361" i="2"/>
  <c r="J347" i="2"/>
  <c r="K347" i="2"/>
  <c r="M347" i="2"/>
  <c r="J339" i="2"/>
  <c r="K339" i="2"/>
  <c r="M339" i="2"/>
  <c r="J285" i="2"/>
  <c r="K285" i="2"/>
  <c r="M285" i="2"/>
  <c r="J229" i="2"/>
  <c r="K229" i="2"/>
  <c r="M229" i="2"/>
  <c r="J223" i="2"/>
  <c r="K223" i="2"/>
  <c r="M223" i="2"/>
  <c r="J167" i="2"/>
  <c r="K167" i="2"/>
  <c r="M167" i="2"/>
  <c r="J111" i="2"/>
  <c r="K111" i="2"/>
  <c r="M111" i="2"/>
  <c r="J95" i="2"/>
  <c r="K95" i="2"/>
  <c r="M95" i="2"/>
  <c r="J39" i="2"/>
  <c r="K39" i="2"/>
  <c r="M39" i="2"/>
  <c r="J310" i="2"/>
  <c r="K310" i="2"/>
  <c r="M310" i="2"/>
  <c r="J294" i="2"/>
  <c r="K294" i="2"/>
  <c r="M294" i="2"/>
  <c r="J300" i="2"/>
  <c r="K300" i="2"/>
  <c r="M300" i="2"/>
  <c r="J276" i="2"/>
  <c r="K276" i="2"/>
  <c r="M276" i="2"/>
  <c r="J248" i="2"/>
  <c r="K248" i="2"/>
  <c r="M248" i="2"/>
  <c r="J178" i="2"/>
  <c r="K178" i="2"/>
  <c r="M178" i="2"/>
  <c r="J280" i="2"/>
  <c r="K280" i="2"/>
  <c r="M280" i="2"/>
  <c r="J212" i="2"/>
  <c r="K212" i="2"/>
  <c r="M212" i="2"/>
  <c r="J124" i="2"/>
  <c r="K124" i="2"/>
  <c r="M124" i="2"/>
  <c r="J85" i="2"/>
  <c r="K85" i="2"/>
  <c r="M85" i="2"/>
  <c r="J77" i="2"/>
  <c r="K77" i="2"/>
  <c r="M77" i="2"/>
  <c r="J49" i="2"/>
  <c r="K49" i="2"/>
  <c r="M49" i="2"/>
  <c r="J21" i="2"/>
  <c r="K21" i="2"/>
  <c r="M21" i="2"/>
  <c r="J13" i="2"/>
  <c r="K13" i="2"/>
  <c r="M13" i="2"/>
  <c r="J180" i="2"/>
  <c r="K180" i="2"/>
  <c r="M180" i="2"/>
  <c r="J299" i="2"/>
  <c r="K299" i="2"/>
  <c r="M299" i="2"/>
  <c r="J266" i="2"/>
  <c r="K266" i="2"/>
  <c r="M266" i="2"/>
  <c r="J218" i="2"/>
  <c r="K218" i="2"/>
  <c r="M218" i="2"/>
  <c r="J196" i="2"/>
  <c r="K196" i="2"/>
  <c r="M196" i="2"/>
  <c r="J102" i="2"/>
  <c r="K102" i="2"/>
  <c r="M102" i="2"/>
  <c r="J282" i="2"/>
  <c r="K282" i="2"/>
  <c r="M282" i="2"/>
  <c r="J122" i="2"/>
  <c r="K122" i="2"/>
  <c r="M122" i="2"/>
  <c r="J201" i="2"/>
  <c r="K201" i="2"/>
  <c r="M201" i="2"/>
  <c r="J345" i="2"/>
  <c r="K345" i="2"/>
  <c r="M345" i="2"/>
  <c r="J354" i="2"/>
  <c r="K354" i="2"/>
  <c r="M354" i="2"/>
  <c r="J179" i="2"/>
  <c r="K179" i="2"/>
  <c r="M179" i="2"/>
  <c r="J151" i="2"/>
  <c r="K151" i="2"/>
  <c r="M151" i="2"/>
  <c r="J123" i="2"/>
  <c r="K123" i="2"/>
  <c r="M123" i="2"/>
  <c r="J328" i="2"/>
  <c r="K328" i="2"/>
  <c r="M328" i="2"/>
  <c r="J250" i="2"/>
  <c r="K250" i="2"/>
  <c r="M250" i="2"/>
  <c r="J320" i="2"/>
  <c r="K320" i="2"/>
  <c r="M320" i="2"/>
  <c r="J136" i="2"/>
  <c r="K136" i="2"/>
  <c r="M136" i="2"/>
  <c r="J105" i="2"/>
  <c r="K105" i="2"/>
  <c r="M105" i="2"/>
  <c r="J57" i="2"/>
  <c r="K57" i="2"/>
  <c r="M57" i="2"/>
  <c r="J9" i="2"/>
  <c r="K9" i="2"/>
  <c r="M9" i="2"/>
  <c r="J254" i="2"/>
  <c r="K254" i="2"/>
  <c r="M254" i="2"/>
  <c r="J239" i="2"/>
  <c r="K239" i="2"/>
  <c r="M239" i="2"/>
  <c r="J209" i="2"/>
  <c r="K209" i="2"/>
  <c r="M209" i="2"/>
  <c r="J137" i="2"/>
  <c r="K137" i="2"/>
  <c r="M137" i="2"/>
  <c r="J197" i="2"/>
  <c r="K197" i="2"/>
  <c r="M197" i="2"/>
  <c r="J70" i="2"/>
  <c r="K70" i="2"/>
  <c r="M70" i="2"/>
  <c r="J30" i="2"/>
  <c r="K30" i="2"/>
  <c r="M30" i="2"/>
  <c r="J133" i="2"/>
  <c r="K133" i="2"/>
  <c r="M133" i="2"/>
  <c r="J323" i="2"/>
  <c r="K323" i="2"/>
  <c r="M323" i="2"/>
  <c r="J158" i="2"/>
  <c r="K158" i="2"/>
  <c r="M158" i="2"/>
  <c r="J66" i="2"/>
  <c r="K66" i="2"/>
  <c r="M66" i="2"/>
  <c r="J22" i="2"/>
  <c r="K22" i="2"/>
  <c r="M22" i="2"/>
  <c r="J350" i="2"/>
  <c r="K350" i="2"/>
  <c r="M350" i="2"/>
  <c r="J333" i="2"/>
  <c r="K333" i="2"/>
  <c r="M333" i="2"/>
  <c r="J305" i="2"/>
  <c r="K305" i="2"/>
  <c r="M305" i="2"/>
  <c r="J115" i="2"/>
  <c r="K115" i="2"/>
  <c r="M115" i="2"/>
  <c r="J87" i="2"/>
  <c r="K87" i="2"/>
  <c r="M87" i="2"/>
  <c r="J59" i="2"/>
  <c r="K59" i="2"/>
  <c r="M59" i="2"/>
  <c r="J292" i="2"/>
  <c r="K292" i="2"/>
  <c r="M292" i="2"/>
  <c r="J240" i="2"/>
  <c r="K240" i="2"/>
  <c r="M240" i="2"/>
  <c r="J208" i="2"/>
  <c r="K208" i="2"/>
  <c r="M208" i="2"/>
  <c r="J73" i="2"/>
  <c r="K73" i="2"/>
  <c r="M73" i="2"/>
  <c r="J307" i="2"/>
  <c r="K307" i="2"/>
  <c r="M307" i="2"/>
  <c r="J264" i="2"/>
  <c r="K264" i="2"/>
  <c r="M264" i="2"/>
  <c r="J161" i="2"/>
  <c r="K161" i="2"/>
  <c r="M161" i="2"/>
  <c r="J118" i="2"/>
  <c r="K118" i="2"/>
  <c r="M118" i="2"/>
  <c r="J316" i="2"/>
  <c r="K316" i="2"/>
  <c r="M316" i="2"/>
  <c r="J252" i="2"/>
  <c r="K252" i="2"/>
  <c r="M252" i="2"/>
  <c r="J238" i="2"/>
  <c r="K238" i="2"/>
  <c r="M238" i="2"/>
  <c r="J14" i="2"/>
  <c r="K14" i="2"/>
  <c r="M14" i="2"/>
  <c r="J132" i="2"/>
  <c r="K132" i="2"/>
  <c r="M132" i="2"/>
  <c r="J322" i="2"/>
  <c r="K322" i="2"/>
  <c r="M322" i="2"/>
  <c r="J82" i="2"/>
  <c r="K82" i="2"/>
  <c r="M82" i="2"/>
  <c r="J18" i="2"/>
  <c r="K18" i="2"/>
  <c r="M18" i="2"/>
  <c r="J329" i="2"/>
  <c r="K329" i="2"/>
  <c r="M329" i="2"/>
  <c r="J301" i="2"/>
  <c r="K301" i="2"/>
  <c r="M301" i="2"/>
  <c r="J273" i="2"/>
  <c r="K273" i="2"/>
  <c r="M273" i="2"/>
  <c r="J83" i="2"/>
  <c r="K83" i="2"/>
  <c r="M83" i="2"/>
  <c r="J55" i="2"/>
  <c r="K55" i="2"/>
  <c r="M55" i="2"/>
  <c r="J27" i="2"/>
  <c r="K27" i="2"/>
  <c r="M27" i="2"/>
  <c r="J235" i="2"/>
  <c r="K235" i="2"/>
  <c r="M235" i="2"/>
  <c r="J205" i="2"/>
  <c r="K205" i="2"/>
  <c r="M205" i="2"/>
  <c r="J162" i="2"/>
  <c r="K162" i="2"/>
  <c r="M162" i="2"/>
  <c r="J101" i="2"/>
  <c r="K101" i="2"/>
  <c r="M101" i="2"/>
  <c r="J92" i="2"/>
  <c r="K92" i="2"/>
  <c r="M92" i="2"/>
  <c r="J25" i="2"/>
  <c r="K25" i="2"/>
  <c r="M25" i="2"/>
  <c r="J150" i="2"/>
  <c r="K150" i="2"/>
  <c r="M150" i="2"/>
  <c r="J169" i="2"/>
  <c r="K169" i="2"/>
  <c r="M169" i="2"/>
  <c r="J109" i="2"/>
  <c r="K109" i="2"/>
  <c r="M109" i="2"/>
  <c r="J94" i="2"/>
  <c r="K94" i="2"/>
  <c r="M94" i="2"/>
  <c r="J54" i="2"/>
  <c r="K54" i="2"/>
  <c r="M54" i="2"/>
  <c r="J315" i="2"/>
  <c r="K315" i="2"/>
  <c r="M315" i="2"/>
  <c r="J297" i="2"/>
  <c r="K297" i="2"/>
  <c r="M297" i="2"/>
  <c r="J269" i="2"/>
  <c r="K269" i="2"/>
  <c r="M269" i="2"/>
  <c r="J241" i="2"/>
  <c r="K241" i="2"/>
  <c r="M241" i="2"/>
  <c r="J51" i="2"/>
  <c r="K51" i="2"/>
  <c r="M51" i="2"/>
  <c r="J23" i="2"/>
  <c r="K23" i="2"/>
  <c r="M23" i="2"/>
  <c r="J340" i="2"/>
  <c r="K340" i="2"/>
  <c r="M340" i="2"/>
  <c r="J194" i="2"/>
  <c r="K194" i="2"/>
  <c r="M194" i="2"/>
  <c r="J160" i="2"/>
  <c r="K160" i="2"/>
  <c r="M160" i="2"/>
  <c r="J312" i="2"/>
  <c r="K312" i="2"/>
  <c r="M312" i="2"/>
  <c r="J72" i="2"/>
  <c r="K72" i="2"/>
  <c r="M72" i="2"/>
  <c r="J61" i="2"/>
  <c r="K61" i="2"/>
  <c r="M61" i="2"/>
  <c r="J44" i="2"/>
  <c r="K44" i="2"/>
  <c r="M44" i="2"/>
  <c r="J33" i="2"/>
  <c r="K33" i="2"/>
  <c r="M33" i="2"/>
  <c r="J24" i="2"/>
  <c r="K24" i="2"/>
  <c r="M24" i="2"/>
  <c r="J306" i="2"/>
  <c r="K306" i="2"/>
  <c r="M306" i="2"/>
  <c r="J214" i="2"/>
  <c r="K214" i="2"/>
  <c r="M214" i="2"/>
  <c r="J236" i="2"/>
  <c r="K236" i="2"/>
  <c r="M236" i="2"/>
  <c r="J86" i="2"/>
  <c r="K86" i="2"/>
  <c r="M86" i="2"/>
  <c r="J359" i="2"/>
  <c r="K359" i="2"/>
  <c r="M359" i="2"/>
  <c r="J325" i="2"/>
  <c r="K325" i="2"/>
  <c r="M325" i="2"/>
  <c r="J191" i="2"/>
  <c r="K191" i="2"/>
  <c r="M191" i="2"/>
  <c r="J135" i="2"/>
  <c r="K135" i="2"/>
  <c r="M135" i="2"/>
  <c r="J79" i="2"/>
  <c r="K79" i="2"/>
  <c r="M79" i="2"/>
  <c r="J262" i="2"/>
  <c r="K262" i="2"/>
  <c r="M262" i="2"/>
  <c r="J336" i="2"/>
  <c r="K336" i="2"/>
  <c r="M336" i="2"/>
  <c r="J232" i="2"/>
  <c r="K232" i="2"/>
  <c r="M232" i="2"/>
  <c r="J153" i="2"/>
  <c r="K153" i="2"/>
  <c r="M153" i="2"/>
  <c r="J89" i="2"/>
  <c r="K89" i="2"/>
  <c r="M89" i="2"/>
  <c r="J41" i="2"/>
  <c r="K41" i="2"/>
  <c r="M41" i="2"/>
  <c r="J149" i="2"/>
  <c r="K149" i="2"/>
  <c r="M149" i="2"/>
  <c r="J113" i="2"/>
  <c r="K113" i="2"/>
  <c r="M113" i="2"/>
  <c r="J260" i="2"/>
  <c r="K260" i="2"/>
  <c r="M260" i="2"/>
  <c r="J246" i="2"/>
  <c r="K246" i="2"/>
  <c r="M246" i="2"/>
  <c r="J231" i="2"/>
  <c r="K231" i="2"/>
  <c r="M231" i="2"/>
  <c r="J154" i="2"/>
  <c r="K154" i="2"/>
  <c r="M154" i="2"/>
  <c r="J304" i="2"/>
  <c r="K304" i="2"/>
  <c r="M304" i="2"/>
  <c r="J166" i="2"/>
  <c r="K166" i="2"/>
  <c r="M166" i="2"/>
  <c r="J74" i="2"/>
  <c r="K74" i="2"/>
  <c r="M74" i="2"/>
  <c r="J10" i="2"/>
  <c r="K10" i="2"/>
  <c r="M10" i="2"/>
  <c r="J349" i="2"/>
  <c r="K349" i="2"/>
  <c r="M349" i="2"/>
  <c r="J211" i="2"/>
  <c r="K211" i="2"/>
  <c r="M211" i="2"/>
  <c r="J183" i="2"/>
  <c r="K183" i="2"/>
  <c r="M183" i="2"/>
  <c r="J155" i="2"/>
  <c r="K155" i="2"/>
  <c r="M155" i="2"/>
  <c r="J279" i="2"/>
  <c r="K279" i="2"/>
  <c r="M279" i="2"/>
  <c r="J334" i="2"/>
  <c r="K334" i="2"/>
  <c r="M334" i="2"/>
  <c r="J258" i="2"/>
  <c r="K258" i="2"/>
  <c r="M258" i="2"/>
  <c r="J193" i="2"/>
  <c r="K193" i="2"/>
  <c r="M193" i="2"/>
  <c r="J142" i="2"/>
  <c r="K142" i="2"/>
  <c r="M142" i="2"/>
  <c r="J108" i="2"/>
  <c r="K108" i="2"/>
  <c r="M108" i="2"/>
  <c r="J40" i="2"/>
  <c r="K40" i="2"/>
  <c r="M40" i="2"/>
  <c r="J29" i="2"/>
  <c r="K29" i="2"/>
  <c r="M29" i="2"/>
  <c r="J12" i="2"/>
  <c r="K12" i="2"/>
  <c r="M12" i="2"/>
  <c r="J275" i="2"/>
  <c r="K275" i="2"/>
  <c r="M275" i="2"/>
  <c r="J204" i="2"/>
  <c r="K204" i="2"/>
  <c r="M204" i="2"/>
  <c r="J140" i="2"/>
  <c r="K140" i="2"/>
  <c r="M140" i="2"/>
  <c r="J332" i="2"/>
  <c r="K332" i="2"/>
  <c r="M332" i="2"/>
  <c r="J272" i="2"/>
  <c r="K272" i="2"/>
  <c r="M272" i="2"/>
  <c r="J120" i="2"/>
  <c r="K120" i="2"/>
  <c r="M120" i="2"/>
  <c r="J90" i="2"/>
  <c r="K90" i="2"/>
  <c r="M90" i="2"/>
  <c r="J26" i="2"/>
  <c r="K26" i="2"/>
  <c r="M26" i="2"/>
  <c r="J63" i="2"/>
  <c r="K63" i="2"/>
  <c r="M63" i="2"/>
  <c r="J278" i="2"/>
  <c r="K278" i="2"/>
  <c r="M278" i="2"/>
  <c r="J93" i="2"/>
  <c r="K93" i="2"/>
  <c r="M93" i="2"/>
  <c r="J56" i="2"/>
  <c r="K56" i="2"/>
  <c r="M56" i="2"/>
  <c r="J125" i="2"/>
  <c r="K125" i="2"/>
  <c r="M125" i="2"/>
  <c r="J253" i="2"/>
  <c r="K253" i="2"/>
  <c r="M253" i="2"/>
  <c r="J210" i="2"/>
  <c r="K210" i="2"/>
  <c r="M210" i="2"/>
  <c r="J182" i="2"/>
  <c r="K182" i="2"/>
  <c r="M182" i="2"/>
  <c r="J114" i="2"/>
  <c r="K114" i="2"/>
  <c r="M114" i="2"/>
  <c r="J177" i="2"/>
  <c r="K177" i="2"/>
  <c r="M177" i="2"/>
  <c r="J58" i="2"/>
  <c r="K58" i="2"/>
  <c r="M58" i="2"/>
  <c r="J233" i="2"/>
  <c r="K233" i="2"/>
  <c r="M233" i="2"/>
  <c r="J148" i="2"/>
  <c r="K148" i="2"/>
  <c r="M148" i="2"/>
  <c r="J98" i="2"/>
  <c r="K98" i="2"/>
  <c r="M98" i="2"/>
  <c r="J356" i="2"/>
  <c r="K356" i="2"/>
  <c r="M356" i="2"/>
  <c r="J76" i="2"/>
  <c r="K76" i="2"/>
  <c r="M76" i="2"/>
  <c r="J37" i="2"/>
  <c r="K37" i="2"/>
  <c r="M37" i="2"/>
  <c r="J324" i="2"/>
  <c r="K324" i="2"/>
  <c r="M324" i="2"/>
  <c r="J152" i="2"/>
  <c r="K152" i="2"/>
  <c r="M152" i="2"/>
  <c r="J50" i="2"/>
  <c r="K50" i="2"/>
  <c r="M50" i="2"/>
  <c r="J215" i="2"/>
  <c r="K215" i="2"/>
  <c r="M215" i="2"/>
  <c r="J311" i="2"/>
  <c r="K311" i="2"/>
  <c r="M311" i="2"/>
  <c r="J69" i="2"/>
  <c r="K69" i="2"/>
  <c r="M69" i="2"/>
  <c r="J213" i="2"/>
  <c r="K213" i="2"/>
  <c r="M213" i="2"/>
  <c r="J78" i="2"/>
  <c r="K78" i="2"/>
  <c r="M78" i="2"/>
  <c r="J42" i="2"/>
  <c r="K42" i="2"/>
  <c r="M42" i="2"/>
  <c r="J187" i="2"/>
  <c r="K187" i="2"/>
  <c r="M187" i="2"/>
  <c r="J286" i="2"/>
  <c r="K286" i="2"/>
  <c r="M286" i="2"/>
  <c r="J290" i="2"/>
  <c r="K290" i="2"/>
  <c r="M290" i="2"/>
  <c r="J97" i="2"/>
  <c r="K97" i="2"/>
  <c r="M97" i="2"/>
  <c r="J60" i="2"/>
  <c r="K60" i="2"/>
  <c r="M60" i="2"/>
  <c r="J255" i="2"/>
  <c r="K255" i="2"/>
  <c r="M255" i="2"/>
  <c r="J38" i="2"/>
  <c r="K38" i="2"/>
  <c r="M38" i="2"/>
  <c r="J216" i="2"/>
  <c r="K216" i="2"/>
  <c r="M216" i="2"/>
  <c r="J34" i="2"/>
  <c r="K34" i="2"/>
  <c r="M34" i="2"/>
  <c r="J207" i="2"/>
  <c r="K207" i="2"/>
  <c r="M207" i="2"/>
  <c r="J141" i="2"/>
  <c r="K141" i="2"/>
  <c r="M141" i="2"/>
  <c r="J200" i="2"/>
  <c r="K200" i="2"/>
  <c r="M200" i="2"/>
  <c r="J117" i="2"/>
  <c r="K117" i="2"/>
  <c r="M117" i="2"/>
  <c r="J88" i="2"/>
  <c r="K88" i="2"/>
  <c r="M88" i="2"/>
  <c r="J198" i="2"/>
  <c r="K198" i="2"/>
  <c r="M198" i="2"/>
  <c r="J65" i="2"/>
  <c r="K65" i="2"/>
  <c r="M65" i="2"/>
  <c r="J184" i="2"/>
  <c r="K184" i="2"/>
  <c r="M184" i="2"/>
  <c r="J156" i="2"/>
  <c r="K156" i="2"/>
  <c r="M156" i="2"/>
  <c r="J335" i="2"/>
  <c r="K335" i="2"/>
  <c r="M335" i="2"/>
  <c r="J106" i="2"/>
  <c r="K106" i="2"/>
  <c r="M106" i="2"/>
  <c r="J8" i="2"/>
  <c r="K8" i="2"/>
  <c r="M8" i="2"/>
  <c r="J309" i="2"/>
  <c r="K309" i="2"/>
  <c r="M309" i="2"/>
  <c r="J28" i="2"/>
  <c r="K28" i="2"/>
  <c r="M28" i="2"/>
  <c r="N221" i="4"/>
  <c r="N345" i="4"/>
  <c r="N162" i="4"/>
  <c r="N53" i="4"/>
  <c r="N116" i="4"/>
  <c r="N110" i="4"/>
  <c r="J309" i="7"/>
  <c r="K309" i="7"/>
  <c r="M309" i="7"/>
  <c r="J359" i="7"/>
  <c r="K359" i="7"/>
  <c r="M359" i="7"/>
  <c r="J281" i="7"/>
  <c r="K281" i="7"/>
  <c r="M281" i="7"/>
  <c r="J213" i="7"/>
  <c r="K213" i="7"/>
  <c r="M213" i="7"/>
  <c r="J223" i="7"/>
  <c r="K223" i="7"/>
  <c r="M223" i="7"/>
  <c r="J242" i="7"/>
  <c r="K242" i="7"/>
  <c r="M242" i="7"/>
  <c r="J300" i="7"/>
  <c r="K300" i="7"/>
  <c r="M300" i="7"/>
  <c r="J301" i="7"/>
  <c r="K301" i="7"/>
  <c r="M301" i="7"/>
  <c r="J271" i="7"/>
  <c r="K271" i="7"/>
  <c r="M271" i="7"/>
  <c r="J142" i="7"/>
  <c r="K142" i="7"/>
  <c r="M142" i="7"/>
  <c r="J78" i="7"/>
  <c r="K78" i="7"/>
  <c r="M78" i="7"/>
  <c r="J60" i="7"/>
  <c r="K60" i="7"/>
  <c r="M60" i="7"/>
  <c r="J105" i="7"/>
  <c r="K105" i="7"/>
  <c r="M105" i="7"/>
  <c r="J293" i="7"/>
  <c r="K293" i="7"/>
  <c r="M293" i="7"/>
  <c r="J266" i="7"/>
  <c r="K266" i="7"/>
  <c r="M266" i="7"/>
  <c r="J138" i="7"/>
  <c r="K138" i="7"/>
  <c r="M138" i="7"/>
  <c r="J74" i="7"/>
  <c r="K74" i="7"/>
  <c r="M74" i="7"/>
  <c r="J56" i="7"/>
  <c r="K56" i="7"/>
  <c r="M56" i="7"/>
  <c r="J97" i="7"/>
  <c r="K97" i="7"/>
  <c r="M97" i="7"/>
  <c r="J338" i="7"/>
  <c r="K338" i="7"/>
  <c r="M338" i="7"/>
  <c r="J119" i="7"/>
  <c r="K119" i="7"/>
  <c r="M119" i="7"/>
  <c r="J52" i="7"/>
  <c r="K52" i="7"/>
  <c r="M52" i="7"/>
  <c r="J267" i="7"/>
  <c r="K267" i="7"/>
  <c r="M267" i="7"/>
  <c r="J176" i="7"/>
  <c r="K176" i="7"/>
  <c r="M176" i="7"/>
  <c r="J94" i="7"/>
  <c r="K94" i="7"/>
  <c r="M94" i="7"/>
  <c r="J55" i="7"/>
  <c r="K55" i="7"/>
  <c r="M55" i="7"/>
  <c r="J120" i="7"/>
  <c r="K120" i="7"/>
  <c r="M120" i="7"/>
  <c r="J11" i="7"/>
  <c r="K11" i="7"/>
  <c r="M11" i="7"/>
  <c r="J328" i="7"/>
  <c r="K328" i="7"/>
  <c r="M328" i="7"/>
  <c r="J128" i="7"/>
  <c r="K128" i="7"/>
  <c r="M128" i="7"/>
  <c r="J299" i="7"/>
  <c r="K299" i="7"/>
  <c r="M299" i="7"/>
  <c r="J263" i="7"/>
  <c r="K263" i="7"/>
  <c r="M263" i="7"/>
  <c r="J262" i="7"/>
  <c r="K262" i="7"/>
  <c r="M262" i="7"/>
  <c r="J65" i="7"/>
  <c r="K65" i="7"/>
  <c r="M65" i="7"/>
  <c r="J210" i="7"/>
  <c r="K210" i="7"/>
  <c r="M210" i="7"/>
  <c r="J40" i="7"/>
  <c r="K40" i="7"/>
  <c r="M40" i="7"/>
  <c r="J59" i="7"/>
  <c r="K59" i="7"/>
  <c r="M59" i="7"/>
  <c r="J81" i="7"/>
  <c r="K81" i="7"/>
  <c r="M81" i="7"/>
  <c r="J113" i="7"/>
  <c r="K113" i="7"/>
  <c r="M113" i="7"/>
  <c r="J272" i="7"/>
  <c r="K272" i="7"/>
  <c r="M272" i="7"/>
  <c r="J178" i="7"/>
  <c r="K178" i="7"/>
  <c r="M178" i="7"/>
  <c r="J75" i="7"/>
  <c r="K75" i="7"/>
  <c r="M75" i="7"/>
  <c r="J144" i="7"/>
  <c r="K144" i="7"/>
  <c r="M144" i="7"/>
  <c r="J285" i="7"/>
  <c r="K285" i="7"/>
  <c r="M285" i="7"/>
  <c r="J354" i="7"/>
  <c r="K354" i="7"/>
  <c r="M354" i="7"/>
  <c r="J356" i="7"/>
  <c r="K356" i="7"/>
  <c r="M356" i="7"/>
  <c r="J222" i="7"/>
  <c r="K222" i="7"/>
  <c r="M222" i="7"/>
  <c r="J157" i="7"/>
  <c r="K157" i="7"/>
  <c r="M157" i="7"/>
  <c r="J167" i="7"/>
  <c r="K167" i="7"/>
  <c r="M167" i="7"/>
  <c r="J197" i="7"/>
  <c r="K197" i="7"/>
  <c r="M197" i="7"/>
  <c r="J207" i="7"/>
  <c r="K207" i="7"/>
  <c r="M207" i="7"/>
  <c r="J278" i="7"/>
  <c r="K278" i="7"/>
  <c r="M278" i="7"/>
  <c r="J103" i="7"/>
  <c r="K103" i="7"/>
  <c r="M103" i="7"/>
  <c r="J21" i="7"/>
  <c r="K21" i="7"/>
  <c r="M21" i="7"/>
  <c r="J193" i="7"/>
  <c r="K193" i="7"/>
  <c r="M193" i="7"/>
  <c r="J203" i="7"/>
  <c r="K203" i="7"/>
  <c r="M203" i="7"/>
  <c r="J275" i="7"/>
  <c r="K275" i="7"/>
  <c r="M275" i="7"/>
  <c r="J99" i="7"/>
  <c r="K99" i="7"/>
  <c r="M99" i="7"/>
  <c r="J13" i="7"/>
  <c r="K13" i="7"/>
  <c r="M13" i="7"/>
  <c r="J205" i="7"/>
  <c r="K205" i="7"/>
  <c r="M205" i="7"/>
  <c r="J304" i="7"/>
  <c r="K304" i="7"/>
  <c r="M304" i="7"/>
  <c r="J63" i="7"/>
  <c r="K63" i="7"/>
  <c r="M63" i="7"/>
  <c r="J274" i="7"/>
  <c r="K274" i="7"/>
  <c r="M274" i="7"/>
  <c r="J123" i="7"/>
  <c r="K123" i="7"/>
  <c r="M123" i="7"/>
  <c r="J12" i="7"/>
  <c r="K12" i="7"/>
  <c r="M12" i="7"/>
  <c r="J177" i="7"/>
  <c r="K177" i="7"/>
  <c r="M177" i="7"/>
  <c r="J18" i="7"/>
  <c r="K18" i="7"/>
  <c r="M18" i="7"/>
  <c r="J73" i="7"/>
  <c r="K73" i="7"/>
  <c r="M73" i="7"/>
  <c r="J201" i="7"/>
  <c r="K201" i="7"/>
  <c r="M201" i="7"/>
  <c r="J172" i="7"/>
  <c r="K172" i="7"/>
  <c r="M172" i="7"/>
  <c r="J93" i="7"/>
  <c r="K93" i="7"/>
  <c r="M93" i="7"/>
  <c r="J218" i="7"/>
  <c r="K218" i="7"/>
  <c r="M218" i="7"/>
  <c r="J208" i="7"/>
  <c r="K208" i="7"/>
  <c r="M208" i="7"/>
  <c r="J61" i="7"/>
  <c r="K61" i="7"/>
  <c r="M61" i="7"/>
  <c r="J130" i="7"/>
  <c r="K130" i="7"/>
  <c r="M130" i="7"/>
  <c r="J330" i="7"/>
  <c r="K330" i="7"/>
  <c r="M330" i="7"/>
  <c r="J86" i="7"/>
  <c r="K86" i="7"/>
  <c r="M86" i="7"/>
  <c r="J83" i="7"/>
  <c r="K83" i="7"/>
  <c r="M83" i="7"/>
  <c r="J163" i="7"/>
  <c r="K163" i="7"/>
  <c r="M163" i="7"/>
  <c r="J234" i="7"/>
  <c r="K234" i="7"/>
  <c r="M234" i="7"/>
  <c r="J316" i="7"/>
  <c r="K316" i="7"/>
  <c r="M316" i="7"/>
  <c r="J196" i="7"/>
  <c r="K196" i="7"/>
  <c r="M196" i="7"/>
  <c r="J180" i="7"/>
  <c r="K180" i="7"/>
  <c r="M180" i="7"/>
  <c r="J195" i="7"/>
  <c r="K195" i="7"/>
  <c r="M195" i="7"/>
  <c r="J125" i="7"/>
  <c r="K125" i="7"/>
  <c r="M125" i="7"/>
  <c r="J355" i="7"/>
  <c r="K355" i="7"/>
  <c r="M355" i="7"/>
  <c r="J273" i="7"/>
  <c r="K273" i="7"/>
  <c r="M273" i="7"/>
  <c r="J342" i="7"/>
  <c r="K342" i="7"/>
  <c r="M342" i="7"/>
  <c r="J269" i="7"/>
  <c r="K269" i="7"/>
  <c r="M269" i="7"/>
  <c r="J258" i="7"/>
  <c r="K258" i="7"/>
  <c r="M258" i="7"/>
  <c r="J126" i="7"/>
  <c r="K126" i="7"/>
  <c r="M126" i="7"/>
  <c r="J329" i="7"/>
  <c r="K329" i="7"/>
  <c r="M329" i="7"/>
  <c r="J287" i="7"/>
  <c r="K287" i="7"/>
  <c r="M287" i="7"/>
  <c r="J166" i="7"/>
  <c r="K166" i="7"/>
  <c r="M166" i="7"/>
  <c r="J206" i="7"/>
  <c r="K206" i="7"/>
  <c r="M206" i="7"/>
  <c r="J127" i="7"/>
  <c r="K127" i="7"/>
  <c r="M127" i="7"/>
  <c r="J156" i="7"/>
  <c r="K156" i="7"/>
  <c r="M156" i="7"/>
  <c r="J36" i="7"/>
  <c r="K36" i="7"/>
  <c r="M36" i="7"/>
  <c r="J348" i="7"/>
  <c r="K348" i="7"/>
  <c r="M348" i="7"/>
  <c r="J202" i="7"/>
  <c r="K202" i="7"/>
  <c r="M202" i="7"/>
  <c r="J124" i="7"/>
  <c r="K124" i="7"/>
  <c r="M124" i="7"/>
  <c r="J152" i="7"/>
  <c r="K152" i="7"/>
  <c r="M152" i="7"/>
  <c r="J237" i="7"/>
  <c r="K237" i="7"/>
  <c r="M237" i="7"/>
  <c r="J118" i="7"/>
  <c r="K118" i="7"/>
  <c r="M118" i="7"/>
  <c r="J108" i="7"/>
  <c r="K108" i="7"/>
  <c r="M108" i="7"/>
  <c r="J277" i="7"/>
  <c r="K277" i="7"/>
  <c r="M277" i="7"/>
  <c r="J343" i="7"/>
  <c r="K343" i="7"/>
  <c r="M343" i="7"/>
  <c r="J249" i="7"/>
  <c r="K249" i="7"/>
  <c r="M249" i="7"/>
  <c r="J181" i="7"/>
  <c r="K181" i="7"/>
  <c r="M181" i="7"/>
  <c r="J191" i="7"/>
  <c r="K191" i="7"/>
  <c r="M191" i="7"/>
  <c r="J221" i="7"/>
  <c r="K221" i="7"/>
  <c r="M221" i="7"/>
  <c r="J235" i="7"/>
  <c r="K235" i="7"/>
  <c r="M235" i="7"/>
  <c r="J229" i="7"/>
  <c r="K229" i="7"/>
  <c r="M229" i="7"/>
  <c r="J248" i="7"/>
  <c r="K248" i="7"/>
  <c r="M248" i="7"/>
  <c r="J344" i="7"/>
  <c r="K344" i="7"/>
  <c r="M344" i="7"/>
  <c r="J46" i="7"/>
  <c r="K46" i="7"/>
  <c r="M46" i="7"/>
  <c r="J24" i="7"/>
  <c r="K24" i="7"/>
  <c r="M24" i="7"/>
  <c r="J41" i="7"/>
  <c r="K41" i="7"/>
  <c r="M41" i="7"/>
  <c r="J225" i="7"/>
  <c r="K225" i="7"/>
  <c r="M225" i="7"/>
  <c r="J247" i="7"/>
  <c r="K247" i="7"/>
  <c r="M247" i="7"/>
  <c r="J318" i="7"/>
  <c r="K318" i="7"/>
  <c r="M318" i="7"/>
  <c r="J42" i="7"/>
  <c r="K42" i="7"/>
  <c r="M42" i="7"/>
  <c r="J20" i="7"/>
  <c r="K20" i="7"/>
  <c r="M20" i="7"/>
  <c r="J33" i="7"/>
  <c r="K33" i="7"/>
  <c r="M33" i="7"/>
  <c r="J296" i="7"/>
  <c r="K296" i="7"/>
  <c r="M296" i="7"/>
  <c r="J98" i="7"/>
  <c r="K98" i="7"/>
  <c r="M98" i="7"/>
  <c r="J252" i="7"/>
  <c r="K252" i="7"/>
  <c r="M252" i="7"/>
  <c r="J183" i="7"/>
  <c r="K183" i="7"/>
  <c r="M183" i="7"/>
  <c r="J148" i="7"/>
  <c r="K148" i="7"/>
  <c r="M148" i="7"/>
  <c r="J58" i="7"/>
  <c r="K58" i="7"/>
  <c r="M58" i="7"/>
  <c r="J27" i="7"/>
  <c r="K27" i="7"/>
  <c r="M27" i="7"/>
  <c r="J54" i="7"/>
  <c r="K54" i="7"/>
  <c r="M54" i="7"/>
  <c r="J253" i="7"/>
  <c r="K253" i="7"/>
  <c r="M253" i="7"/>
  <c r="J337" i="7"/>
  <c r="K337" i="7"/>
  <c r="M337" i="7"/>
  <c r="J311" i="7"/>
  <c r="K311" i="7"/>
  <c r="M311" i="7"/>
  <c r="J190" i="7"/>
  <c r="K190" i="7"/>
  <c r="M190" i="7"/>
  <c r="J319" i="7"/>
  <c r="K319" i="7"/>
  <c r="M319" i="7"/>
  <c r="J308" i="7"/>
  <c r="K308" i="7"/>
  <c r="M308" i="7"/>
  <c r="J165" i="7"/>
  <c r="K165" i="7"/>
  <c r="M165" i="7"/>
  <c r="J175" i="7"/>
  <c r="K175" i="7"/>
  <c r="M175" i="7"/>
  <c r="J220" i="7"/>
  <c r="K220" i="7"/>
  <c r="M220" i="7"/>
  <c r="J71" i="7"/>
  <c r="K71" i="7"/>
  <c r="M71" i="7"/>
  <c r="J161" i="7"/>
  <c r="K161" i="7"/>
  <c r="M161" i="7"/>
  <c r="J171" i="7"/>
  <c r="K171" i="7"/>
  <c r="M171" i="7"/>
  <c r="J216" i="7"/>
  <c r="K216" i="7"/>
  <c r="M216" i="7"/>
  <c r="J67" i="7"/>
  <c r="K67" i="7"/>
  <c r="M67" i="7"/>
  <c r="J357" i="7"/>
  <c r="K357" i="7"/>
  <c r="M357" i="7"/>
  <c r="J336" i="7"/>
  <c r="K336" i="7"/>
  <c r="M336" i="7"/>
  <c r="J259" i="7"/>
  <c r="K259" i="7"/>
  <c r="M259" i="7"/>
  <c r="J231" i="7"/>
  <c r="K231" i="7"/>
  <c r="M231" i="7"/>
  <c r="J62" i="7"/>
  <c r="K62" i="7"/>
  <c r="M62" i="7"/>
  <c r="J284" i="7"/>
  <c r="K284" i="7"/>
  <c r="M284" i="7"/>
  <c r="J307" i="7"/>
  <c r="K307" i="7"/>
  <c r="M307" i="7"/>
  <c r="J243" i="7"/>
  <c r="K243" i="7"/>
  <c r="M243" i="7"/>
  <c r="J17" i="7"/>
  <c r="K17" i="7"/>
  <c r="M17" i="7"/>
  <c r="J145" i="7"/>
  <c r="K145" i="7"/>
  <c r="M145" i="7"/>
  <c r="J104" i="7"/>
  <c r="K104" i="7"/>
  <c r="M104" i="7"/>
  <c r="J37" i="7"/>
  <c r="K37" i="7"/>
  <c r="M37" i="7"/>
  <c r="J162" i="7"/>
  <c r="K162" i="7"/>
  <c r="M162" i="7"/>
  <c r="J100" i="7"/>
  <c r="K100" i="7"/>
  <c r="M100" i="7"/>
  <c r="J349" i="7"/>
  <c r="K349" i="7"/>
  <c r="M349" i="7"/>
  <c r="J151" i="7"/>
  <c r="K151" i="7"/>
  <c r="M151" i="7"/>
  <c r="J268" i="7"/>
  <c r="K268" i="7"/>
  <c r="M268" i="7"/>
  <c r="J66" i="7"/>
  <c r="K66" i="7"/>
  <c r="M66" i="7"/>
  <c r="J292" i="7"/>
  <c r="K292" i="7"/>
  <c r="M292" i="7"/>
  <c r="J82" i="7"/>
  <c r="K82" i="7"/>
  <c r="M82" i="7"/>
  <c r="J115" i="7"/>
  <c r="K115" i="7"/>
  <c r="M115" i="7"/>
  <c r="J217" i="7"/>
  <c r="K217" i="7"/>
  <c r="M217" i="7"/>
  <c r="J200" i="7"/>
  <c r="K200" i="7"/>
  <c r="M200" i="7"/>
  <c r="J28" i="7"/>
  <c r="K28" i="7"/>
  <c r="M28" i="7"/>
  <c r="J31" i="7"/>
  <c r="K31" i="7"/>
  <c r="M31" i="7"/>
  <c r="J250" i="7"/>
  <c r="K250" i="7"/>
  <c r="M250" i="7"/>
  <c r="J49" i="7"/>
  <c r="K49" i="7"/>
  <c r="M49" i="7"/>
  <c r="J345" i="7"/>
  <c r="K345" i="7"/>
  <c r="M345" i="7"/>
  <c r="J305" i="7"/>
  <c r="K305" i="7"/>
  <c r="M305" i="7"/>
  <c r="J358" i="7"/>
  <c r="K358" i="7"/>
  <c r="M358" i="7"/>
  <c r="J333" i="7"/>
  <c r="K333" i="7"/>
  <c r="M333" i="7"/>
  <c r="J280" i="7"/>
  <c r="K280" i="7"/>
  <c r="M280" i="7"/>
  <c r="J158" i="7"/>
  <c r="K158" i="7"/>
  <c r="M158" i="7"/>
  <c r="J314" i="7"/>
  <c r="K314" i="7"/>
  <c r="M314" i="7"/>
  <c r="J198" i="7"/>
  <c r="K198" i="7"/>
  <c r="M198" i="7"/>
  <c r="J361" i="7"/>
  <c r="K361" i="7"/>
  <c r="M361" i="7"/>
  <c r="J324" i="7"/>
  <c r="K324" i="7"/>
  <c r="M324" i="7"/>
  <c r="J327" i="7"/>
  <c r="K327" i="7"/>
  <c r="M327" i="7"/>
  <c r="J143" i="7"/>
  <c r="K143" i="7"/>
  <c r="M143" i="7"/>
  <c r="J188" i="7"/>
  <c r="K188" i="7"/>
  <c r="M188" i="7"/>
  <c r="J39" i="7"/>
  <c r="K39" i="7"/>
  <c r="M39" i="7"/>
  <c r="J353" i="7"/>
  <c r="K353" i="7"/>
  <c r="M353" i="7"/>
  <c r="J322" i="7"/>
  <c r="K322" i="7"/>
  <c r="M322" i="7"/>
  <c r="J310" i="7"/>
  <c r="K310" i="7"/>
  <c r="M310" i="7"/>
  <c r="J140" i="7"/>
  <c r="K140" i="7"/>
  <c r="M140" i="7"/>
  <c r="J184" i="7"/>
  <c r="K184" i="7"/>
  <c r="M184" i="7"/>
  <c r="J35" i="7"/>
  <c r="K35" i="7"/>
  <c r="M35" i="7"/>
  <c r="J350" i="7"/>
  <c r="K350" i="7"/>
  <c r="M350" i="7"/>
  <c r="J182" i="7"/>
  <c r="K182" i="7"/>
  <c r="M182" i="7"/>
  <c r="J212" i="7"/>
  <c r="K212" i="7"/>
  <c r="M212" i="7"/>
  <c r="J173" i="7"/>
  <c r="K173" i="7"/>
  <c r="M173" i="7"/>
  <c r="J34" i="7"/>
  <c r="K34" i="7"/>
  <c r="M34" i="7"/>
  <c r="J254" i="7"/>
  <c r="K254" i="7"/>
  <c r="M254" i="7"/>
  <c r="J68" i="7"/>
  <c r="K68" i="7"/>
  <c r="M68" i="7"/>
  <c r="J69" i="7"/>
  <c r="K69" i="7"/>
  <c r="M69" i="7"/>
  <c r="J194" i="7"/>
  <c r="K194" i="7"/>
  <c r="M194" i="7"/>
  <c r="J84" i="7"/>
  <c r="K84" i="7"/>
  <c r="M84" i="7"/>
  <c r="J321" i="7"/>
  <c r="K321" i="7"/>
  <c r="M321" i="7"/>
  <c r="J179" i="7"/>
  <c r="K179" i="7"/>
  <c r="M179" i="7"/>
  <c r="J107" i="7"/>
  <c r="K107" i="7"/>
  <c r="M107" i="7"/>
  <c r="J257" i="7"/>
  <c r="K257" i="7"/>
  <c r="M257" i="7"/>
  <c r="J50" i="7"/>
  <c r="K50" i="7"/>
  <c r="M50" i="7"/>
  <c r="J51" i="7"/>
  <c r="K51" i="7"/>
  <c r="M51" i="7"/>
  <c r="J323" i="7"/>
  <c r="K323" i="7"/>
  <c r="M323" i="7"/>
  <c r="J294" i="7"/>
  <c r="K294" i="7"/>
  <c r="M294" i="7"/>
  <c r="J129" i="7"/>
  <c r="K129" i="7"/>
  <c r="M129" i="7"/>
  <c r="J291" i="7"/>
  <c r="K291" i="7"/>
  <c r="M291" i="7"/>
  <c r="J22" i="7"/>
  <c r="K22" i="7"/>
  <c r="M22" i="7"/>
  <c r="J122" i="7"/>
  <c r="K122" i="7"/>
  <c r="M122" i="7"/>
  <c r="J43" i="7"/>
  <c r="K43" i="7"/>
  <c r="M43" i="7"/>
  <c r="J101" i="7"/>
  <c r="K101" i="7"/>
  <c r="M101" i="7"/>
  <c r="J135" i="7"/>
  <c r="K135" i="7"/>
  <c r="M135" i="7"/>
  <c r="J160" i="7"/>
  <c r="K160" i="7"/>
  <c r="M160" i="7"/>
  <c r="J241" i="7"/>
  <c r="K241" i="7"/>
  <c r="M241" i="7"/>
  <c r="J283" i="7"/>
  <c r="K283" i="7"/>
  <c r="M283" i="7"/>
  <c r="J351" i="7"/>
  <c r="K351" i="7"/>
  <c r="M351" i="7"/>
  <c r="J92" i="7"/>
  <c r="K92" i="7"/>
  <c r="M92" i="7"/>
  <c r="J170" i="7"/>
  <c r="K170" i="7"/>
  <c r="M170" i="7"/>
  <c r="J136" i="7"/>
  <c r="K136" i="7"/>
  <c r="M136" i="7"/>
  <c r="J111" i="7"/>
  <c r="K111" i="7"/>
  <c r="M111" i="7"/>
  <c r="J362" i="7"/>
  <c r="K362" i="7"/>
  <c r="M362" i="7"/>
  <c r="J23" i="7"/>
  <c r="K23" i="7"/>
  <c r="M23" i="7"/>
  <c r="J302" i="7"/>
  <c r="K302" i="7"/>
  <c r="M302" i="7"/>
  <c r="J240" i="7"/>
  <c r="K240" i="7"/>
  <c r="M240" i="7"/>
  <c r="J53" i="7"/>
  <c r="K53" i="7"/>
  <c r="M53" i="7"/>
  <c r="J95" i="7"/>
  <c r="K95" i="7"/>
  <c r="M95" i="7"/>
  <c r="J102" i="7"/>
  <c r="K102" i="7"/>
  <c r="M102" i="7"/>
  <c r="J132" i="7"/>
  <c r="K132" i="7"/>
  <c r="M132" i="7"/>
  <c r="J245" i="7"/>
  <c r="K245" i="7"/>
  <c r="M245" i="7"/>
  <c r="J352" i="7"/>
  <c r="K352" i="7"/>
  <c r="M352" i="7"/>
  <c r="J227" i="7"/>
  <c r="K227" i="7"/>
  <c r="M227" i="7"/>
  <c r="J85" i="7"/>
  <c r="K85" i="7"/>
  <c r="M85" i="7"/>
  <c r="J10" i="7"/>
  <c r="K10" i="7"/>
  <c r="M10" i="7"/>
  <c r="J70" i="7"/>
  <c r="K70" i="7"/>
  <c r="M70" i="7"/>
  <c r="J44" i="7"/>
  <c r="K44" i="7"/>
  <c r="M44" i="7"/>
  <c r="J325" i="7"/>
  <c r="K325" i="7"/>
  <c r="M325" i="7"/>
  <c r="J211" i="7"/>
  <c r="K211" i="7"/>
  <c r="M211" i="7"/>
  <c r="J121" i="7"/>
  <c r="K121" i="7"/>
  <c r="M121" i="7"/>
  <c r="J232" i="7"/>
  <c r="K232" i="7"/>
  <c r="M232" i="7"/>
  <c r="J186" i="7"/>
  <c r="K186" i="7"/>
  <c r="M186" i="7"/>
  <c r="J320" i="7"/>
  <c r="K320" i="7"/>
  <c r="M320" i="7"/>
  <c r="J276" i="7"/>
  <c r="K276" i="7"/>
  <c r="M276" i="7"/>
  <c r="J114" i="7"/>
  <c r="K114" i="7"/>
  <c r="M114" i="7"/>
  <c r="J147" i="7"/>
  <c r="K147" i="7"/>
  <c r="M147" i="7"/>
  <c r="J295" i="7"/>
  <c r="K295" i="7"/>
  <c r="M295" i="7"/>
  <c r="J239" i="7"/>
  <c r="K239" i="7"/>
  <c r="M239" i="7"/>
  <c r="J134" i="7"/>
  <c r="K134" i="7"/>
  <c r="M134" i="7"/>
  <c r="J110" i="7"/>
  <c r="K110" i="7"/>
  <c r="M110" i="7"/>
  <c r="J288" i="7"/>
  <c r="K288" i="7"/>
  <c r="M288" i="7"/>
  <c r="J137" i="7"/>
  <c r="K137" i="7"/>
  <c r="M137" i="7"/>
  <c r="J230" i="7"/>
  <c r="K230" i="7"/>
  <c r="M230" i="7"/>
  <c r="J131" i="7"/>
  <c r="K131" i="7"/>
  <c r="M131" i="7"/>
  <c r="J64" i="7"/>
  <c r="K64" i="7"/>
  <c r="M64" i="7"/>
  <c r="J155" i="7"/>
  <c r="K155" i="7"/>
  <c r="M155" i="7"/>
  <c r="J335" i="7"/>
  <c r="K335" i="7"/>
  <c r="M335" i="7"/>
  <c r="J244" i="7"/>
  <c r="K244" i="7"/>
  <c r="M244" i="7"/>
  <c r="J96" i="7"/>
  <c r="K96" i="7"/>
  <c r="M96" i="7"/>
  <c r="J72" i="7"/>
  <c r="K72" i="7"/>
  <c r="M72" i="7"/>
  <c r="J32" i="7"/>
  <c r="K32" i="7"/>
  <c r="M32" i="7"/>
  <c r="J346" i="7"/>
  <c r="K346" i="7"/>
  <c r="M346" i="7"/>
  <c r="J26" i="7"/>
  <c r="K26" i="7"/>
  <c r="M26" i="7"/>
  <c r="J25" i="7"/>
  <c r="K25" i="7"/>
  <c r="M25" i="7"/>
  <c r="J341" i="7"/>
  <c r="K341" i="7"/>
  <c r="M341" i="7"/>
  <c r="J159" i="7"/>
  <c r="K159" i="7"/>
  <c r="M159" i="7"/>
  <c r="J315" i="7"/>
  <c r="K315" i="7"/>
  <c r="M315" i="7"/>
  <c r="J238" i="7"/>
  <c r="K238" i="7"/>
  <c r="M238" i="7"/>
  <c r="J255" i="7"/>
  <c r="K255" i="7"/>
  <c r="M255" i="7"/>
  <c r="J297" i="7"/>
  <c r="K297" i="7"/>
  <c r="M297" i="7"/>
  <c r="J214" i="7"/>
  <c r="K214" i="7"/>
  <c r="M214" i="7"/>
  <c r="J38" i="7"/>
  <c r="K38" i="7"/>
  <c r="M38" i="7"/>
  <c r="J282" i="7"/>
  <c r="K282" i="7"/>
  <c r="M282" i="7"/>
  <c r="J133" i="7"/>
  <c r="K133" i="7"/>
  <c r="M133" i="7"/>
  <c r="J224" i="7"/>
  <c r="K224" i="7"/>
  <c r="M224" i="7"/>
  <c r="J154" i="7"/>
  <c r="K154" i="7"/>
  <c r="M154" i="7"/>
  <c r="J146" i="7"/>
  <c r="K146" i="7"/>
  <c r="M146" i="7"/>
  <c r="J109" i="7"/>
  <c r="K109" i="7"/>
  <c r="M109" i="7"/>
  <c r="J209" i="7"/>
  <c r="K209" i="7"/>
  <c r="M209" i="7"/>
  <c r="J79" i="7"/>
  <c r="K79" i="7"/>
  <c r="M79" i="7"/>
  <c r="J289" i="7"/>
  <c r="K289" i="7"/>
  <c r="M289" i="7"/>
  <c r="J264" i="7"/>
  <c r="K264" i="7"/>
  <c r="M264" i="7"/>
  <c r="J174" i="7"/>
  <c r="K174" i="7"/>
  <c r="M174" i="7"/>
  <c r="J347" i="7"/>
  <c r="K347" i="7"/>
  <c r="M347" i="7"/>
  <c r="J88" i="7"/>
  <c r="K88" i="7"/>
  <c r="M88" i="7"/>
  <c r="J80" i="7"/>
  <c r="K80" i="7"/>
  <c r="M80" i="7"/>
  <c r="J150" i="7"/>
  <c r="K150" i="7"/>
  <c r="M150" i="7"/>
  <c r="J332" i="7"/>
  <c r="K332" i="7"/>
  <c r="M332" i="7"/>
  <c r="J306" i="7"/>
  <c r="K306" i="7"/>
  <c r="M306" i="7"/>
  <c r="J331" i="7"/>
  <c r="K331" i="7"/>
  <c r="M331" i="7"/>
  <c r="J139" i="7"/>
  <c r="K139" i="7"/>
  <c r="M139" i="7"/>
  <c r="J298" i="7"/>
  <c r="K298" i="7"/>
  <c r="M298" i="7"/>
  <c r="J117" i="7"/>
  <c r="K117" i="7"/>
  <c r="M117" i="7"/>
  <c r="J76" i="7"/>
  <c r="K76" i="7"/>
  <c r="M76" i="7"/>
  <c r="J236" i="7"/>
  <c r="K236" i="7"/>
  <c r="M236" i="7"/>
  <c r="J47" i="7"/>
  <c r="K47" i="7"/>
  <c r="M47" i="7"/>
  <c r="J185" i="7"/>
  <c r="K185" i="7"/>
  <c r="M185" i="7"/>
  <c r="J164" i="7"/>
  <c r="K164" i="7"/>
  <c r="M164" i="7"/>
  <c r="J317" i="7"/>
  <c r="K317" i="7"/>
  <c r="M317" i="7"/>
  <c r="J340" i="7"/>
  <c r="K340" i="7"/>
  <c r="M340" i="7"/>
  <c r="J189" i="7"/>
  <c r="K189" i="7"/>
  <c r="M189" i="7"/>
  <c r="J251" i="7"/>
  <c r="K251" i="7"/>
  <c r="M251" i="7"/>
  <c r="J360" i="7"/>
  <c r="K360" i="7"/>
  <c r="M360" i="7"/>
  <c r="J303" i="7"/>
  <c r="K303" i="7"/>
  <c r="M303" i="7"/>
  <c r="J91" i="7"/>
  <c r="K91" i="7"/>
  <c r="M91" i="7"/>
  <c r="J326" i="7"/>
  <c r="K326" i="7"/>
  <c r="M326" i="7"/>
  <c r="J112" i="7"/>
  <c r="K112" i="7"/>
  <c r="M112" i="7"/>
  <c r="J48" i="7"/>
  <c r="K48" i="7"/>
  <c r="M48" i="7"/>
  <c r="J260" i="7"/>
  <c r="K260" i="7"/>
  <c r="M260" i="7"/>
  <c r="J90" i="7"/>
  <c r="K90" i="7"/>
  <c r="M90" i="7"/>
  <c r="J334" i="7"/>
  <c r="K334" i="7"/>
  <c r="M334" i="7"/>
  <c r="J29" i="7"/>
  <c r="K29" i="7"/>
  <c r="M29" i="7"/>
  <c r="J16" i="7"/>
  <c r="K16" i="7"/>
  <c r="M16" i="7"/>
  <c r="J19" i="7"/>
  <c r="K19" i="7"/>
  <c r="M19" i="7"/>
  <c r="J233" i="7"/>
  <c r="K233" i="7"/>
  <c r="M233" i="7"/>
  <c r="J270" i="7"/>
  <c r="K270" i="7"/>
  <c r="M270" i="7"/>
  <c r="J219" i="7"/>
  <c r="K219" i="7"/>
  <c r="M219" i="7"/>
  <c r="J14" i="7"/>
  <c r="K14" i="7"/>
  <c r="M14" i="7"/>
  <c r="J363" i="7"/>
  <c r="K363" i="7"/>
  <c r="M363" i="7"/>
  <c r="J312" i="7"/>
  <c r="K312" i="7"/>
  <c r="M312" i="7"/>
  <c r="J169" i="7"/>
  <c r="K169" i="7"/>
  <c r="M169" i="7"/>
  <c r="J228" i="7"/>
  <c r="K228" i="7"/>
  <c r="M228" i="7"/>
  <c r="J153" i="7"/>
  <c r="K153" i="7"/>
  <c r="M153" i="7"/>
  <c r="J313" i="7"/>
  <c r="K313" i="7"/>
  <c r="M313" i="7"/>
  <c r="J106" i="7"/>
  <c r="K106" i="7"/>
  <c r="M106" i="7"/>
  <c r="J279" i="7"/>
  <c r="K279" i="7"/>
  <c r="M279" i="7"/>
  <c r="J256" i="7"/>
  <c r="K256" i="7"/>
  <c r="M256" i="7"/>
  <c r="J199" i="7"/>
  <c r="K199" i="7"/>
  <c r="M199" i="7"/>
  <c r="J286" i="7"/>
  <c r="K286" i="7"/>
  <c r="M286" i="7"/>
  <c r="J57" i="7"/>
  <c r="K57" i="7"/>
  <c r="M57" i="7"/>
  <c r="J339" i="7"/>
  <c r="K339" i="7"/>
  <c r="M339" i="7"/>
  <c r="J141" i="7"/>
  <c r="K141" i="7"/>
  <c r="M141" i="7"/>
  <c r="J187" i="7"/>
  <c r="K187" i="7"/>
  <c r="M187" i="7"/>
  <c r="J192" i="7"/>
  <c r="K192" i="7"/>
  <c r="M192" i="7"/>
  <c r="J30" i="7"/>
  <c r="K30" i="7"/>
  <c r="M30" i="7"/>
  <c r="J8" i="7"/>
  <c r="K8" i="7"/>
  <c r="M8" i="7"/>
  <c r="J149" i="7"/>
  <c r="K149" i="7"/>
  <c r="M149" i="7"/>
  <c r="J77" i="7"/>
  <c r="K77" i="7"/>
  <c r="M77" i="7"/>
  <c r="J168" i="7"/>
  <c r="K168" i="7"/>
  <c r="M168" i="7"/>
  <c r="J116" i="7"/>
  <c r="K116" i="7"/>
  <c r="M116" i="7"/>
  <c r="J265" i="7"/>
  <c r="K265" i="7"/>
  <c r="M265" i="7"/>
  <c r="J215" i="7"/>
  <c r="K215" i="7"/>
  <c r="M215" i="7"/>
  <c r="J261" i="7"/>
  <c r="K261" i="7"/>
  <c r="M261" i="7"/>
  <c r="J89" i="7"/>
  <c r="K89" i="7"/>
  <c r="M89" i="7"/>
  <c r="J15" i="7"/>
  <c r="K15" i="7"/>
  <c r="M15" i="7"/>
  <c r="J9" i="7"/>
  <c r="K9" i="7"/>
  <c r="M9" i="7"/>
  <c r="J246" i="7"/>
  <c r="K246" i="7"/>
  <c r="M246" i="7"/>
  <c r="J226" i="7"/>
  <c r="K226" i="7"/>
  <c r="M226" i="7"/>
  <c r="J204" i="7"/>
  <c r="K204" i="7"/>
  <c r="M204" i="7"/>
  <c r="J45" i="7"/>
  <c r="K45" i="7"/>
  <c r="M45" i="7"/>
  <c r="J290" i="7"/>
  <c r="K290" i="7"/>
  <c r="M290" i="7"/>
  <c r="J87" i="7"/>
  <c r="K87" i="7"/>
  <c r="M87" i="7"/>
  <c r="N164" i="4"/>
  <c r="N191" i="4"/>
  <c r="N89" i="4"/>
  <c r="N58" i="4"/>
  <c r="N331" i="4"/>
  <c r="N90" i="4"/>
  <c r="N136" i="4"/>
  <c r="N182" i="4"/>
  <c r="N239" i="4"/>
  <c r="N292" i="4"/>
  <c r="N233" i="4"/>
  <c r="N264" i="4"/>
  <c r="N13" i="4"/>
  <c r="N178" i="4"/>
  <c r="N171" i="4"/>
  <c r="N210" i="4"/>
  <c r="N206" i="4"/>
  <c r="N39" i="4"/>
  <c r="N9" i="4"/>
  <c r="N166" i="4"/>
  <c r="N144" i="4"/>
  <c r="N150" i="4"/>
  <c r="N201" i="4"/>
  <c r="N44" i="4"/>
  <c r="N270" i="4"/>
  <c r="N84" i="4"/>
  <c r="N217" i="4"/>
  <c r="N55" i="4"/>
  <c r="N200" i="4"/>
  <c r="N320" i="4"/>
  <c r="N269" i="4"/>
  <c r="N161" i="4"/>
  <c r="N165" i="4"/>
  <c r="N250" i="4"/>
  <c r="N147" i="4"/>
  <c r="N186" i="4"/>
  <c r="N311" i="4"/>
  <c r="N195" i="4"/>
  <c r="N197" i="4"/>
  <c r="N240" i="4"/>
  <c r="N326" i="4"/>
  <c r="N229" i="4"/>
  <c r="N27" i="4"/>
  <c r="N273" i="4"/>
  <c r="L365" i="4"/>
  <c r="I367" i="4"/>
  <c r="J349" i="6"/>
  <c r="K349" i="6"/>
  <c r="M349" i="6"/>
  <c r="N349" i="7"/>
  <c r="J173" i="6"/>
  <c r="K173" i="6"/>
  <c r="M173" i="6"/>
  <c r="N173" i="7"/>
  <c r="J296" i="6"/>
  <c r="K296" i="6"/>
  <c r="M296" i="6"/>
  <c r="N296" i="7"/>
  <c r="J290" i="6"/>
  <c r="K290" i="6"/>
  <c r="M290" i="6"/>
  <c r="N290" i="7"/>
  <c r="J123" i="6"/>
  <c r="K123" i="6"/>
  <c r="M123" i="6"/>
  <c r="N123" i="7"/>
  <c r="J307" i="6"/>
  <c r="K307" i="6"/>
  <c r="M307" i="6"/>
  <c r="N307" i="7"/>
  <c r="J223" i="6"/>
  <c r="K223" i="6"/>
  <c r="M223" i="6"/>
  <c r="N223" i="7"/>
  <c r="J72" i="6"/>
  <c r="K72" i="6"/>
  <c r="M72" i="6"/>
  <c r="N72" i="7"/>
  <c r="J188" i="6"/>
  <c r="K188" i="6"/>
  <c r="M188" i="6"/>
  <c r="N188" i="7"/>
  <c r="J272" i="6"/>
  <c r="K272" i="6"/>
  <c r="M272" i="6"/>
  <c r="N272" i="7"/>
  <c r="J277" i="6"/>
  <c r="K277" i="6"/>
  <c r="M277" i="6"/>
  <c r="N277" i="7"/>
  <c r="J133" i="6"/>
  <c r="K133" i="6"/>
  <c r="M133" i="6"/>
  <c r="N133" i="7"/>
  <c r="J320" i="6"/>
  <c r="K320" i="6"/>
  <c r="M320" i="6"/>
  <c r="N320" i="7"/>
  <c r="J198" i="6"/>
  <c r="K198" i="6"/>
  <c r="M198" i="6"/>
  <c r="N198" i="7"/>
  <c r="J81" i="6"/>
  <c r="K81" i="6"/>
  <c r="M81" i="6"/>
  <c r="N81" i="7"/>
  <c r="J279" i="6"/>
  <c r="K279" i="6"/>
  <c r="M279" i="6"/>
  <c r="N279" i="7"/>
  <c r="J129" i="6"/>
  <c r="K129" i="6"/>
  <c r="M129" i="6"/>
  <c r="N129" i="7"/>
  <c r="J243" i="6"/>
  <c r="K243" i="6"/>
  <c r="M243" i="6"/>
  <c r="N243" i="7"/>
  <c r="J84" i="6"/>
  <c r="K84" i="6"/>
  <c r="M84" i="6"/>
  <c r="N84" i="7"/>
  <c r="J327" i="6"/>
  <c r="K327" i="6"/>
  <c r="M327" i="6"/>
  <c r="N327" i="7"/>
  <c r="J26" i="6"/>
  <c r="K26" i="6"/>
  <c r="M26" i="6"/>
  <c r="N26" i="7"/>
  <c r="J62" i="6"/>
  <c r="K62" i="6"/>
  <c r="M62" i="6"/>
  <c r="N62" i="7"/>
  <c r="J70" i="6"/>
  <c r="K70" i="6"/>
  <c r="M70" i="6"/>
  <c r="N70" i="7"/>
  <c r="J174" i="6"/>
  <c r="K174" i="6"/>
  <c r="M174" i="6"/>
  <c r="N174" i="7"/>
  <c r="J258" i="6"/>
  <c r="K258" i="6"/>
  <c r="M258" i="6"/>
  <c r="N258" i="7"/>
  <c r="J241" i="6"/>
  <c r="K241" i="6"/>
  <c r="M241" i="6"/>
  <c r="N241" i="7"/>
  <c r="J130" i="6"/>
  <c r="K130" i="6"/>
  <c r="M130" i="6"/>
  <c r="N130" i="7"/>
  <c r="J186" i="6"/>
  <c r="K186" i="6"/>
  <c r="M186" i="6"/>
  <c r="N186" i="7"/>
  <c r="J239" i="6"/>
  <c r="K239" i="6"/>
  <c r="M239" i="6"/>
  <c r="N239" i="7"/>
  <c r="J79" i="6"/>
  <c r="K79" i="6"/>
  <c r="M79" i="6"/>
  <c r="N79" i="7"/>
  <c r="J278" i="6"/>
  <c r="K278" i="6"/>
  <c r="M278" i="6"/>
  <c r="N278" i="7"/>
  <c r="J273" i="6"/>
  <c r="K273" i="6"/>
  <c r="M273" i="6"/>
  <c r="N273" i="7"/>
  <c r="J164" i="6"/>
  <c r="K164" i="6"/>
  <c r="M164" i="6"/>
  <c r="N164" i="7"/>
  <c r="J68" i="6"/>
  <c r="K68" i="6"/>
  <c r="M68" i="6"/>
  <c r="N68" i="7"/>
  <c r="J51" i="6"/>
  <c r="K51" i="6"/>
  <c r="M51" i="6"/>
  <c r="N51" i="7"/>
  <c r="J301" i="6"/>
  <c r="K301" i="6"/>
  <c r="M301" i="6"/>
  <c r="N301" i="7"/>
  <c r="J214" i="6"/>
  <c r="K214" i="6"/>
  <c r="M214" i="6"/>
  <c r="N214" i="7"/>
  <c r="J256" i="6"/>
  <c r="K256" i="6"/>
  <c r="M256" i="6"/>
  <c r="N256" i="7"/>
  <c r="J179" i="6"/>
  <c r="K179" i="6"/>
  <c r="M179" i="6"/>
  <c r="N179" i="7"/>
  <c r="J83" i="6"/>
  <c r="K83" i="6"/>
  <c r="M83" i="6"/>
  <c r="N83" i="7"/>
  <c r="J282" i="6"/>
  <c r="K282" i="6"/>
  <c r="M282" i="6"/>
  <c r="N282" i="7"/>
  <c r="J20" i="6"/>
  <c r="K20" i="6"/>
  <c r="M20" i="6"/>
  <c r="N20" i="7"/>
  <c r="J339" i="6"/>
  <c r="K339" i="6"/>
  <c r="M339" i="6"/>
  <c r="N339" i="7"/>
  <c r="J244" i="6"/>
  <c r="K244" i="6"/>
  <c r="M244" i="6"/>
  <c r="N244" i="7"/>
  <c r="J43" i="6"/>
  <c r="K43" i="6"/>
  <c r="M43" i="6"/>
  <c r="N43" i="7"/>
  <c r="J331" i="6"/>
  <c r="K331" i="6"/>
  <c r="M331" i="6"/>
  <c r="N331" i="7"/>
  <c r="J345" i="6"/>
  <c r="K345" i="6"/>
  <c r="M345" i="6"/>
  <c r="N345" i="7"/>
  <c r="J49" i="6"/>
  <c r="K49" i="6"/>
  <c r="M49" i="6"/>
  <c r="N49" i="7"/>
  <c r="J295" i="6"/>
  <c r="K295" i="6"/>
  <c r="M295" i="6"/>
  <c r="N295" i="7"/>
  <c r="J92" i="6"/>
  <c r="K92" i="6"/>
  <c r="M92" i="6"/>
  <c r="N92" i="7"/>
  <c r="J107" i="6"/>
  <c r="K107" i="6"/>
  <c r="M107" i="6"/>
  <c r="N107" i="7"/>
  <c r="J268" i="6"/>
  <c r="K268" i="6"/>
  <c r="M268" i="6"/>
  <c r="N268" i="7"/>
  <c r="J310" i="6"/>
  <c r="K310" i="6"/>
  <c r="M310" i="6"/>
  <c r="N310" i="7"/>
  <c r="J299" i="6"/>
  <c r="K299" i="6"/>
  <c r="M299" i="6"/>
  <c r="N299" i="7"/>
  <c r="J357" i="6"/>
  <c r="K357" i="6"/>
  <c r="M357" i="6"/>
  <c r="N357" i="7"/>
  <c r="J205" i="6"/>
  <c r="K205" i="6"/>
  <c r="M205" i="6"/>
  <c r="N205" i="7"/>
  <c r="J14" i="6"/>
  <c r="K14" i="6"/>
  <c r="M14" i="6"/>
  <c r="N14" i="7"/>
  <c r="J97" i="6"/>
  <c r="K97" i="6"/>
  <c r="M97" i="6"/>
  <c r="N97" i="7"/>
  <c r="J27" i="6"/>
  <c r="K27" i="6"/>
  <c r="M27" i="6"/>
  <c r="N27" i="7"/>
  <c r="J275" i="6"/>
  <c r="K275" i="6"/>
  <c r="M275" i="6"/>
  <c r="N275" i="7"/>
  <c r="J32" i="6"/>
  <c r="K32" i="6"/>
  <c r="M32" i="6"/>
  <c r="N32" i="7"/>
  <c r="J13" i="6"/>
  <c r="K13" i="6"/>
  <c r="M13" i="6"/>
  <c r="N13" i="7"/>
  <c r="J34" i="6"/>
  <c r="K34" i="6"/>
  <c r="M34" i="6"/>
  <c r="N34" i="7"/>
  <c r="J93" i="6"/>
  <c r="K93" i="6"/>
  <c r="M93" i="6"/>
  <c r="N93" i="7"/>
  <c r="J116" i="6"/>
  <c r="K116" i="6"/>
  <c r="M116" i="6"/>
  <c r="N116" i="7"/>
  <c r="J111" i="6"/>
  <c r="K111" i="6"/>
  <c r="M111" i="6"/>
  <c r="N111" i="7"/>
  <c r="J46" i="6"/>
  <c r="K46" i="6"/>
  <c r="M46" i="6"/>
  <c r="N46" i="7"/>
  <c r="J191" i="6"/>
  <c r="K191" i="6"/>
  <c r="M191" i="6"/>
  <c r="N191" i="7"/>
  <c r="J160" i="6"/>
  <c r="K160" i="6"/>
  <c r="M160" i="6"/>
  <c r="N160" i="7"/>
  <c r="J354" i="6"/>
  <c r="K354" i="6"/>
  <c r="M354" i="6"/>
  <c r="N354" i="7"/>
  <c r="J235" i="6"/>
  <c r="K235" i="6"/>
  <c r="M235" i="6"/>
  <c r="N235" i="7"/>
  <c r="J104" i="6"/>
  <c r="K104" i="6"/>
  <c r="M104" i="6"/>
  <c r="N104" i="7"/>
  <c r="J163" i="6"/>
  <c r="K163" i="6"/>
  <c r="M163" i="6"/>
  <c r="N163" i="7"/>
  <c r="J326" i="6"/>
  <c r="K326" i="6"/>
  <c r="M326" i="6"/>
  <c r="N326" i="7"/>
  <c r="J283" i="6"/>
  <c r="K283" i="6"/>
  <c r="M283" i="6"/>
  <c r="N283" i="7"/>
  <c r="J41" i="6"/>
  <c r="K41" i="6"/>
  <c r="M41" i="6"/>
  <c r="N41" i="7"/>
  <c r="J17" i="6"/>
  <c r="K17" i="6"/>
  <c r="M17" i="6"/>
  <c r="N17" i="7"/>
  <c r="J185" i="6"/>
  <c r="K185" i="6"/>
  <c r="M185" i="6"/>
  <c r="N185" i="7"/>
  <c r="J305" i="6"/>
  <c r="K305" i="6"/>
  <c r="M305" i="6"/>
  <c r="N305" i="7"/>
  <c r="J261" i="6"/>
  <c r="K261" i="6"/>
  <c r="M261" i="6"/>
  <c r="N261" i="7"/>
  <c r="J237" i="6"/>
  <c r="K237" i="6"/>
  <c r="M237" i="6"/>
  <c r="N237" i="7"/>
  <c r="J159" i="6"/>
  <c r="K159" i="6"/>
  <c r="M159" i="6"/>
  <c r="N159" i="7"/>
  <c r="J42" i="6"/>
  <c r="K42" i="6"/>
  <c r="M42" i="6"/>
  <c r="N42" i="7"/>
  <c r="J351" i="6"/>
  <c r="K351" i="6"/>
  <c r="M351" i="6"/>
  <c r="N351" i="7"/>
  <c r="J121" i="6"/>
  <c r="K121" i="6"/>
  <c r="M121" i="6"/>
  <c r="N121" i="7"/>
  <c r="J96" i="6"/>
  <c r="K96" i="6"/>
  <c r="M96" i="6"/>
  <c r="N96" i="7"/>
  <c r="J9" i="6"/>
  <c r="K9" i="6"/>
  <c r="M9" i="6"/>
  <c r="N9" i="7"/>
  <c r="J286" i="6"/>
  <c r="K286" i="6"/>
  <c r="M286" i="6"/>
  <c r="N286" i="7"/>
  <c r="J215" i="6"/>
  <c r="K215" i="6"/>
  <c r="M215" i="6"/>
  <c r="N215" i="7"/>
  <c r="J31" i="6"/>
  <c r="K31" i="6"/>
  <c r="M31" i="6"/>
  <c r="N31" i="7"/>
  <c r="J204" i="6"/>
  <c r="K204" i="6"/>
  <c r="M204" i="6"/>
  <c r="N204" i="7"/>
  <c r="J245" i="6"/>
  <c r="K245" i="6"/>
  <c r="M245" i="6"/>
  <c r="N245" i="7"/>
  <c r="J262" i="6"/>
  <c r="K262" i="6"/>
  <c r="M262" i="6"/>
  <c r="N262" i="7"/>
  <c r="J350" i="6"/>
  <c r="K350" i="6"/>
  <c r="M350" i="6"/>
  <c r="N350" i="7"/>
  <c r="J57" i="6"/>
  <c r="K57" i="6"/>
  <c r="M57" i="6"/>
  <c r="N57" i="7"/>
  <c r="J209" i="6"/>
  <c r="K209" i="6"/>
  <c r="M209" i="6"/>
  <c r="N209" i="7"/>
  <c r="J134" i="6"/>
  <c r="K134" i="6"/>
  <c r="M134" i="6"/>
  <c r="N134" i="7"/>
  <c r="J12" i="6"/>
  <c r="K12" i="6"/>
  <c r="M12" i="6"/>
  <c r="N12" i="7"/>
  <c r="J154" i="6"/>
  <c r="K154" i="6"/>
  <c r="M154" i="6"/>
  <c r="N154" i="7"/>
  <c r="J232" i="6"/>
  <c r="K232" i="6"/>
  <c r="M232" i="6"/>
  <c r="N232" i="7"/>
  <c r="J35" i="6"/>
  <c r="K35" i="6"/>
  <c r="M35" i="6"/>
  <c r="N35" i="7"/>
  <c r="J125" i="6"/>
  <c r="K125" i="6"/>
  <c r="M125" i="6"/>
  <c r="N125" i="7"/>
  <c r="J344" i="6"/>
  <c r="K344" i="6"/>
  <c r="M344" i="6"/>
  <c r="N344" i="7"/>
  <c r="J312" i="6"/>
  <c r="K312" i="6"/>
  <c r="M312" i="6"/>
  <c r="N312" i="7"/>
  <c r="J135" i="6"/>
  <c r="K135" i="6"/>
  <c r="M135" i="6"/>
  <c r="N135" i="7"/>
  <c r="J91" i="6"/>
  <c r="K91" i="6"/>
  <c r="M91" i="6"/>
  <c r="N91" i="7"/>
  <c r="J136" i="6"/>
  <c r="K136" i="6"/>
  <c r="M136" i="6"/>
  <c r="N136" i="7"/>
  <c r="J8" i="6"/>
  <c r="K8" i="6"/>
  <c r="M8" i="6"/>
  <c r="J313" i="6"/>
  <c r="K313" i="6"/>
  <c r="M313" i="6"/>
  <c r="N313" i="7"/>
  <c r="J137" i="6"/>
  <c r="K137" i="6"/>
  <c r="M137" i="6"/>
  <c r="N137" i="7"/>
  <c r="J361" i="6"/>
  <c r="K361" i="6"/>
  <c r="M361" i="6"/>
  <c r="N361" i="7"/>
  <c r="J319" i="6"/>
  <c r="K319" i="6"/>
  <c r="M319" i="6"/>
  <c r="N319" i="7"/>
  <c r="J169" i="6"/>
  <c r="K169" i="6"/>
  <c r="M169" i="6"/>
  <c r="N169" i="7"/>
  <c r="J195" i="6"/>
  <c r="K195" i="6"/>
  <c r="M195" i="6"/>
  <c r="N195" i="7"/>
  <c r="J47" i="6"/>
  <c r="K47" i="6"/>
  <c r="M47" i="6"/>
  <c r="N47" i="7"/>
  <c r="J263" i="6"/>
  <c r="K263" i="6"/>
  <c r="M263" i="6"/>
  <c r="N263" i="7"/>
  <c r="J333" i="6"/>
  <c r="K333" i="6"/>
  <c r="M333" i="6"/>
  <c r="N333" i="7"/>
  <c r="J140" i="6"/>
  <c r="K140" i="6"/>
  <c r="M140" i="6"/>
  <c r="N140" i="7"/>
  <c r="J170" i="6"/>
  <c r="K170" i="6"/>
  <c r="M170" i="6"/>
  <c r="N170" i="7"/>
  <c r="J259" i="6"/>
  <c r="K259" i="6"/>
  <c r="M259" i="6"/>
  <c r="N259" i="7"/>
  <c r="J246" i="6"/>
  <c r="K246" i="6"/>
  <c r="M246" i="6"/>
  <c r="N246" i="7"/>
  <c r="J87" i="6"/>
  <c r="K87" i="6"/>
  <c r="M87" i="6"/>
  <c r="N87" i="7"/>
  <c r="J58" i="6"/>
  <c r="K58" i="6"/>
  <c r="M58" i="6"/>
  <c r="N58" i="7"/>
  <c r="J53" i="6"/>
  <c r="K53" i="6"/>
  <c r="M53" i="6"/>
  <c r="N53" i="7"/>
  <c r="J267" i="6"/>
  <c r="K267" i="6"/>
  <c r="M267" i="6"/>
  <c r="N267" i="7"/>
  <c r="J254" i="6"/>
  <c r="K254" i="6"/>
  <c r="M254" i="6"/>
  <c r="N254" i="7"/>
  <c r="J52" i="6"/>
  <c r="K52" i="6"/>
  <c r="M52" i="6"/>
  <c r="N52" i="7"/>
  <c r="J247" i="6"/>
  <c r="K247" i="6"/>
  <c r="M247" i="6"/>
  <c r="N247" i="7"/>
  <c r="J274" i="6"/>
  <c r="K274" i="6"/>
  <c r="M274" i="6"/>
  <c r="N274" i="7"/>
  <c r="J180" i="6"/>
  <c r="K180" i="6"/>
  <c r="M180" i="6"/>
  <c r="N180" i="7"/>
  <c r="J151" i="6"/>
  <c r="K151" i="6"/>
  <c r="M151" i="6"/>
  <c r="N151" i="7"/>
  <c r="J22" i="6"/>
  <c r="K22" i="6"/>
  <c r="M22" i="6"/>
  <c r="N22" i="7"/>
  <c r="J289" i="6"/>
  <c r="K289" i="6"/>
  <c r="M289" i="6"/>
  <c r="N289" i="7"/>
  <c r="J108" i="6"/>
  <c r="K108" i="6"/>
  <c r="M108" i="6"/>
  <c r="N108" i="7"/>
  <c r="J216" i="6"/>
  <c r="K216" i="6"/>
  <c r="M216" i="6"/>
  <c r="N216" i="7"/>
  <c r="J304" i="6"/>
  <c r="K304" i="6"/>
  <c r="M304" i="6"/>
  <c r="N304" i="7"/>
  <c r="J199" i="6"/>
  <c r="K199" i="6"/>
  <c r="M199" i="6"/>
  <c r="N199" i="7"/>
  <c r="J132" i="6"/>
  <c r="K132" i="6"/>
  <c r="M132" i="6"/>
  <c r="N132" i="7"/>
  <c r="J76" i="6"/>
  <c r="K76" i="6"/>
  <c r="M76" i="6"/>
  <c r="N76" i="7"/>
  <c r="J175" i="6"/>
  <c r="K175" i="6"/>
  <c r="M175" i="6"/>
  <c r="N175" i="7"/>
  <c r="J353" i="6"/>
  <c r="K353" i="6"/>
  <c r="M353" i="6"/>
  <c r="N353" i="7"/>
  <c r="J147" i="6"/>
  <c r="K147" i="6"/>
  <c r="M147" i="6"/>
  <c r="N147" i="7"/>
  <c r="J242" i="6"/>
  <c r="K242" i="6"/>
  <c r="M242" i="6"/>
  <c r="N242" i="7"/>
  <c r="J250" i="6"/>
  <c r="K250" i="6"/>
  <c r="M250" i="6"/>
  <c r="N250" i="7"/>
  <c r="J255" i="6"/>
  <c r="K255" i="6"/>
  <c r="M255" i="6"/>
  <c r="N255" i="7"/>
  <c r="J148" i="6"/>
  <c r="K148" i="6"/>
  <c r="M148" i="6"/>
  <c r="N148" i="7"/>
  <c r="J293" i="6"/>
  <c r="K293" i="6"/>
  <c r="M293" i="6"/>
  <c r="N293" i="7"/>
  <c r="J303" i="6"/>
  <c r="K303" i="6"/>
  <c r="M303" i="6"/>
  <c r="N303" i="7"/>
  <c r="J196" i="6"/>
  <c r="K196" i="6"/>
  <c r="M196" i="6"/>
  <c r="N196" i="7"/>
  <c r="J213" i="6"/>
  <c r="K213" i="6"/>
  <c r="M213" i="6"/>
  <c r="N213" i="7"/>
  <c r="J291" i="6"/>
  <c r="K291" i="6"/>
  <c r="M291" i="6"/>
  <c r="N291" i="7"/>
  <c r="J337" i="6"/>
  <c r="K337" i="6"/>
  <c r="M337" i="6"/>
  <c r="N337" i="7"/>
  <c r="J251" i="6"/>
  <c r="K251" i="6"/>
  <c r="M251" i="6"/>
  <c r="N251" i="7"/>
  <c r="J82" i="6"/>
  <c r="K82" i="6"/>
  <c r="M82" i="6"/>
  <c r="N82" i="7"/>
  <c r="J120" i="6"/>
  <c r="K120" i="6"/>
  <c r="M120" i="6"/>
  <c r="N120" i="7"/>
  <c r="J138" i="6"/>
  <c r="K138" i="6"/>
  <c r="M138" i="6"/>
  <c r="N138" i="7"/>
  <c r="J332" i="6"/>
  <c r="K332" i="6"/>
  <c r="M332" i="6"/>
  <c r="N332" i="7"/>
  <c r="J162" i="6"/>
  <c r="K162" i="6"/>
  <c r="M162" i="6"/>
  <c r="N162" i="7"/>
  <c r="J316" i="6"/>
  <c r="K316" i="6"/>
  <c r="M316" i="6"/>
  <c r="N316" i="7"/>
  <c r="J56" i="6"/>
  <c r="K56" i="6"/>
  <c r="M56" i="6"/>
  <c r="N56" i="7"/>
  <c r="J177" i="6"/>
  <c r="K177" i="6"/>
  <c r="M177" i="6"/>
  <c r="N177" i="7"/>
  <c r="J66" i="6"/>
  <c r="K66" i="6"/>
  <c r="M66" i="6"/>
  <c r="N66" i="7"/>
  <c r="J302" i="6"/>
  <c r="K302" i="6"/>
  <c r="M302" i="6"/>
  <c r="N302" i="7"/>
  <c r="J149" i="6"/>
  <c r="K149" i="6"/>
  <c r="M149" i="6"/>
  <c r="N149" i="7"/>
  <c r="J50" i="6"/>
  <c r="K50" i="6"/>
  <c r="M50" i="6"/>
  <c r="N50" i="7"/>
  <c r="J288" i="6"/>
  <c r="K288" i="6"/>
  <c r="M288" i="6"/>
  <c r="N288" i="7"/>
  <c r="J24" i="6"/>
  <c r="K24" i="6"/>
  <c r="M24" i="6"/>
  <c r="N24" i="7"/>
  <c r="J184" i="6"/>
  <c r="K184" i="6"/>
  <c r="M184" i="6"/>
  <c r="N184" i="7"/>
  <c r="J18" i="6"/>
  <c r="K18" i="6"/>
  <c r="M18" i="6"/>
  <c r="N18" i="7"/>
  <c r="J211" i="6"/>
  <c r="K211" i="6"/>
  <c r="M211" i="6"/>
  <c r="N211" i="7"/>
  <c r="J102" i="6"/>
  <c r="K102" i="6"/>
  <c r="M102" i="6"/>
  <c r="N102" i="7"/>
  <c r="J158" i="6"/>
  <c r="K158" i="6"/>
  <c r="M158" i="6"/>
  <c r="N158" i="7"/>
  <c r="J30" i="6"/>
  <c r="K30" i="6"/>
  <c r="M30" i="6"/>
  <c r="N30" i="7"/>
  <c r="J44" i="6"/>
  <c r="K44" i="6"/>
  <c r="M44" i="6"/>
  <c r="N44" i="7"/>
  <c r="J183" i="6"/>
  <c r="K183" i="6"/>
  <c r="M183" i="6"/>
  <c r="N183" i="7"/>
  <c r="J359" i="6"/>
  <c r="K359" i="6"/>
  <c r="M359" i="6"/>
  <c r="N359" i="7"/>
  <c r="J182" i="6"/>
  <c r="K182" i="6"/>
  <c r="M182" i="6"/>
  <c r="N182" i="7"/>
  <c r="J330" i="6"/>
  <c r="K330" i="6"/>
  <c r="M330" i="6"/>
  <c r="N330" i="7"/>
  <c r="J340" i="6"/>
  <c r="K340" i="6"/>
  <c r="M340" i="6"/>
  <c r="N340" i="7"/>
  <c r="J61" i="6"/>
  <c r="K61" i="6"/>
  <c r="M61" i="6"/>
  <c r="N61" i="7"/>
  <c r="J194" i="6"/>
  <c r="K194" i="6"/>
  <c r="M194" i="6"/>
  <c r="N194" i="7"/>
  <c r="J94" i="6"/>
  <c r="K94" i="6"/>
  <c r="M94" i="6"/>
  <c r="N94" i="7"/>
  <c r="J281" i="6"/>
  <c r="K281" i="6"/>
  <c r="M281" i="6"/>
  <c r="N281" i="7"/>
  <c r="J168" i="6"/>
  <c r="K168" i="6"/>
  <c r="M168" i="6"/>
  <c r="N168" i="7"/>
  <c r="J236" i="6"/>
  <c r="K236" i="6"/>
  <c r="M236" i="6"/>
  <c r="N236" i="7"/>
  <c r="J80" i="6"/>
  <c r="K80" i="6"/>
  <c r="M80" i="6"/>
  <c r="N80" i="7"/>
  <c r="J317" i="6"/>
  <c r="K317" i="6"/>
  <c r="M317" i="6"/>
  <c r="N317" i="7"/>
  <c r="J266" i="6"/>
  <c r="K266" i="6"/>
  <c r="M266" i="6"/>
  <c r="N266" i="7"/>
  <c r="J99" i="6"/>
  <c r="K99" i="6"/>
  <c r="M99" i="6"/>
  <c r="N99" i="7"/>
  <c r="J48" i="6"/>
  <c r="K48" i="6"/>
  <c r="M48" i="6"/>
  <c r="N48" i="7"/>
  <c r="J117" i="6"/>
  <c r="K117" i="6"/>
  <c r="M117" i="6"/>
  <c r="N117" i="7"/>
  <c r="J127" i="6"/>
  <c r="K127" i="6"/>
  <c r="M127" i="6"/>
  <c r="N127" i="7"/>
  <c r="J230" i="6"/>
  <c r="K230" i="6"/>
  <c r="M230" i="6"/>
  <c r="N230" i="7"/>
  <c r="J15" i="6"/>
  <c r="K15" i="6"/>
  <c r="M15" i="6"/>
  <c r="N15" i="7"/>
  <c r="J300" i="6"/>
  <c r="K300" i="6"/>
  <c r="M300" i="6"/>
  <c r="N300" i="7"/>
  <c r="J85" i="6"/>
  <c r="K85" i="6"/>
  <c r="M85" i="6"/>
  <c r="N85" i="7"/>
  <c r="J153" i="6"/>
  <c r="K153" i="6"/>
  <c r="M153" i="6"/>
  <c r="N153" i="7"/>
  <c r="J355" i="6"/>
  <c r="K355" i="6"/>
  <c r="M355" i="6"/>
  <c r="N355" i="7"/>
  <c r="J119" i="6"/>
  <c r="K119" i="6"/>
  <c r="M119" i="6"/>
  <c r="N119" i="7"/>
  <c r="J260" i="6"/>
  <c r="K260" i="6"/>
  <c r="M260" i="6"/>
  <c r="N260" i="7"/>
  <c r="J197" i="6"/>
  <c r="K197" i="6"/>
  <c r="M197" i="6"/>
  <c r="N197" i="7"/>
  <c r="J270" i="6"/>
  <c r="K270" i="6"/>
  <c r="M270" i="6"/>
  <c r="N270" i="7"/>
  <c r="J328" i="6"/>
  <c r="K328" i="6"/>
  <c r="M328" i="6"/>
  <c r="N328" i="7"/>
  <c r="J208" i="6"/>
  <c r="K208" i="6"/>
  <c r="M208" i="6"/>
  <c r="N208" i="7"/>
  <c r="J294" i="6"/>
  <c r="K294" i="6"/>
  <c r="M294" i="6"/>
  <c r="N294" i="7"/>
  <c r="J203" i="6"/>
  <c r="K203" i="6"/>
  <c r="M203" i="6"/>
  <c r="N203" i="7"/>
  <c r="J86" i="6"/>
  <c r="K86" i="6"/>
  <c r="M86" i="6"/>
  <c r="N86" i="7"/>
  <c r="J238" i="6"/>
  <c r="K238" i="6"/>
  <c r="M238" i="6"/>
  <c r="N238" i="7"/>
  <c r="J143" i="6"/>
  <c r="K143" i="6"/>
  <c r="M143" i="6"/>
  <c r="N143" i="7"/>
  <c r="J145" i="6"/>
  <c r="K145" i="6"/>
  <c r="M145" i="6"/>
  <c r="N145" i="7"/>
  <c r="J69" i="6"/>
  <c r="K69" i="6"/>
  <c r="M69" i="6"/>
  <c r="N69" i="7"/>
  <c r="J190" i="6"/>
  <c r="K190" i="6"/>
  <c r="M190" i="6"/>
  <c r="N190" i="7"/>
  <c r="J234" i="6"/>
  <c r="K234" i="6"/>
  <c r="M234" i="6"/>
  <c r="N234" i="7"/>
  <c r="J284" i="6"/>
  <c r="K284" i="6"/>
  <c r="M284" i="6"/>
  <c r="N284" i="7"/>
  <c r="J309" i="6"/>
  <c r="K309" i="6"/>
  <c r="M309" i="6"/>
  <c r="N309" i="7"/>
  <c r="J346" i="6"/>
  <c r="K346" i="6"/>
  <c r="M346" i="6"/>
  <c r="N346" i="7"/>
  <c r="J16" i="6"/>
  <c r="K16" i="6"/>
  <c r="M16" i="6"/>
  <c r="N16" i="7"/>
  <c r="J112" i="6"/>
  <c r="K112" i="6"/>
  <c r="M112" i="6"/>
  <c r="N112" i="7"/>
  <c r="O112" i="7"/>
  <c r="J338" i="6"/>
  <c r="K338" i="6"/>
  <c r="M338" i="6"/>
  <c r="N338" i="7"/>
  <c r="J287" i="6"/>
  <c r="K287" i="6"/>
  <c r="M287" i="6"/>
  <c r="N287" i="7"/>
  <c r="J207" i="6"/>
  <c r="K207" i="6"/>
  <c r="M207" i="6"/>
  <c r="N207" i="7"/>
  <c r="J336" i="6"/>
  <c r="K336" i="6"/>
  <c r="M336" i="6"/>
  <c r="N336" i="7"/>
  <c r="J318" i="6"/>
  <c r="K318" i="6"/>
  <c r="M318" i="6"/>
  <c r="N318" i="7"/>
  <c r="J172" i="6"/>
  <c r="K172" i="6"/>
  <c r="M172" i="6"/>
  <c r="N172" i="7"/>
  <c r="J226" i="6"/>
  <c r="K226" i="6"/>
  <c r="M226" i="6"/>
  <c r="N226" i="7"/>
  <c r="J11" i="6"/>
  <c r="K11" i="6"/>
  <c r="M11" i="6"/>
  <c r="N11" i="7"/>
  <c r="J257" i="6"/>
  <c r="K257" i="6"/>
  <c r="M257" i="6"/>
  <c r="N257" i="7"/>
  <c r="J314" i="6"/>
  <c r="K314" i="6"/>
  <c r="M314" i="6"/>
  <c r="N314" i="7"/>
  <c r="J89" i="6"/>
  <c r="K89" i="6"/>
  <c r="M89" i="6"/>
  <c r="N89" i="7"/>
  <c r="J165" i="6"/>
  <c r="K165" i="6"/>
  <c r="M165" i="6"/>
  <c r="N165" i="7"/>
  <c r="J311" i="6"/>
  <c r="K311" i="6"/>
  <c r="M311" i="6"/>
  <c r="N311" i="7"/>
  <c r="J233" i="6"/>
  <c r="K233" i="6"/>
  <c r="M233" i="6"/>
  <c r="N233" i="7"/>
  <c r="O233" i="7"/>
  <c r="J206" i="6"/>
  <c r="K206" i="6"/>
  <c r="M206" i="6"/>
  <c r="N206" i="7"/>
  <c r="J187" i="6"/>
  <c r="K187" i="6"/>
  <c r="M187" i="6"/>
  <c r="N187" i="7"/>
  <c r="J28" i="6"/>
  <c r="K28" i="6"/>
  <c r="M28" i="6"/>
  <c r="N28" i="7"/>
  <c r="J36" i="6"/>
  <c r="K36" i="6"/>
  <c r="M36" i="6"/>
  <c r="N36" i="7"/>
  <c r="J315" i="6"/>
  <c r="K315" i="6"/>
  <c r="M315" i="6"/>
  <c r="N315" i="7"/>
  <c r="J325" i="6"/>
  <c r="K325" i="6"/>
  <c r="M325" i="6"/>
  <c r="N325" i="7"/>
  <c r="J21" i="6"/>
  <c r="K21" i="6"/>
  <c r="M21" i="6"/>
  <c r="N21" i="7"/>
  <c r="J231" i="6"/>
  <c r="K231" i="6"/>
  <c r="M231" i="6"/>
  <c r="N231" i="7"/>
  <c r="J100" i="6"/>
  <c r="K100" i="6"/>
  <c r="M100" i="6"/>
  <c r="N100" i="7"/>
  <c r="J358" i="6"/>
  <c r="K358" i="6"/>
  <c r="M358" i="6"/>
  <c r="N358" i="7"/>
  <c r="J240" i="6"/>
  <c r="K240" i="6"/>
  <c r="M240" i="6"/>
  <c r="N240" i="7"/>
  <c r="O240" i="7"/>
  <c r="J322" i="6"/>
  <c r="K322" i="6"/>
  <c r="M322" i="6"/>
  <c r="N322" i="7"/>
  <c r="J218" i="6"/>
  <c r="K218" i="6"/>
  <c r="M218" i="6"/>
  <c r="N218" i="7"/>
  <c r="J363" i="6"/>
  <c r="K363" i="6"/>
  <c r="M363" i="6"/>
  <c r="N363" i="7"/>
  <c r="J362" i="6"/>
  <c r="K362" i="6"/>
  <c r="M362" i="6"/>
  <c r="N362" i="7"/>
  <c r="J321" i="6"/>
  <c r="K321" i="6"/>
  <c r="M321" i="6"/>
  <c r="N321" i="7"/>
  <c r="J59" i="6"/>
  <c r="K59" i="6"/>
  <c r="M59" i="6"/>
  <c r="N59" i="7"/>
  <c r="J228" i="6"/>
  <c r="K228" i="6"/>
  <c r="M228" i="6"/>
  <c r="N228" i="7"/>
  <c r="J192" i="6"/>
  <c r="K192" i="6"/>
  <c r="M192" i="6"/>
  <c r="N192" i="7"/>
  <c r="J285" i="6"/>
  <c r="K285" i="6"/>
  <c r="M285" i="6"/>
  <c r="N285" i="7"/>
  <c r="J166" i="6"/>
  <c r="K166" i="6"/>
  <c r="M166" i="6"/>
  <c r="N166" i="7"/>
  <c r="J271" i="6"/>
  <c r="K271" i="6"/>
  <c r="M271" i="6"/>
  <c r="N271" i="7"/>
  <c r="J144" i="6"/>
  <c r="K144" i="6"/>
  <c r="M144" i="6"/>
  <c r="N144" i="7"/>
  <c r="J225" i="6"/>
  <c r="K225" i="6"/>
  <c r="M225" i="6"/>
  <c r="N225" i="7"/>
  <c r="J78" i="6"/>
  <c r="K78" i="6"/>
  <c r="M78" i="6"/>
  <c r="N78" i="7"/>
  <c r="J308" i="6"/>
  <c r="K308" i="6"/>
  <c r="M308" i="6"/>
  <c r="N308" i="7"/>
  <c r="J29" i="6"/>
  <c r="K29" i="6"/>
  <c r="M29" i="6"/>
  <c r="N29" i="7"/>
  <c r="J202" i="6"/>
  <c r="K202" i="6"/>
  <c r="M202" i="6"/>
  <c r="N202" i="7"/>
  <c r="J181" i="6"/>
  <c r="K181" i="6"/>
  <c r="M181" i="6"/>
  <c r="N181" i="7"/>
  <c r="J280" i="6"/>
  <c r="K280" i="6"/>
  <c r="M280" i="6"/>
  <c r="N280" i="7"/>
  <c r="J341" i="6"/>
  <c r="K341" i="6"/>
  <c r="M341" i="6"/>
  <c r="N341" i="7"/>
  <c r="J248" i="6"/>
  <c r="K248" i="6"/>
  <c r="M248" i="6"/>
  <c r="N248" i="7"/>
  <c r="J38" i="6"/>
  <c r="K38" i="6"/>
  <c r="M38" i="6"/>
  <c r="N38" i="7"/>
  <c r="J269" i="6"/>
  <c r="K269" i="6"/>
  <c r="M269" i="6"/>
  <c r="N269" i="7"/>
  <c r="J98" i="6"/>
  <c r="K98" i="6"/>
  <c r="M98" i="6"/>
  <c r="N98" i="7"/>
  <c r="O98" i="7"/>
  <c r="J201" i="6"/>
  <c r="K201" i="6"/>
  <c r="M201" i="6"/>
  <c r="N201" i="7"/>
  <c r="J229" i="6"/>
  <c r="K229" i="6"/>
  <c r="M229" i="6"/>
  <c r="N229" i="7"/>
  <c r="J348" i="6"/>
  <c r="K348" i="6"/>
  <c r="M348" i="6"/>
  <c r="N348" i="7"/>
  <c r="J360" i="6"/>
  <c r="K360" i="6"/>
  <c r="M360" i="6"/>
  <c r="N360" i="7"/>
  <c r="J33" i="6"/>
  <c r="K33" i="6"/>
  <c r="M33" i="6"/>
  <c r="N33" i="7"/>
  <c r="J122" i="6"/>
  <c r="K122" i="6"/>
  <c r="M122" i="6"/>
  <c r="N122" i="7"/>
  <c r="J124" i="6"/>
  <c r="K124" i="6"/>
  <c r="M124" i="6"/>
  <c r="N124" i="7"/>
  <c r="J75" i="6"/>
  <c r="K75" i="6"/>
  <c r="M75" i="6"/>
  <c r="N75" i="7"/>
  <c r="J113" i="6"/>
  <c r="K113" i="6"/>
  <c r="M113" i="6"/>
  <c r="N113" i="7"/>
  <c r="J176" i="6"/>
  <c r="K176" i="6"/>
  <c r="M176" i="6"/>
  <c r="N176" i="7"/>
  <c r="J189" i="6"/>
  <c r="K189" i="6"/>
  <c r="M189" i="6"/>
  <c r="N189" i="7"/>
  <c r="J167" i="6"/>
  <c r="K167" i="6"/>
  <c r="M167" i="6"/>
  <c r="N167" i="7"/>
  <c r="J103" i="6"/>
  <c r="K103" i="6"/>
  <c r="M103" i="6"/>
  <c r="N103" i="7"/>
  <c r="J324" i="6"/>
  <c r="K324" i="6"/>
  <c r="M324" i="6"/>
  <c r="N324" i="7"/>
  <c r="J221" i="6"/>
  <c r="K221" i="6"/>
  <c r="M221" i="6"/>
  <c r="N221" i="7"/>
  <c r="J139" i="6"/>
  <c r="K139" i="6"/>
  <c r="M139" i="6"/>
  <c r="N139" i="7"/>
  <c r="J95" i="6"/>
  <c r="K95" i="6"/>
  <c r="M95" i="6"/>
  <c r="N95" i="7"/>
  <c r="J343" i="6"/>
  <c r="K343" i="6"/>
  <c r="M343" i="6"/>
  <c r="N343" i="7"/>
  <c r="J25" i="6"/>
  <c r="K25" i="6"/>
  <c r="M25" i="6"/>
  <c r="N25" i="7"/>
  <c r="J67" i="6"/>
  <c r="K67" i="6"/>
  <c r="M67" i="6"/>
  <c r="N67" i="7"/>
  <c r="J39" i="6"/>
  <c r="K39" i="6"/>
  <c r="M39" i="6"/>
  <c r="N39" i="7"/>
  <c r="O39" i="7"/>
  <c r="J249" i="6"/>
  <c r="K249" i="6"/>
  <c r="M249" i="6"/>
  <c r="N249" i="7"/>
  <c r="J110" i="6"/>
  <c r="K110" i="6"/>
  <c r="M110" i="6"/>
  <c r="N110" i="7"/>
  <c r="J335" i="6"/>
  <c r="K335" i="6"/>
  <c r="M335" i="6"/>
  <c r="N335" i="7"/>
  <c r="J88" i="6"/>
  <c r="K88" i="6"/>
  <c r="M88" i="6"/>
  <c r="N88" i="7"/>
  <c r="J253" i="6"/>
  <c r="K253" i="6"/>
  <c r="M253" i="6"/>
  <c r="N253" i="7"/>
  <c r="J157" i="6"/>
  <c r="K157" i="6"/>
  <c r="M157" i="6"/>
  <c r="N157" i="7"/>
  <c r="O157" i="7"/>
  <c r="J306" i="6"/>
  <c r="K306" i="6"/>
  <c r="M306" i="6"/>
  <c r="N306" i="7"/>
  <c r="J193" i="6"/>
  <c r="K193" i="6"/>
  <c r="M193" i="6"/>
  <c r="N193" i="7"/>
  <c r="J329" i="6"/>
  <c r="K329" i="6"/>
  <c r="M329" i="6"/>
  <c r="N329" i="7"/>
  <c r="J150" i="6"/>
  <c r="K150" i="6"/>
  <c r="M150" i="6"/>
  <c r="N150" i="7"/>
  <c r="J23" i="6"/>
  <c r="K23" i="6"/>
  <c r="M23" i="6"/>
  <c r="N23" i="7"/>
  <c r="J101" i="6"/>
  <c r="K101" i="6"/>
  <c r="M101" i="6"/>
  <c r="N101" i="7"/>
  <c r="J356" i="6"/>
  <c r="K356" i="6"/>
  <c r="M356" i="6"/>
  <c r="N356" i="7"/>
  <c r="J37" i="6"/>
  <c r="K37" i="6"/>
  <c r="M37" i="6"/>
  <c r="N37" i="7"/>
  <c r="J212" i="6"/>
  <c r="K212" i="6"/>
  <c r="M212" i="6"/>
  <c r="N212" i="7"/>
  <c r="J40" i="6"/>
  <c r="K40" i="6"/>
  <c r="M40" i="6"/>
  <c r="N40" i="7"/>
  <c r="J118" i="6"/>
  <c r="K118" i="6"/>
  <c r="M118" i="6"/>
  <c r="N118" i="7"/>
  <c r="J71" i="6"/>
  <c r="K71" i="6"/>
  <c r="M71" i="6"/>
  <c r="N71" i="7"/>
  <c r="J342" i="6"/>
  <c r="K342" i="6"/>
  <c r="M342" i="6"/>
  <c r="N342" i="7"/>
  <c r="J297" i="6"/>
  <c r="K297" i="6"/>
  <c r="M297" i="6"/>
  <c r="N297" i="7"/>
  <c r="J55" i="6"/>
  <c r="K55" i="6"/>
  <c r="M55" i="6"/>
  <c r="N55" i="7"/>
  <c r="N8" i="7"/>
  <c r="M364" i="6"/>
  <c r="I366" i="5"/>
  <c r="J294" i="5"/>
  <c r="K294" i="5"/>
  <c r="M294" i="5"/>
  <c r="N294" i="6"/>
  <c r="J361" i="5"/>
  <c r="K361" i="5"/>
  <c r="M361" i="5"/>
  <c r="N361" i="6"/>
  <c r="J341" i="5"/>
  <c r="K341" i="5"/>
  <c r="M341" i="5"/>
  <c r="N341" i="6"/>
  <c r="J339" i="5"/>
  <c r="K339" i="5"/>
  <c r="M339" i="5"/>
  <c r="N339" i="6"/>
  <c r="J317" i="5"/>
  <c r="K317" i="5"/>
  <c r="M317" i="5"/>
  <c r="N317" i="6"/>
  <c r="J301" i="5"/>
  <c r="K301" i="5"/>
  <c r="M301" i="5"/>
  <c r="N301" i="6"/>
  <c r="J171" i="5"/>
  <c r="K171" i="5"/>
  <c r="M171" i="5"/>
  <c r="N171" i="6"/>
  <c r="J155" i="5"/>
  <c r="K155" i="5"/>
  <c r="M155" i="5"/>
  <c r="N155" i="6"/>
  <c r="J336" i="5"/>
  <c r="K336" i="5"/>
  <c r="M336" i="5"/>
  <c r="N336" i="6"/>
  <c r="J272" i="5"/>
  <c r="K272" i="5"/>
  <c r="M272" i="5"/>
  <c r="N272" i="6"/>
  <c r="J252" i="5"/>
  <c r="K252" i="5"/>
  <c r="M252" i="5"/>
  <c r="N252" i="6"/>
  <c r="J232" i="5"/>
  <c r="K232" i="5"/>
  <c r="M232" i="5"/>
  <c r="N232" i="6"/>
  <c r="J363" i="5"/>
  <c r="K363" i="5"/>
  <c r="M363" i="5"/>
  <c r="N363" i="6"/>
  <c r="J313" i="5"/>
  <c r="K313" i="5"/>
  <c r="M313" i="5"/>
  <c r="N313" i="6"/>
  <c r="J293" i="5"/>
  <c r="K293" i="5"/>
  <c r="M293" i="5"/>
  <c r="N293" i="6"/>
  <c r="J353" i="5"/>
  <c r="K353" i="5"/>
  <c r="M353" i="5"/>
  <c r="N353" i="6"/>
  <c r="J346" i="5"/>
  <c r="K346" i="5"/>
  <c r="M346" i="5"/>
  <c r="N346" i="6"/>
  <c r="J305" i="5"/>
  <c r="K305" i="5"/>
  <c r="M305" i="5"/>
  <c r="N305" i="6"/>
  <c r="J349" i="5"/>
  <c r="K349" i="5"/>
  <c r="M349" i="5"/>
  <c r="N349" i="6"/>
  <c r="J355" i="5"/>
  <c r="K355" i="5"/>
  <c r="M355" i="5"/>
  <c r="N355" i="6"/>
  <c r="J277" i="5"/>
  <c r="K277" i="5"/>
  <c r="M277" i="5"/>
  <c r="N277" i="6"/>
  <c r="J296" i="5"/>
  <c r="K296" i="5"/>
  <c r="M296" i="5"/>
  <c r="N296" i="6"/>
  <c r="J262" i="5"/>
  <c r="K262" i="5"/>
  <c r="M262" i="5"/>
  <c r="N262" i="6"/>
  <c r="J298" i="5"/>
  <c r="K298" i="5"/>
  <c r="M298" i="5"/>
  <c r="N298" i="6"/>
  <c r="J238" i="5"/>
  <c r="K238" i="5"/>
  <c r="M238" i="5"/>
  <c r="N238" i="6"/>
  <c r="J283" i="5"/>
  <c r="K283" i="5"/>
  <c r="M283" i="5"/>
  <c r="N283" i="6"/>
  <c r="J168" i="5"/>
  <c r="K168" i="5"/>
  <c r="M168" i="5"/>
  <c r="N168" i="6"/>
  <c r="J160" i="5"/>
  <c r="K160" i="5"/>
  <c r="M160" i="5"/>
  <c r="N160" i="6"/>
  <c r="J149" i="5"/>
  <c r="K149" i="5"/>
  <c r="M149" i="5"/>
  <c r="N149" i="6"/>
  <c r="J311" i="5"/>
  <c r="K311" i="5"/>
  <c r="M311" i="5"/>
  <c r="N311" i="6"/>
  <c r="J210" i="5"/>
  <c r="K210" i="5"/>
  <c r="M210" i="5"/>
  <c r="N210" i="6"/>
  <c r="J126" i="5"/>
  <c r="K126" i="5"/>
  <c r="M126" i="5"/>
  <c r="N126" i="6"/>
  <c r="J124" i="5"/>
  <c r="K124" i="5"/>
  <c r="M124" i="5"/>
  <c r="N124" i="6"/>
  <c r="J69" i="5"/>
  <c r="K69" i="5"/>
  <c r="M69" i="5"/>
  <c r="N69" i="6"/>
  <c r="J45" i="5"/>
  <c r="K45" i="5"/>
  <c r="M45" i="5"/>
  <c r="N45" i="6"/>
  <c r="J51" i="5"/>
  <c r="K51" i="5"/>
  <c r="M51" i="5"/>
  <c r="N51" i="6"/>
  <c r="J42" i="5"/>
  <c r="K42" i="5"/>
  <c r="M42" i="5"/>
  <c r="N42" i="6"/>
  <c r="J31" i="5"/>
  <c r="K31" i="5"/>
  <c r="M31" i="5"/>
  <c r="N31" i="6"/>
  <c r="J11" i="5"/>
  <c r="K11" i="5"/>
  <c r="M11" i="5"/>
  <c r="N11" i="6"/>
  <c r="J81" i="5"/>
  <c r="K81" i="5"/>
  <c r="M81" i="5"/>
  <c r="N81" i="6"/>
  <c r="J107" i="5"/>
  <c r="K107" i="5"/>
  <c r="M107" i="5"/>
  <c r="N107" i="6"/>
  <c r="J48" i="5"/>
  <c r="K48" i="5"/>
  <c r="M48" i="5"/>
  <c r="N48" i="6"/>
  <c r="J110" i="5"/>
  <c r="K110" i="5"/>
  <c r="M110" i="5"/>
  <c r="N110" i="6"/>
  <c r="J8" i="5"/>
  <c r="K8" i="5"/>
  <c r="M8" i="5"/>
  <c r="J345" i="5"/>
  <c r="K345" i="5"/>
  <c r="M345" i="5"/>
  <c r="N345" i="6"/>
  <c r="J354" i="5"/>
  <c r="K354" i="5"/>
  <c r="M354" i="5"/>
  <c r="N354" i="6"/>
  <c r="J321" i="5"/>
  <c r="K321" i="5"/>
  <c r="M321" i="5"/>
  <c r="N321" i="6"/>
  <c r="J273" i="5"/>
  <c r="K273" i="5"/>
  <c r="M273" i="5"/>
  <c r="N273" i="6"/>
  <c r="J241" i="5"/>
  <c r="K241" i="5"/>
  <c r="M241" i="5"/>
  <c r="N241" i="6"/>
  <c r="J143" i="5"/>
  <c r="K143" i="5"/>
  <c r="M143" i="5"/>
  <c r="N143" i="6"/>
  <c r="J123" i="5"/>
  <c r="K123" i="5"/>
  <c r="M123" i="5"/>
  <c r="N123" i="6"/>
  <c r="J264" i="5"/>
  <c r="K264" i="5"/>
  <c r="M264" i="5"/>
  <c r="N264" i="6"/>
  <c r="J244" i="5"/>
  <c r="K244" i="5"/>
  <c r="M244" i="5"/>
  <c r="N244" i="6"/>
  <c r="J331" i="5"/>
  <c r="K331" i="5"/>
  <c r="M331" i="5"/>
  <c r="N331" i="6"/>
  <c r="J335" i="5"/>
  <c r="K335" i="5"/>
  <c r="M335" i="5"/>
  <c r="N335" i="6"/>
  <c r="J200" i="5"/>
  <c r="K200" i="5"/>
  <c r="M200" i="5"/>
  <c r="N200" i="6"/>
  <c r="J184" i="5"/>
  <c r="K184" i="5"/>
  <c r="M184" i="5"/>
  <c r="N184" i="6"/>
  <c r="J177" i="5"/>
  <c r="K177" i="5"/>
  <c r="M177" i="5"/>
  <c r="N177" i="6"/>
  <c r="J306" i="5"/>
  <c r="K306" i="5"/>
  <c r="M306" i="5"/>
  <c r="N306" i="6"/>
  <c r="J154" i="5"/>
  <c r="K154" i="5"/>
  <c r="M154" i="5"/>
  <c r="N154" i="6"/>
  <c r="J122" i="5"/>
  <c r="K122" i="5"/>
  <c r="M122" i="5"/>
  <c r="N122" i="6"/>
  <c r="J218" i="5"/>
  <c r="K218" i="5"/>
  <c r="M218" i="5"/>
  <c r="N218" i="6"/>
  <c r="J327" i="5"/>
  <c r="K327" i="5"/>
  <c r="M327" i="5"/>
  <c r="N327" i="6"/>
  <c r="J234" i="5"/>
  <c r="K234" i="5"/>
  <c r="M234" i="5"/>
  <c r="N234" i="6"/>
  <c r="J166" i="5"/>
  <c r="K166" i="5"/>
  <c r="M166" i="5"/>
  <c r="N166" i="6"/>
  <c r="J108" i="5"/>
  <c r="K108" i="5"/>
  <c r="M108" i="5"/>
  <c r="N108" i="6"/>
  <c r="J65" i="5"/>
  <c r="K65" i="5"/>
  <c r="M65" i="5"/>
  <c r="N65" i="6"/>
  <c r="J78" i="5"/>
  <c r="K78" i="5"/>
  <c r="M78" i="5"/>
  <c r="N78" i="6"/>
  <c r="J70" i="5"/>
  <c r="K70" i="5"/>
  <c r="M70" i="5"/>
  <c r="N70" i="6"/>
  <c r="J50" i="5"/>
  <c r="K50" i="5"/>
  <c r="M50" i="5"/>
  <c r="N50" i="6"/>
  <c r="J39" i="5"/>
  <c r="K39" i="5"/>
  <c r="M39" i="5"/>
  <c r="N39" i="6"/>
  <c r="J30" i="5"/>
  <c r="K30" i="5"/>
  <c r="M30" i="5"/>
  <c r="N30" i="6"/>
  <c r="J98" i="5"/>
  <c r="K98" i="5"/>
  <c r="M98" i="5"/>
  <c r="N98" i="6"/>
  <c r="J309" i="5"/>
  <c r="K309" i="5"/>
  <c r="M309" i="5"/>
  <c r="N309" i="6"/>
  <c r="J211" i="5"/>
  <c r="K211" i="5"/>
  <c r="M211" i="5"/>
  <c r="N211" i="6"/>
  <c r="J175" i="5"/>
  <c r="K175" i="5"/>
  <c r="M175" i="5"/>
  <c r="N175" i="6"/>
  <c r="J328" i="5"/>
  <c r="K328" i="5"/>
  <c r="M328" i="5"/>
  <c r="N328" i="6"/>
  <c r="J220" i="5"/>
  <c r="K220" i="5"/>
  <c r="M220" i="5"/>
  <c r="N220" i="6"/>
  <c r="J193" i="5"/>
  <c r="K193" i="5"/>
  <c r="M193" i="5"/>
  <c r="N193" i="6"/>
  <c r="J181" i="5"/>
  <c r="K181" i="5"/>
  <c r="M181" i="5"/>
  <c r="N181" i="6"/>
  <c r="J172" i="5"/>
  <c r="K172" i="5"/>
  <c r="M172" i="5"/>
  <c r="N172" i="6"/>
  <c r="J226" i="5"/>
  <c r="K226" i="5"/>
  <c r="M226" i="5"/>
  <c r="N226" i="6"/>
  <c r="J198" i="5"/>
  <c r="K198" i="5"/>
  <c r="M198" i="5"/>
  <c r="N198" i="6"/>
  <c r="J186" i="5"/>
  <c r="K186" i="5"/>
  <c r="M186" i="5"/>
  <c r="N186" i="6"/>
  <c r="J239" i="5"/>
  <c r="K239" i="5"/>
  <c r="M239" i="5"/>
  <c r="N239" i="6"/>
  <c r="J120" i="5"/>
  <c r="K120" i="5"/>
  <c r="M120" i="5"/>
  <c r="N120" i="6"/>
  <c r="J33" i="5"/>
  <c r="K33" i="5"/>
  <c r="M33" i="5"/>
  <c r="N33" i="6"/>
  <c r="J93" i="5"/>
  <c r="K93" i="5"/>
  <c r="M93" i="5"/>
  <c r="N93" i="6"/>
  <c r="J34" i="5"/>
  <c r="K34" i="5"/>
  <c r="M34" i="5"/>
  <c r="N34" i="6"/>
  <c r="J103" i="5"/>
  <c r="K103" i="5"/>
  <c r="M103" i="5"/>
  <c r="N103" i="6"/>
  <c r="J118" i="5"/>
  <c r="K118" i="5"/>
  <c r="M118" i="5"/>
  <c r="N118" i="6"/>
  <c r="J52" i="5"/>
  <c r="K52" i="5"/>
  <c r="M52" i="5"/>
  <c r="N52" i="6"/>
  <c r="J32" i="5"/>
  <c r="K32" i="5"/>
  <c r="M32" i="5"/>
  <c r="N32" i="6"/>
  <c r="J350" i="5"/>
  <c r="K350" i="5"/>
  <c r="M350" i="5"/>
  <c r="N350" i="6"/>
  <c r="J269" i="5"/>
  <c r="K269" i="5"/>
  <c r="M269" i="5"/>
  <c r="N269" i="6"/>
  <c r="J191" i="5"/>
  <c r="K191" i="5"/>
  <c r="M191" i="5"/>
  <c r="N191" i="6"/>
  <c r="J159" i="5"/>
  <c r="K159" i="5"/>
  <c r="M159" i="5"/>
  <c r="N159" i="6"/>
  <c r="J127" i="5"/>
  <c r="K127" i="5"/>
  <c r="M127" i="5"/>
  <c r="N127" i="6"/>
  <c r="J240" i="5"/>
  <c r="K240" i="5"/>
  <c r="M240" i="5"/>
  <c r="N240" i="6"/>
  <c r="J216" i="5"/>
  <c r="K216" i="5"/>
  <c r="M216" i="5"/>
  <c r="N216" i="6"/>
  <c r="J180" i="5"/>
  <c r="K180" i="5"/>
  <c r="M180" i="5"/>
  <c r="N180" i="6"/>
  <c r="J165" i="5"/>
  <c r="K165" i="5"/>
  <c r="M165" i="5"/>
  <c r="N165" i="6"/>
  <c r="J194" i="5"/>
  <c r="K194" i="5"/>
  <c r="M194" i="5"/>
  <c r="N194" i="6"/>
  <c r="J134" i="5"/>
  <c r="K134" i="5"/>
  <c r="M134" i="5"/>
  <c r="N134" i="6"/>
  <c r="J302" i="5"/>
  <c r="K302" i="5"/>
  <c r="M302" i="5"/>
  <c r="N302" i="6"/>
  <c r="J132" i="5"/>
  <c r="K132" i="5"/>
  <c r="M132" i="5"/>
  <c r="N132" i="6"/>
  <c r="J247" i="5"/>
  <c r="K247" i="5"/>
  <c r="M247" i="5"/>
  <c r="N247" i="6"/>
  <c r="J322" i="5"/>
  <c r="K322" i="5"/>
  <c r="M322" i="5"/>
  <c r="N322" i="6"/>
  <c r="J88" i="5"/>
  <c r="K88" i="5"/>
  <c r="M88" i="5"/>
  <c r="N88" i="6"/>
  <c r="J66" i="5"/>
  <c r="K66" i="5"/>
  <c r="M66" i="5"/>
  <c r="N66" i="6"/>
  <c r="J27" i="5"/>
  <c r="K27" i="5"/>
  <c r="M27" i="5"/>
  <c r="N27" i="6"/>
  <c r="J115" i="5"/>
  <c r="K115" i="5"/>
  <c r="M115" i="5"/>
  <c r="N115" i="6"/>
  <c r="J87" i="5"/>
  <c r="K87" i="5"/>
  <c r="M87" i="5"/>
  <c r="N87" i="6"/>
  <c r="J26" i="5"/>
  <c r="K26" i="5"/>
  <c r="M26" i="5"/>
  <c r="N26" i="6"/>
  <c r="J105" i="5"/>
  <c r="K105" i="5"/>
  <c r="M105" i="5"/>
  <c r="N105" i="6"/>
  <c r="J333" i="5"/>
  <c r="K333" i="5"/>
  <c r="M333" i="5"/>
  <c r="N333" i="6"/>
  <c r="J360" i="5"/>
  <c r="K360" i="5"/>
  <c r="M360" i="5"/>
  <c r="N360" i="6"/>
  <c r="J183" i="5"/>
  <c r="K183" i="5"/>
  <c r="M183" i="5"/>
  <c r="N183" i="6"/>
  <c r="J300" i="5"/>
  <c r="K300" i="5"/>
  <c r="M300" i="5"/>
  <c r="N300" i="6"/>
  <c r="J251" i="5"/>
  <c r="K251" i="5"/>
  <c r="M251" i="5"/>
  <c r="N251" i="6"/>
  <c r="J266" i="5"/>
  <c r="K266" i="5"/>
  <c r="M266" i="5"/>
  <c r="N266" i="6"/>
  <c r="J217" i="5"/>
  <c r="K217" i="5"/>
  <c r="M217" i="5"/>
  <c r="N217" i="6"/>
  <c r="J197" i="5"/>
  <c r="K197" i="5"/>
  <c r="M197" i="5"/>
  <c r="N197" i="6"/>
  <c r="J169" i="5"/>
  <c r="K169" i="5"/>
  <c r="M169" i="5"/>
  <c r="N169" i="6"/>
  <c r="J153" i="5"/>
  <c r="K153" i="5"/>
  <c r="M153" i="5"/>
  <c r="N153" i="6"/>
  <c r="J140" i="5"/>
  <c r="K140" i="5"/>
  <c r="M140" i="5"/>
  <c r="N140" i="6"/>
  <c r="J270" i="5"/>
  <c r="K270" i="5"/>
  <c r="M270" i="5"/>
  <c r="N270" i="6"/>
  <c r="J314" i="5"/>
  <c r="K314" i="5"/>
  <c r="M314" i="5"/>
  <c r="N314" i="6"/>
  <c r="J174" i="5"/>
  <c r="K174" i="5"/>
  <c r="M174" i="5"/>
  <c r="N174" i="6"/>
  <c r="J96" i="5"/>
  <c r="K96" i="5"/>
  <c r="M96" i="5"/>
  <c r="N96" i="6"/>
  <c r="J53" i="5"/>
  <c r="K53" i="5"/>
  <c r="M53" i="5"/>
  <c r="N53" i="6"/>
  <c r="J89" i="5"/>
  <c r="K89" i="5"/>
  <c r="M89" i="5"/>
  <c r="N89" i="6"/>
  <c r="J14" i="5"/>
  <c r="K14" i="5"/>
  <c r="M14" i="5"/>
  <c r="N14" i="6"/>
  <c r="J40" i="5"/>
  <c r="K40" i="5"/>
  <c r="M40" i="5"/>
  <c r="N40" i="6"/>
  <c r="J113" i="5"/>
  <c r="K113" i="5"/>
  <c r="M113" i="5"/>
  <c r="N113" i="6"/>
  <c r="J229" i="5"/>
  <c r="K229" i="5"/>
  <c r="M229" i="5"/>
  <c r="N229" i="6"/>
  <c r="J131" i="5"/>
  <c r="K131" i="5"/>
  <c r="M131" i="5"/>
  <c r="N131" i="6"/>
  <c r="J248" i="5"/>
  <c r="K248" i="5"/>
  <c r="M248" i="5"/>
  <c r="N248" i="6"/>
  <c r="J315" i="5"/>
  <c r="K315" i="5"/>
  <c r="M315" i="5"/>
  <c r="N315" i="6"/>
  <c r="J235" i="5"/>
  <c r="K235" i="5"/>
  <c r="M235" i="5"/>
  <c r="N235" i="6"/>
  <c r="J258" i="5"/>
  <c r="K258" i="5"/>
  <c r="M258" i="5"/>
  <c r="N258" i="6"/>
  <c r="J231" i="5"/>
  <c r="K231" i="5"/>
  <c r="M231" i="5"/>
  <c r="N231" i="6"/>
  <c r="J137" i="5"/>
  <c r="K137" i="5"/>
  <c r="M137" i="5"/>
  <c r="N137" i="6"/>
  <c r="J150" i="5"/>
  <c r="K150" i="5"/>
  <c r="M150" i="5"/>
  <c r="N150" i="6"/>
  <c r="J92" i="5"/>
  <c r="K92" i="5"/>
  <c r="M92" i="5"/>
  <c r="N92" i="6"/>
  <c r="J49" i="5"/>
  <c r="K49" i="5"/>
  <c r="M49" i="5"/>
  <c r="N49" i="6"/>
  <c r="J95" i="5"/>
  <c r="K95" i="5"/>
  <c r="M95" i="5"/>
  <c r="N95" i="6"/>
  <c r="J67" i="5"/>
  <c r="K67" i="5"/>
  <c r="M67" i="5"/>
  <c r="N67" i="6"/>
  <c r="J9" i="5"/>
  <c r="K9" i="5"/>
  <c r="M9" i="5"/>
  <c r="N9" i="6"/>
  <c r="J85" i="5"/>
  <c r="K85" i="5"/>
  <c r="M85" i="5"/>
  <c r="N85" i="6"/>
  <c r="J289" i="5"/>
  <c r="K289" i="5"/>
  <c r="M289" i="5"/>
  <c r="N289" i="6"/>
  <c r="J225" i="5"/>
  <c r="K225" i="5"/>
  <c r="M225" i="5"/>
  <c r="N225" i="6"/>
  <c r="J167" i="5"/>
  <c r="K167" i="5"/>
  <c r="M167" i="5"/>
  <c r="N167" i="6"/>
  <c r="J284" i="5"/>
  <c r="K284" i="5"/>
  <c r="M284" i="5"/>
  <c r="N284" i="6"/>
  <c r="J303" i="5"/>
  <c r="K303" i="5"/>
  <c r="M303" i="5"/>
  <c r="N303" i="6"/>
  <c r="J319" i="5"/>
  <c r="K319" i="5"/>
  <c r="M319" i="5"/>
  <c r="N319" i="6"/>
  <c r="J246" i="5"/>
  <c r="K246" i="5"/>
  <c r="M246" i="5"/>
  <c r="N246" i="6"/>
  <c r="J213" i="5"/>
  <c r="K213" i="5"/>
  <c r="M213" i="5"/>
  <c r="N213" i="6"/>
  <c r="J152" i="5"/>
  <c r="K152" i="5"/>
  <c r="M152" i="5"/>
  <c r="N152" i="6"/>
  <c r="J250" i="5"/>
  <c r="K250" i="5"/>
  <c r="M250" i="5"/>
  <c r="N250" i="6"/>
  <c r="J84" i="5"/>
  <c r="K84" i="5"/>
  <c r="M84" i="5"/>
  <c r="N84" i="6"/>
  <c r="J90" i="5"/>
  <c r="K90" i="5"/>
  <c r="M90" i="5"/>
  <c r="N90" i="6"/>
  <c r="J46" i="5"/>
  <c r="K46" i="5"/>
  <c r="M46" i="5"/>
  <c r="N46" i="6"/>
  <c r="J82" i="5"/>
  <c r="K82" i="5"/>
  <c r="M82" i="5"/>
  <c r="N82" i="6"/>
  <c r="J121" i="5"/>
  <c r="K121" i="5"/>
  <c r="M121" i="5"/>
  <c r="N121" i="6"/>
  <c r="J28" i="5"/>
  <c r="K28" i="5"/>
  <c r="M28" i="5"/>
  <c r="N28" i="6"/>
  <c r="J215" i="5"/>
  <c r="K215" i="5"/>
  <c r="M215" i="5"/>
  <c r="N215" i="6"/>
  <c r="J163" i="5"/>
  <c r="K163" i="5"/>
  <c r="M163" i="5"/>
  <c r="N163" i="6"/>
  <c r="J332" i="5"/>
  <c r="K332" i="5"/>
  <c r="M332" i="5"/>
  <c r="N332" i="6"/>
  <c r="J275" i="5"/>
  <c r="K275" i="5"/>
  <c r="M275" i="5"/>
  <c r="N275" i="6"/>
  <c r="J212" i="5"/>
  <c r="K212" i="5"/>
  <c r="M212" i="5"/>
  <c r="N212" i="6"/>
  <c r="J133" i="5"/>
  <c r="K133" i="5"/>
  <c r="M133" i="5"/>
  <c r="N133" i="6"/>
  <c r="J255" i="5"/>
  <c r="K255" i="5"/>
  <c r="M255" i="5"/>
  <c r="N255" i="6"/>
  <c r="J116" i="5"/>
  <c r="K116" i="5"/>
  <c r="M116" i="5"/>
  <c r="N116" i="6"/>
  <c r="J80" i="5"/>
  <c r="K80" i="5"/>
  <c r="M80" i="5"/>
  <c r="N80" i="6"/>
  <c r="J37" i="5"/>
  <c r="K37" i="5"/>
  <c r="M37" i="5"/>
  <c r="N37" i="6"/>
  <c r="J79" i="5"/>
  <c r="K79" i="5"/>
  <c r="M79" i="5"/>
  <c r="N79" i="6"/>
  <c r="J36" i="5"/>
  <c r="K36" i="5"/>
  <c r="M36" i="5"/>
  <c r="N36" i="6"/>
  <c r="J86" i="5"/>
  <c r="K86" i="5"/>
  <c r="M86" i="5"/>
  <c r="N86" i="6"/>
  <c r="J12" i="5"/>
  <c r="K12" i="5"/>
  <c r="M12" i="5"/>
  <c r="N12" i="6"/>
  <c r="J362" i="5"/>
  <c r="K362" i="5"/>
  <c r="M362" i="5"/>
  <c r="N362" i="6"/>
  <c r="J265" i="5"/>
  <c r="K265" i="5"/>
  <c r="M265" i="5"/>
  <c r="N265" i="6"/>
  <c r="J324" i="5"/>
  <c r="K324" i="5"/>
  <c r="M324" i="5"/>
  <c r="N324" i="6"/>
  <c r="J318" i="5"/>
  <c r="K318" i="5"/>
  <c r="M318" i="5"/>
  <c r="N318" i="6"/>
  <c r="J243" i="5"/>
  <c r="K243" i="5"/>
  <c r="M243" i="5"/>
  <c r="N243" i="6"/>
  <c r="J209" i="5"/>
  <c r="K209" i="5"/>
  <c r="M209" i="5"/>
  <c r="N209" i="6"/>
  <c r="J164" i="5"/>
  <c r="K164" i="5"/>
  <c r="M164" i="5"/>
  <c r="N164" i="6"/>
  <c r="J178" i="5"/>
  <c r="K178" i="5"/>
  <c r="M178" i="5"/>
  <c r="N178" i="6"/>
  <c r="J129" i="5"/>
  <c r="K129" i="5"/>
  <c r="M129" i="5"/>
  <c r="N129" i="6"/>
  <c r="J202" i="5"/>
  <c r="K202" i="5"/>
  <c r="M202" i="5"/>
  <c r="N202" i="6"/>
  <c r="J222" i="5"/>
  <c r="K222" i="5"/>
  <c r="M222" i="5"/>
  <c r="N222" i="6"/>
  <c r="J62" i="5"/>
  <c r="K62" i="5"/>
  <c r="M62" i="5"/>
  <c r="N62" i="6"/>
  <c r="J43" i="5"/>
  <c r="K43" i="5"/>
  <c r="M43" i="5"/>
  <c r="N43" i="6"/>
  <c r="J99" i="5"/>
  <c r="K99" i="5"/>
  <c r="M99" i="5"/>
  <c r="N99" i="6"/>
  <c r="J60" i="5"/>
  <c r="K60" i="5"/>
  <c r="M60" i="5"/>
  <c r="N60" i="6"/>
  <c r="J203" i="5"/>
  <c r="K203" i="5"/>
  <c r="M203" i="5"/>
  <c r="N203" i="6"/>
  <c r="J151" i="5"/>
  <c r="K151" i="5"/>
  <c r="M151" i="5"/>
  <c r="N151" i="6"/>
  <c r="J320" i="5"/>
  <c r="K320" i="5"/>
  <c r="M320" i="5"/>
  <c r="N320" i="6"/>
  <c r="J286" i="5"/>
  <c r="K286" i="5"/>
  <c r="M286" i="5"/>
  <c r="N286" i="6"/>
  <c r="J295" i="5"/>
  <c r="K295" i="5"/>
  <c r="M295" i="5"/>
  <c r="N295" i="6"/>
  <c r="J230" i="5"/>
  <c r="K230" i="5"/>
  <c r="M230" i="5"/>
  <c r="N230" i="6"/>
  <c r="J208" i="5"/>
  <c r="K208" i="5"/>
  <c r="M208" i="5"/>
  <c r="N208" i="6"/>
  <c r="J189" i="5"/>
  <c r="K189" i="5"/>
  <c r="M189" i="5"/>
  <c r="N189" i="6"/>
  <c r="J176" i="5"/>
  <c r="K176" i="5"/>
  <c r="M176" i="5"/>
  <c r="N176" i="6"/>
  <c r="J128" i="5"/>
  <c r="K128" i="5"/>
  <c r="M128" i="5"/>
  <c r="N128" i="6"/>
  <c r="J77" i="5"/>
  <c r="K77" i="5"/>
  <c r="M77" i="5"/>
  <c r="N77" i="6"/>
  <c r="J29" i="5"/>
  <c r="K29" i="5"/>
  <c r="M29" i="5"/>
  <c r="N29" i="6"/>
  <c r="J75" i="5"/>
  <c r="K75" i="5"/>
  <c r="M75" i="5"/>
  <c r="N75" i="6"/>
  <c r="J59" i="5"/>
  <c r="K59" i="5"/>
  <c r="M59" i="5"/>
  <c r="N59" i="6"/>
  <c r="J25" i="5"/>
  <c r="K25" i="5"/>
  <c r="M25" i="5"/>
  <c r="N25" i="6"/>
  <c r="J19" i="5"/>
  <c r="K19" i="5"/>
  <c r="M19" i="5"/>
  <c r="N19" i="6"/>
  <c r="J76" i="5"/>
  <c r="K76" i="5"/>
  <c r="M76" i="5"/>
  <c r="N76" i="6"/>
  <c r="J253" i="5"/>
  <c r="K253" i="5"/>
  <c r="M253" i="5"/>
  <c r="N253" i="6"/>
  <c r="J147" i="5"/>
  <c r="K147" i="5"/>
  <c r="M147" i="5"/>
  <c r="N147" i="6"/>
  <c r="J308" i="5"/>
  <c r="K308" i="5"/>
  <c r="M308" i="5"/>
  <c r="N308" i="6"/>
  <c r="J271" i="5"/>
  <c r="K271" i="5"/>
  <c r="M271" i="5"/>
  <c r="N271" i="6"/>
  <c r="J227" i="5"/>
  <c r="K227" i="5"/>
  <c r="M227" i="5"/>
  <c r="N227" i="6"/>
  <c r="J205" i="5"/>
  <c r="K205" i="5"/>
  <c r="M205" i="5"/>
  <c r="N205" i="6"/>
  <c r="J188" i="5"/>
  <c r="K188" i="5"/>
  <c r="M188" i="5"/>
  <c r="N188" i="6"/>
  <c r="J340" i="5"/>
  <c r="K340" i="5"/>
  <c r="M340" i="5"/>
  <c r="N340" i="6"/>
  <c r="J141" i="5"/>
  <c r="K141" i="5"/>
  <c r="M141" i="5"/>
  <c r="N141" i="6"/>
  <c r="J61" i="5"/>
  <c r="K61" i="5"/>
  <c r="M61" i="5"/>
  <c r="N61" i="6"/>
  <c r="J111" i="5"/>
  <c r="K111" i="5"/>
  <c r="M111" i="5"/>
  <c r="N111" i="6"/>
  <c r="J74" i="5"/>
  <c r="K74" i="5"/>
  <c r="M74" i="5"/>
  <c r="N74" i="6"/>
  <c r="J58" i="5"/>
  <c r="K58" i="5"/>
  <c r="M58" i="5"/>
  <c r="N58" i="6"/>
  <c r="J21" i="5"/>
  <c r="K21" i="5"/>
  <c r="M21" i="5"/>
  <c r="N21" i="6"/>
  <c r="J94" i="5"/>
  <c r="K94" i="5"/>
  <c r="M94" i="5"/>
  <c r="N94" i="6"/>
  <c r="J16" i="5"/>
  <c r="K16" i="5"/>
  <c r="M16" i="5"/>
  <c r="N16" i="6"/>
  <c r="J337" i="5"/>
  <c r="K337" i="5"/>
  <c r="M337" i="5"/>
  <c r="N337" i="6"/>
  <c r="J249" i="5"/>
  <c r="K249" i="5"/>
  <c r="M249" i="5"/>
  <c r="N249" i="6"/>
  <c r="J187" i="5"/>
  <c r="K187" i="5"/>
  <c r="M187" i="5"/>
  <c r="N187" i="6"/>
  <c r="J139" i="5"/>
  <c r="K139" i="5"/>
  <c r="M139" i="5"/>
  <c r="N139" i="6"/>
  <c r="J260" i="5"/>
  <c r="K260" i="5"/>
  <c r="M260" i="5"/>
  <c r="N260" i="6"/>
  <c r="J307" i="5"/>
  <c r="K307" i="5"/>
  <c r="M307" i="5"/>
  <c r="N307" i="6"/>
  <c r="J263" i="5"/>
  <c r="K263" i="5"/>
  <c r="M263" i="5"/>
  <c r="N263" i="6"/>
  <c r="J204" i="5"/>
  <c r="K204" i="5"/>
  <c r="M204" i="5"/>
  <c r="N204" i="6"/>
  <c r="J185" i="5"/>
  <c r="K185" i="5"/>
  <c r="M185" i="5"/>
  <c r="N185" i="6"/>
  <c r="J173" i="5"/>
  <c r="K173" i="5"/>
  <c r="M173" i="5"/>
  <c r="N173" i="6"/>
  <c r="J170" i="5"/>
  <c r="K170" i="5"/>
  <c r="M170" i="5"/>
  <c r="N170" i="6"/>
  <c r="J338" i="5"/>
  <c r="K338" i="5"/>
  <c r="M338" i="5"/>
  <c r="N338" i="6"/>
  <c r="J146" i="5"/>
  <c r="K146" i="5"/>
  <c r="M146" i="5"/>
  <c r="N146" i="6"/>
  <c r="J190" i="5"/>
  <c r="K190" i="5"/>
  <c r="M190" i="5"/>
  <c r="N190" i="6"/>
  <c r="J104" i="5"/>
  <c r="K104" i="5"/>
  <c r="M104" i="5"/>
  <c r="N104" i="6"/>
  <c r="J57" i="5"/>
  <c r="K57" i="5"/>
  <c r="M57" i="5"/>
  <c r="N57" i="6"/>
  <c r="J55" i="5"/>
  <c r="K55" i="5"/>
  <c r="M55" i="5"/>
  <c r="N55" i="6"/>
  <c r="J38" i="5"/>
  <c r="K38" i="5"/>
  <c r="M38" i="5"/>
  <c r="N38" i="6"/>
  <c r="J17" i="5"/>
  <c r="K17" i="5"/>
  <c r="M17" i="5"/>
  <c r="N17" i="6"/>
  <c r="J91" i="5"/>
  <c r="K91" i="5"/>
  <c r="M91" i="5"/>
  <c r="N91" i="6"/>
  <c r="J15" i="5"/>
  <c r="K15" i="5"/>
  <c r="M15" i="5"/>
  <c r="N15" i="6"/>
  <c r="J56" i="5"/>
  <c r="K56" i="5"/>
  <c r="M56" i="5"/>
  <c r="N56" i="6"/>
  <c r="N326" i="8"/>
  <c r="O326" i="7"/>
  <c r="O346" i="7"/>
  <c r="N346" i="8"/>
  <c r="N220" i="8"/>
  <c r="O220" i="7"/>
  <c r="O81" i="7"/>
  <c r="N81" i="8"/>
  <c r="O184" i="2"/>
  <c r="N184" i="3"/>
  <c r="O184" i="3"/>
  <c r="N193" i="3"/>
  <c r="O193" i="3"/>
  <c r="O193" i="2"/>
  <c r="O316" i="2"/>
  <c r="N316" i="3"/>
  <c r="O316" i="3"/>
  <c r="N172" i="3"/>
  <c r="O172" i="3"/>
  <c r="O172" i="2"/>
  <c r="N36" i="3"/>
  <c r="O36" i="3"/>
  <c r="O36" i="2"/>
  <c r="O169" i="7"/>
  <c r="N169" i="8"/>
  <c r="N224" i="8"/>
  <c r="O224" i="7"/>
  <c r="N352" i="8"/>
  <c r="O352" i="7"/>
  <c r="O212" i="7"/>
  <c r="N212" i="8"/>
  <c r="O67" i="7"/>
  <c r="N67" i="8"/>
  <c r="O202" i="7"/>
  <c r="N202" i="8"/>
  <c r="N59" i="8"/>
  <c r="O59" i="7"/>
  <c r="O42" i="2"/>
  <c r="N42" i="3"/>
  <c r="O42" i="3"/>
  <c r="O340" i="2"/>
  <c r="N340" i="3"/>
  <c r="O340" i="3"/>
  <c r="O363" i="2"/>
  <c r="N363" i="3"/>
  <c r="O363" i="3"/>
  <c r="N77" i="8"/>
  <c r="O77" i="7"/>
  <c r="N57" i="8"/>
  <c r="O57" i="7"/>
  <c r="N153" i="8"/>
  <c r="O153" i="7"/>
  <c r="N233" i="8"/>
  <c r="N112" i="8"/>
  <c r="N317" i="8"/>
  <c r="O317" i="7"/>
  <c r="O139" i="7"/>
  <c r="N139" i="8"/>
  <c r="O174" i="7"/>
  <c r="N174" i="8"/>
  <c r="N146" i="8"/>
  <c r="O146" i="7"/>
  <c r="O255" i="7"/>
  <c r="N255" i="8"/>
  <c r="O26" i="7"/>
  <c r="N26" i="8"/>
  <c r="N64" i="8"/>
  <c r="O64" i="7"/>
  <c r="N239" i="8"/>
  <c r="O239" i="7"/>
  <c r="N186" i="8"/>
  <c r="O186" i="7"/>
  <c r="N85" i="8"/>
  <c r="O85" i="7"/>
  <c r="N95" i="8"/>
  <c r="O95" i="7"/>
  <c r="N136" i="8"/>
  <c r="O136" i="7"/>
  <c r="N160" i="8"/>
  <c r="O160" i="7"/>
  <c r="N129" i="8"/>
  <c r="O129" i="7"/>
  <c r="O321" i="7"/>
  <c r="N321" i="8"/>
  <c r="O173" i="7"/>
  <c r="N173" i="8"/>
  <c r="N310" i="8"/>
  <c r="O310" i="7"/>
  <c r="N361" i="8"/>
  <c r="O361" i="7"/>
  <c r="N305" i="8"/>
  <c r="O305" i="7"/>
  <c r="O28" i="7"/>
  <c r="N28" i="8"/>
  <c r="N268" i="8"/>
  <c r="O268" i="7"/>
  <c r="N17" i="8"/>
  <c r="O17" i="7"/>
  <c r="O336" i="7"/>
  <c r="N336" i="8"/>
  <c r="N71" i="8"/>
  <c r="O71" i="7"/>
  <c r="N247" i="8"/>
  <c r="O247" i="7"/>
  <c r="N235" i="8"/>
  <c r="O235" i="7"/>
  <c r="O152" i="7"/>
  <c r="N152" i="8"/>
  <c r="O206" i="7"/>
  <c r="N206" i="8"/>
  <c r="O269" i="7"/>
  <c r="N269" i="8"/>
  <c r="O86" i="7"/>
  <c r="N86" i="8"/>
  <c r="O172" i="7"/>
  <c r="N172" i="8"/>
  <c r="O63" i="7"/>
  <c r="N63" i="8"/>
  <c r="N157" i="8"/>
  <c r="O285" i="7"/>
  <c r="N285" i="8"/>
  <c r="N113" i="8"/>
  <c r="O113" i="7"/>
  <c r="O263" i="7"/>
  <c r="N263" i="8"/>
  <c r="O94" i="7"/>
  <c r="N94" i="8"/>
  <c r="N97" i="8"/>
  <c r="O97" i="7"/>
  <c r="N78" i="8"/>
  <c r="O78" i="7"/>
  <c r="O213" i="7"/>
  <c r="N213" i="8"/>
  <c r="O156" i="2"/>
  <c r="N156" i="3"/>
  <c r="O156" i="3"/>
  <c r="N207" i="3"/>
  <c r="O207" i="3"/>
  <c r="O207" i="2"/>
  <c r="O286" i="2"/>
  <c r="N286" i="3"/>
  <c r="O286" i="3"/>
  <c r="O50" i="2"/>
  <c r="N50" i="3"/>
  <c r="O50" i="3"/>
  <c r="O233" i="2"/>
  <c r="N233" i="3"/>
  <c r="O233" i="3"/>
  <c r="N56" i="3"/>
  <c r="O56" i="3"/>
  <c r="O56" i="2"/>
  <c r="O332" i="2"/>
  <c r="N332" i="3"/>
  <c r="O332" i="3"/>
  <c r="O142" i="2"/>
  <c r="N142" i="3"/>
  <c r="O142" i="3"/>
  <c r="O349" i="2"/>
  <c r="N349" i="3"/>
  <c r="O349" i="3"/>
  <c r="O260" i="2"/>
  <c r="N260" i="3"/>
  <c r="O260" i="3"/>
  <c r="O262" i="2"/>
  <c r="N262" i="3"/>
  <c r="O262" i="3"/>
  <c r="N214" i="3"/>
  <c r="O214" i="3"/>
  <c r="O214" i="2"/>
  <c r="O160" i="2"/>
  <c r="N160" i="3"/>
  <c r="O160" i="3"/>
  <c r="N315" i="3"/>
  <c r="O315" i="3"/>
  <c r="O315" i="2"/>
  <c r="O101" i="2"/>
  <c r="N101" i="3"/>
  <c r="O101" i="3"/>
  <c r="N301" i="3"/>
  <c r="O301" i="3"/>
  <c r="O301" i="2"/>
  <c r="O252" i="2"/>
  <c r="N252" i="3"/>
  <c r="O252" i="3"/>
  <c r="O240" i="2"/>
  <c r="N240" i="3"/>
  <c r="O240" i="3"/>
  <c r="N22" i="3"/>
  <c r="O22" i="3"/>
  <c r="O22" i="2"/>
  <c r="N137" i="3"/>
  <c r="O137" i="3"/>
  <c r="O137" i="2"/>
  <c r="O320" i="2"/>
  <c r="N320" i="3"/>
  <c r="O320" i="3"/>
  <c r="O201" i="2"/>
  <c r="N201" i="3"/>
  <c r="O201" i="3"/>
  <c r="O180" i="2"/>
  <c r="N180" i="3"/>
  <c r="O180" i="3"/>
  <c r="N280" i="3"/>
  <c r="O280" i="3"/>
  <c r="O280" i="2"/>
  <c r="N95" i="3"/>
  <c r="O95" i="3"/>
  <c r="O95" i="2"/>
  <c r="O361" i="2"/>
  <c r="N361" i="3"/>
  <c r="O361" i="3"/>
  <c r="O348" i="2"/>
  <c r="N348" i="3"/>
  <c r="O348" i="3"/>
  <c r="O317" i="2"/>
  <c r="N317" i="3"/>
  <c r="O317" i="3"/>
  <c r="N230" i="3"/>
  <c r="O230" i="3"/>
  <c r="O230" i="2"/>
  <c r="N110" i="3"/>
  <c r="O110" i="3"/>
  <c r="O110" i="2"/>
  <c r="N302" i="3"/>
  <c r="O302" i="3"/>
  <c r="O302" i="2"/>
  <c r="N293" i="3"/>
  <c r="O293" i="3"/>
  <c r="O293" i="2"/>
  <c r="O308" i="2"/>
  <c r="N308" i="3"/>
  <c r="O308" i="3"/>
  <c r="N219" i="3"/>
  <c r="O219" i="3"/>
  <c r="O219" i="2"/>
  <c r="O190" i="2"/>
  <c r="N190" i="3"/>
  <c r="O190" i="3"/>
  <c r="O20" i="2"/>
  <c r="N20" i="3"/>
  <c r="O20" i="3"/>
  <c r="N222" i="3"/>
  <c r="O222" i="3"/>
  <c r="O222" i="2"/>
  <c r="O303" i="2"/>
  <c r="N303" i="3"/>
  <c r="O303" i="3"/>
  <c r="N225" i="3"/>
  <c r="O225" i="3"/>
  <c r="O225" i="2"/>
  <c r="O165" i="2"/>
  <c r="N165" i="3"/>
  <c r="O165" i="3"/>
  <c r="O16" i="2"/>
  <c r="N16" i="3"/>
  <c r="O16" i="3"/>
  <c r="O217" i="2"/>
  <c r="N217" i="3"/>
  <c r="O217" i="3"/>
  <c r="O295" i="2"/>
  <c r="N295" i="3"/>
  <c r="O295" i="3"/>
  <c r="N344" i="3"/>
  <c r="O344" i="3"/>
  <c r="O344" i="2"/>
  <c r="N15" i="8"/>
  <c r="O15" i="7"/>
  <c r="N164" i="8"/>
  <c r="O164" i="7"/>
  <c r="O131" i="7"/>
  <c r="N131" i="8"/>
  <c r="N53" i="8"/>
  <c r="O53" i="7"/>
  <c r="O322" i="7"/>
  <c r="N322" i="8"/>
  <c r="N243" i="8"/>
  <c r="O243" i="7"/>
  <c r="N252" i="8"/>
  <c r="O252" i="7"/>
  <c r="N342" i="8"/>
  <c r="O342" i="7"/>
  <c r="N21" i="8"/>
  <c r="O21" i="7"/>
  <c r="N56" i="8"/>
  <c r="O56" i="7"/>
  <c r="O140" i="2"/>
  <c r="N140" i="3"/>
  <c r="O140" i="3"/>
  <c r="N194" i="3"/>
  <c r="O194" i="3"/>
  <c r="O194" i="2"/>
  <c r="O66" i="2"/>
  <c r="N66" i="3"/>
  <c r="O66" i="3"/>
  <c r="O13" i="2"/>
  <c r="N13" i="3"/>
  <c r="O13" i="3"/>
  <c r="N288" i="3"/>
  <c r="O288" i="3"/>
  <c r="O288" i="2"/>
  <c r="N144" i="3"/>
  <c r="O144" i="3"/>
  <c r="O144" i="2"/>
  <c r="N130" i="3"/>
  <c r="O130" i="3"/>
  <c r="O130" i="2"/>
  <c r="N290" i="8"/>
  <c r="O290" i="7"/>
  <c r="N91" i="8"/>
  <c r="O91" i="7"/>
  <c r="N315" i="8"/>
  <c r="O315" i="7"/>
  <c r="N240" i="8"/>
  <c r="N194" i="8"/>
  <c r="O194" i="7"/>
  <c r="O307" i="7"/>
  <c r="N307" i="8"/>
  <c r="O41" i="7"/>
  <c r="N41" i="8"/>
  <c r="N196" i="8"/>
  <c r="O196" i="7"/>
  <c r="O271" i="7"/>
  <c r="N271" i="8"/>
  <c r="O278" i="2"/>
  <c r="N278" i="3"/>
  <c r="O278" i="3"/>
  <c r="N135" i="3"/>
  <c r="O135" i="3"/>
  <c r="O135" i="2"/>
  <c r="O118" i="2"/>
  <c r="N118" i="3"/>
  <c r="O118" i="3"/>
  <c r="N328" i="3"/>
  <c r="O328" i="3"/>
  <c r="O328" i="2"/>
  <c r="N128" i="3"/>
  <c r="O128" i="3"/>
  <c r="O128" i="2"/>
  <c r="O353" i="2"/>
  <c r="N353" i="3"/>
  <c r="O353" i="3"/>
  <c r="N52" i="3"/>
  <c r="O52" i="3"/>
  <c r="O52" i="2"/>
  <c r="O176" i="2"/>
  <c r="N176" i="3"/>
  <c r="O176" i="3"/>
  <c r="N45" i="8"/>
  <c r="O45" i="7"/>
  <c r="O261" i="7"/>
  <c r="N261" i="8"/>
  <c r="O30" i="7"/>
  <c r="N30" i="8"/>
  <c r="N256" i="8"/>
  <c r="O256" i="7"/>
  <c r="O312" i="7"/>
  <c r="N312" i="8"/>
  <c r="O29" i="7"/>
  <c r="N29" i="8"/>
  <c r="N303" i="8"/>
  <c r="O303" i="7"/>
  <c r="N47" i="8"/>
  <c r="O47" i="7"/>
  <c r="N332" i="8"/>
  <c r="O332" i="7"/>
  <c r="N133" i="8"/>
  <c r="O133" i="7"/>
  <c r="N72" i="8"/>
  <c r="O72" i="7"/>
  <c r="O147" i="7"/>
  <c r="N147" i="8"/>
  <c r="N211" i="8"/>
  <c r="O211" i="7"/>
  <c r="N302" i="8"/>
  <c r="O302" i="7"/>
  <c r="O92" i="7"/>
  <c r="N92" i="8"/>
  <c r="N101" i="8"/>
  <c r="O101" i="7"/>
  <c r="N51" i="8"/>
  <c r="O51" i="7"/>
  <c r="O69" i="7"/>
  <c r="N69" i="8"/>
  <c r="N182" i="8"/>
  <c r="O182" i="7"/>
  <c r="N39" i="8"/>
  <c r="O115" i="7"/>
  <c r="N115" i="8"/>
  <c r="N100" i="8"/>
  <c r="O100" i="7"/>
  <c r="O284" i="7"/>
  <c r="N284" i="8"/>
  <c r="N216" i="8"/>
  <c r="O216" i="7"/>
  <c r="N165" i="8"/>
  <c r="O165" i="7"/>
  <c r="O27" i="7"/>
  <c r="N27" i="8"/>
  <c r="N296" i="8"/>
  <c r="O296" i="7"/>
  <c r="N24" i="8"/>
  <c r="O24" i="7"/>
  <c r="N191" i="8"/>
  <c r="O191" i="7"/>
  <c r="N348" i="8"/>
  <c r="O348" i="7"/>
  <c r="N166" i="8"/>
  <c r="O166" i="7"/>
  <c r="O316" i="7"/>
  <c r="N316" i="8"/>
  <c r="O130" i="7"/>
  <c r="N130" i="8"/>
  <c r="N18" i="8"/>
  <c r="O18" i="7"/>
  <c r="N13" i="8"/>
  <c r="O13" i="7"/>
  <c r="N278" i="8"/>
  <c r="O278" i="7"/>
  <c r="N222" i="8"/>
  <c r="O222" i="7"/>
  <c r="N144" i="8"/>
  <c r="O144" i="7"/>
  <c r="N328" i="8"/>
  <c r="O328" i="7"/>
  <c r="N267" i="8"/>
  <c r="O267" i="7"/>
  <c r="O138" i="7"/>
  <c r="N138" i="8"/>
  <c r="N301" i="8"/>
  <c r="O301" i="7"/>
  <c r="O28" i="2"/>
  <c r="N28" i="3"/>
  <c r="O28" i="3"/>
  <c r="O198" i="2"/>
  <c r="N198" i="3"/>
  <c r="O198" i="3"/>
  <c r="N38" i="3"/>
  <c r="O38" i="3"/>
  <c r="O38" i="2"/>
  <c r="O78" i="2"/>
  <c r="N78" i="3"/>
  <c r="O78" i="3"/>
  <c r="O37" i="2"/>
  <c r="N37" i="3"/>
  <c r="O37" i="3"/>
  <c r="N114" i="3"/>
  <c r="O114" i="3"/>
  <c r="O114" i="2"/>
  <c r="O63" i="2"/>
  <c r="N63" i="3"/>
  <c r="O63" i="3"/>
  <c r="N275" i="3"/>
  <c r="O275" i="3"/>
  <c r="O275" i="2"/>
  <c r="O334" i="2"/>
  <c r="N334" i="3"/>
  <c r="O334" i="3"/>
  <c r="O166" i="2"/>
  <c r="N166" i="3"/>
  <c r="O166" i="3"/>
  <c r="N41" i="3"/>
  <c r="O41" i="3"/>
  <c r="O41" i="2"/>
  <c r="O191" i="2"/>
  <c r="N191" i="3"/>
  <c r="O191" i="3"/>
  <c r="O33" i="2"/>
  <c r="N33" i="3"/>
  <c r="O33" i="3"/>
  <c r="O23" i="2"/>
  <c r="N23" i="3"/>
  <c r="O23" i="3"/>
  <c r="O109" i="2"/>
  <c r="N109" i="3"/>
  <c r="O109" i="3"/>
  <c r="O235" i="2"/>
  <c r="N235" i="3"/>
  <c r="O235" i="3"/>
  <c r="O82" i="2"/>
  <c r="N82" i="3"/>
  <c r="O82" i="3"/>
  <c r="O161" i="2"/>
  <c r="N161" i="3"/>
  <c r="O161" i="3"/>
  <c r="N87" i="3"/>
  <c r="O87" i="3"/>
  <c r="O87" i="2"/>
  <c r="O323" i="2"/>
  <c r="N323" i="3"/>
  <c r="O323" i="3"/>
  <c r="O254" i="2"/>
  <c r="N254" i="3"/>
  <c r="O254" i="3"/>
  <c r="O123" i="2"/>
  <c r="N123" i="3"/>
  <c r="O123" i="3"/>
  <c r="O102" i="2"/>
  <c r="N102" i="3"/>
  <c r="O102" i="3"/>
  <c r="O49" i="2"/>
  <c r="N49" i="3"/>
  <c r="O49" i="3"/>
  <c r="O276" i="2"/>
  <c r="N276" i="3"/>
  <c r="O276" i="3"/>
  <c r="O223" i="2"/>
  <c r="N223" i="3"/>
  <c r="O223" i="3"/>
  <c r="O146" i="2"/>
  <c r="N146" i="3"/>
  <c r="O146" i="3"/>
  <c r="O127" i="2"/>
  <c r="N127" i="3"/>
  <c r="O127" i="3"/>
  <c r="O112" i="2"/>
  <c r="N112" i="3"/>
  <c r="O112" i="3"/>
  <c r="N202" i="3"/>
  <c r="O202" i="3"/>
  <c r="O202" i="2"/>
  <c r="O173" i="2"/>
  <c r="N173" i="3"/>
  <c r="O173" i="3"/>
  <c r="O103" i="2"/>
  <c r="N103" i="3"/>
  <c r="O103" i="3"/>
  <c r="N104" i="3"/>
  <c r="O104" i="3"/>
  <c r="O104" i="2"/>
  <c r="N338" i="3"/>
  <c r="O338" i="3"/>
  <c r="O338" i="2"/>
  <c r="O337" i="2"/>
  <c r="N337" i="3"/>
  <c r="O337" i="3"/>
  <c r="O247" i="2"/>
  <c r="N247" i="3"/>
  <c r="O247" i="3"/>
  <c r="O68" i="2"/>
  <c r="N68" i="3"/>
  <c r="O68" i="3"/>
  <c r="O227" i="2"/>
  <c r="N227" i="3"/>
  <c r="O227" i="3"/>
  <c r="O75" i="2"/>
  <c r="N75" i="3"/>
  <c r="O75" i="3"/>
  <c r="O321" i="2"/>
  <c r="N321" i="3"/>
  <c r="O321" i="3"/>
  <c r="N244" i="3"/>
  <c r="O244" i="3"/>
  <c r="O244" i="2"/>
  <c r="O64" i="2"/>
  <c r="N64" i="3"/>
  <c r="O64" i="3"/>
  <c r="O221" i="2"/>
  <c r="N221" i="3"/>
  <c r="O221" i="3"/>
  <c r="N67" i="3"/>
  <c r="O67" i="3"/>
  <c r="O67" i="2"/>
  <c r="O313" i="2"/>
  <c r="N313" i="3"/>
  <c r="O313" i="3"/>
  <c r="N149" i="8"/>
  <c r="O149" i="7"/>
  <c r="N331" i="8"/>
  <c r="O331" i="7"/>
  <c r="O135" i="7"/>
  <c r="N135" i="8"/>
  <c r="O198" i="7"/>
  <c r="N198" i="8"/>
  <c r="N357" i="8"/>
  <c r="O357" i="7"/>
  <c r="N221" i="8"/>
  <c r="O221" i="7"/>
  <c r="N180" i="8"/>
  <c r="O180" i="7"/>
  <c r="N34" i="3"/>
  <c r="O34" i="3"/>
  <c r="O34" i="2"/>
  <c r="N93" i="3"/>
  <c r="O93" i="3"/>
  <c r="O93" i="2"/>
  <c r="O306" i="2"/>
  <c r="N306" i="3"/>
  <c r="O306" i="3"/>
  <c r="O292" i="2"/>
  <c r="N292" i="3"/>
  <c r="O292" i="3"/>
  <c r="N122" i="3"/>
  <c r="O122" i="3"/>
  <c r="O122" i="2"/>
  <c r="O355" i="2"/>
  <c r="N355" i="3"/>
  <c r="O355" i="3"/>
  <c r="N343" i="3"/>
  <c r="O343" i="3"/>
  <c r="O343" i="2"/>
  <c r="O11" i="2"/>
  <c r="N11" i="3"/>
  <c r="O11" i="3"/>
  <c r="N32" i="3"/>
  <c r="O32" i="3"/>
  <c r="O32" i="2"/>
  <c r="O89" i="7"/>
  <c r="N89" i="8"/>
  <c r="O185" i="7"/>
  <c r="N185" i="8"/>
  <c r="N32" i="8"/>
  <c r="O32" i="7"/>
  <c r="O170" i="7"/>
  <c r="N170" i="8"/>
  <c r="N353" i="8"/>
  <c r="O353" i="7"/>
  <c r="N349" i="8"/>
  <c r="O349" i="7"/>
  <c r="N98" i="8"/>
  <c r="N103" i="8"/>
  <c r="O103" i="7"/>
  <c r="O74" i="7"/>
  <c r="N74" i="8"/>
  <c r="O216" i="2"/>
  <c r="N216" i="3"/>
  <c r="O216" i="3"/>
  <c r="O204" i="2"/>
  <c r="N204" i="3"/>
  <c r="O204" i="3"/>
  <c r="O24" i="2"/>
  <c r="N24" i="3"/>
  <c r="O24" i="3"/>
  <c r="O59" i="2"/>
  <c r="N59" i="3"/>
  <c r="O59" i="3"/>
  <c r="O282" i="2"/>
  <c r="N282" i="3"/>
  <c r="O282" i="3"/>
  <c r="O71" i="2"/>
  <c r="N71" i="3"/>
  <c r="O71" i="3"/>
  <c r="N287" i="3"/>
  <c r="O287" i="3"/>
  <c r="O287" i="2"/>
  <c r="O189" i="2"/>
  <c r="N189" i="3"/>
  <c r="O189" i="3"/>
  <c r="O48" i="2"/>
  <c r="N48" i="3"/>
  <c r="O48" i="3"/>
  <c r="N204" i="8"/>
  <c r="O204" i="7"/>
  <c r="O215" i="7"/>
  <c r="N215" i="8"/>
  <c r="N192" i="8"/>
  <c r="O192" i="7"/>
  <c r="O279" i="7"/>
  <c r="N279" i="8"/>
  <c r="O363" i="7"/>
  <c r="N363" i="8"/>
  <c r="N334" i="8"/>
  <c r="O334" i="7"/>
  <c r="O360" i="7"/>
  <c r="N360" i="8"/>
  <c r="N236" i="8"/>
  <c r="O236" i="7"/>
  <c r="O150" i="7"/>
  <c r="N150" i="8"/>
  <c r="N289" i="8"/>
  <c r="O289" i="7"/>
  <c r="N282" i="8"/>
  <c r="O282" i="7"/>
  <c r="O159" i="7"/>
  <c r="N159" i="8"/>
  <c r="N96" i="8"/>
  <c r="O96" i="7"/>
  <c r="N137" i="8"/>
  <c r="O137" i="7"/>
  <c r="N114" i="8"/>
  <c r="O114" i="7"/>
  <c r="O325" i="7"/>
  <c r="N325" i="8"/>
  <c r="O245" i="7"/>
  <c r="N245" i="8"/>
  <c r="N23" i="8"/>
  <c r="O23" i="7"/>
  <c r="O351" i="7"/>
  <c r="N351" i="8"/>
  <c r="N43" i="8"/>
  <c r="O43" i="7"/>
  <c r="N50" i="8"/>
  <c r="O50" i="7"/>
  <c r="N68" i="8"/>
  <c r="O68" i="7"/>
  <c r="N350" i="8"/>
  <c r="O350" i="7"/>
  <c r="N188" i="8"/>
  <c r="O188" i="7"/>
  <c r="O158" i="7"/>
  <c r="N158" i="8"/>
  <c r="O49" i="7"/>
  <c r="N49" i="8"/>
  <c r="O82" i="7"/>
  <c r="N82" i="8"/>
  <c r="O162" i="7"/>
  <c r="N162" i="8"/>
  <c r="N62" i="8"/>
  <c r="O62" i="7"/>
  <c r="O171" i="7"/>
  <c r="N171" i="8"/>
  <c r="N58" i="8"/>
  <c r="O58" i="7"/>
  <c r="N33" i="8"/>
  <c r="O33" i="7"/>
  <c r="O46" i="7"/>
  <c r="N46" i="8"/>
  <c r="N181" i="8"/>
  <c r="O181" i="7"/>
  <c r="O108" i="7"/>
  <c r="N108" i="8"/>
  <c r="O287" i="7"/>
  <c r="N287" i="8"/>
  <c r="O61" i="7"/>
  <c r="N61" i="8"/>
  <c r="O177" i="7"/>
  <c r="N177" i="8"/>
  <c r="O99" i="7"/>
  <c r="N99" i="8"/>
  <c r="O207" i="7"/>
  <c r="N207" i="8"/>
  <c r="N356" i="8"/>
  <c r="O356" i="7"/>
  <c r="N75" i="8"/>
  <c r="O75" i="7"/>
  <c r="N40" i="8"/>
  <c r="O40" i="7"/>
  <c r="N11" i="8"/>
  <c r="O11" i="7"/>
  <c r="O266" i="7"/>
  <c r="N266" i="8"/>
  <c r="N300" i="8"/>
  <c r="O300" i="7"/>
  <c r="O309" i="2"/>
  <c r="N309" i="3"/>
  <c r="O309" i="3"/>
  <c r="O88" i="2"/>
  <c r="N88" i="3"/>
  <c r="O88" i="3"/>
  <c r="O255" i="2"/>
  <c r="N255" i="3"/>
  <c r="O255" i="3"/>
  <c r="O213" i="2"/>
  <c r="N213" i="3"/>
  <c r="O213" i="3"/>
  <c r="N76" i="3"/>
  <c r="O76" i="3"/>
  <c r="O76" i="2"/>
  <c r="O182" i="2"/>
  <c r="N182" i="3"/>
  <c r="O182" i="3"/>
  <c r="O26" i="2"/>
  <c r="N26" i="3"/>
  <c r="O26" i="3"/>
  <c r="N12" i="3"/>
  <c r="O12" i="3"/>
  <c r="O12" i="2"/>
  <c r="O279" i="2"/>
  <c r="N279" i="3"/>
  <c r="O279" i="3"/>
  <c r="N304" i="3"/>
  <c r="O304" i="3"/>
  <c r="O304" i="2"/>
  <c r="N89" i="3"/>
  <c r="O89" i="3"/>
  <c r="O89" i="2"/>
  <c r="O325" i="2"/>
  <c r="N325" i="3"/>
  <c r="O325" i="3"/>
  <c r="O44" i="2"/>
  <c r="N44" i="3"/>
  <c r="O44" i="3"/>
  <c r="O51" i="2"/>
  <c r="N51" i="3"/>
  <c r="O51" i="3"/>
  <c r="O169" i="2"/>
  <c r="N169" i="3"/>
  <c r="O169" i="3"/>
  <c r="O27" i="2"/>
  <c r="N27" i="3"/>
  <c r="O27" i="3"/>
  <c r="O322" i="2"/>
  <c r="N322" i="3"/>
  <c r="O322" i="3"/>
  <c r="O264" i="2"/>
  <c r="N264" i="3"/>
  <c r="O264" i="3"/>
  <c r="O115" i="2"/>
  <c r="N115" i="3"/>
  <c r="O115" i="3"/>
  <c r="O133" i="2"/>
  <c r="N133" i="3"/>
  <c r="O133" i="3"/>
  <c r="O9" i="2"/>
  <c r="N9" i="3"/>
  <c r="O9" i="3"/>
  <c r="O151" i="2"/>
  <c r="N151" i="3"/>
  <c r="O151" i="3"/>
  <c r="N196" i="3"/>
  <c r="O196" i="3"/>
  <c r="O196" i="2"/>
  <c r="O77" i="2"/>
  <c r="N77" i="3"/>
  <c r="O77" i="3"/>
  <c r="O300" i="2"/>
  <c r="N300" i="3"/>
  <c r="O300" i="3"/>
  <c r="O229" i="2"/>
  <c r="N229" i="3"/>
  <c r="O229" i="3"/>
  <c r="O224" i="2"/>
  <c r="N224" i="3"/>
  <c r="O224" i="3"/>
  <c r="O143" i="2"/>
  <c r="N143" i="3"/>
  <c r="O143" i="3"/>
  <c r="O164" i="2"/>
  <c r="N164" i="3"/>
  <c r="O164" i="3"/>
  <c r="N17" i="3"/>
  <c r="O17" i="3"/>
  <c r="O17" i="2"/>
  <c r="O192" i="2"/>
  <c r="N192" i="3"/>
  <c r="O192" i="3"/>
  <c r="O159" i="2"/>
  <c r="N159" i="3"/>
  <c r="O159" i="3"/>
  <c r="O206" i="2"/>
  <c r="N206" i="3"/>
  <c r="O206" i="3"/>
  <c r="N19" i="3"/>
  <c r="O19" i="3"/>
  <c r="O19" i="2"/>
  <c r="O351" i="2"/>
  <c r="N351" i="3"/>
  <c r="O351" i="3"/>
  <c r="O298" i="2"/>
  <c r="N298" i="3"/>
  <c r="O298" i="3"/>
  <c r="O84" i="2"/>
  <c r="N84" i="3"/>
  <c r="O84" i="3"/>
  <c r="N259" i="3"/>
  <c r="O259" i="3"/>
  <c r="O259" i="2"/>
  <c r="N107" i="3"/>
  <c r="O107" i="3"/>
  <c r="O107" i="2"/>
  <c r="N346" i="3"/>
  <c r="O346" i="3"/>
  <c r="O346" i="2"/>
  <c r="O267" i="2"/>
  <c r="N267" i="3"/>
  <c r="O267" i="3"/>
  <c r="O80" i="2"/>
  <c r="N80" i="3"/>
  <c r="O80" i="3"/>
  <c r="N251" i="3"/>
  <c r="O251" i="3"/>
  <c r="O251" i="2"/>
  <c r="O99" i="2"/>
  <c r="N99" i="3"/>
  <c r="O99" i="3"/>
  <c r="O342" i="2"/>
  <c r="N342" i="3"/>
  <c r="O342" i="3"/>
  <c r="O87" i="7"/>
  <c r="N87" i="8"/>
  <c r="O19" i="7"/>
  <c r="N19" i="8"/>
  <c r="O238" i="7"/>
  <c r="N238" i="8"/>
  <c r="N227" i="8"/>
  <c r="O227" i="7"/>
  <c r="O84" i="7"/>
  <c r="N84" i="8"/>
  <c r="N200" i="8"/>
  <c r="O200" i="7"/>
  <c r="O190" i="7"/>
  <c r="N190" i="8"/>
  <c r="N124" i="8"/>
  <c r="O124" i="7"/>
  <c r="O201" i="7"/>
  <c r="N201" i="8"/>
  <c r="N299" i="8"/>
  <c r="O299" i="7"/>
  <c r="O58" i="2"/>
  <c r="N58" i="3"/>
  <c r="O58" i="3"/>
  <c r="O113" i="2"/>
  <c r="N113" i="3"/>
  <c r="O113" i="3"/>
  <c r="O54" i="2"/>
  <c r="N54" i="3"/>
  <c r="O54" i="3"/>
  <c r="O209" i="2"/>
  <c r="N209" i="3"/>
  <c r="O209" i="3"/>
  <c r="O111" i="2"/>
  <c r="N111" i="3"/>
  <c r="O111" i="3"/>
  <c r="O129" i="2"/>
  <c r="N129" i="3"/>
  <c r="O129" i="3"/>
  <c r="O237" i="2"/>
  <c r="N237" i="3"/>
  <c r="O237" i="3"/>
  <c r="O257" i="2"/>
  <c r="N257" i="3"/>
  <c r="O257" i="3"/>
  <c r="O249" i="2"/>
  <c r="N249" i="3"/>
  <c r="O249" i="3"/>
  <c r="N8" i="8"/>
  <c r="O8" i="7"/>
  <c r="O306" i="7"/>
  <c r="N306" i="8"/>
  <c r="N295" i="8"/>
  <c r="O295" i="7"/>
  <c r="N323" i="8"/>
  <c r="O323" i="7"/>
  <c r="N217" i="8"/>
  <c r="O217" i="7"/>
  <c r="O311" i="7"/>
  <c r="N311" i="8"/>
  <c r="O277" i="7"/>
  <c r="N277" i="8"/>
  <c r="N73" i="8"/>
  <c r="O73" i="7"/>
  <c r="N281" i="8"/>
  <c r="O281" i="7"/>
  <c r="O324" i="2"/>
  <c r="N324" i="3"/>
  <c r="O324" i="3"/>
  <c r="O74" i="2"/>
  <c r="N74" i="3"/>
  <c r="O74" i="3"/>
  <c r="O94" i="2"/>
  <c r="N94" i="3"/>
  <c r="O94" i="3"/>
  <c r="N158" i="3"/>
  <c r="O158" i="3"/>
  <c r="O158" i="2"/>
  <c r="O248" i="2"/>
  <c r="N248" i="3"/>
  <c r="O248" i="3"/>
  <c r="O168" i="2"/>
  <c r="N168" i="3"/>
  <c r="O168" i="3"/>
  <c r="N265" i="3"/>
  <c r="O265" i="3"/>
  <c r="O265" i="2"/>
  <c r="O43" i="2"/>
  <c r="N43" i="3"/>
  <c r="O43" i="3"/>
  <c r="O35" i="2"/>
  <c r="N35" i="3"/>
  <c r="O35" i="3"/>
  <c r="N226" i="8"/>
  <c r="O226" i="7"/>
  <c r="N265" i="8"/>
  <c r="O265" i="7"/>
  <c r="N187" i="8"/>
  <c r="O187" i="7"/>
  <c r="N14" i="8"/>
  <c r="O14" i="7"/>
  <c r="O90" i="7"/>
  <c r="N90" i="8"/>
  <c r="N251" i="8"/>
  <c r="O251" i="7"/>
  <c r="O76" i="7"/>
  <c r="N76" i="8"/>
  <c r="O80" i="7"/>
  <c r="N80" i="8"/>
  <c r="N79" i="8"/>
  <c r="O79" i="7"/>
  <c r="N38" i="8"/>
  <c r="O38" i="7"/>
  <c r="O341" i="7"/>
  <c r="N341" i="8"/>
  <c r="N244" i="8"/>
  <c r="O244" i="7"/>
  <c r="N288" i="8"/>
  <c r="O288" i="7"/>
  <c r="N276" i="8"/>
  <c r="O276" i="7"/>
  <c r="N44" i="8"/>
  <c r="O44" i="7"/>
  <c r="N132" i="8"/>
  <c r="O132" i="7"/>
  <c r="O283" i="7"/>
  <c r="N283" i="8"/>
  <c r="O122" i="7"/>
  <c r="N122" i="8"/>
  <c r="N257" i="8"/>
  <c r="O257" i="7"/>
  <c r="N254" i="8"/>
  <c r="O254" i="7"/>
  <c r="O35" i="7"/>
  <c r="N35" i="8"/>
  <c r="O143" i="7"/>
  <c r="N143" i="8"/>
  <c r="N280" i="8"/>
  <c r="O280" i="7"/>
  <c r="O292" i="7"/>
  <c r="N292" i="8"/>
  <c r="N37" i="8"/>
  <c r="O37" i="7"/>
  <c r="N231" i="8"/>
  <c r="O231" i="7"/>
  <c r="N161" i="8"/>
  <c r="O161" i="7"/>
  <c r="N337" i="8"/>
  <c r="O337" i="7"/>
  <c r="N20" i="8"/>
  <c r="O20" i="7"/>
  <c r="N344" i="8"/>
  <c r="O344" i="7"/>
  <c r="N118" i="8"/>
  <c r="O118" i="7"/>
  <c r="N36" i="8"/>
  <c r="O36" i="7"/>
  <c r="O329" i="7"/>
  <c r="N329" i="8"/>
  <c r="N355" i="8"/>
  <c r="O355" i="7"/>
  <c r="N234" i="8"/>
  <c r="O234" i="7"/>
  <c r="O208" i="7"/>
  <c r="N208" i="8"/>
  <c r="N12" i="8"/>
  <c r="O12" i="7"/>
  <c r="N275" i="8"/>
  <c r="O275" i="7"/>
  <c r="O197" i="7"/>
  <c r="N197" i="8"/>
  <c r="N210" i="8"/>
  <c r="O210" i="7"/>
  <c r="N120" i="8"/>
  <c r="O120" i="7"/>
  <c r="N52" i="8"/>
  <c r="O52" i="7"/>
  <c r="O293" i="7"/>
  <c r="N293" i="8"/>
  <c r="N242" i="8"/>
  <c r="O242" i="7"/>
  <c r="O359" i="7"/>
  <c r="N359" i="8"/>
  <c r="M365" i="2"/>
  <c r="O8" i="2"/>
  <c r="N8" i="3"/>
  <c r="O8" i="3"/>
  <c r="N117" i="3"/>
  <c r="O117" i="3"/>
  <c r="O117" i="2"/>
  <c r="O60" i="2"/>
  <c r="N60" i="3"/>
  <c r="O60" i="3"/>
  <c r="O69" i="2"/>
  <c r="N69" i="3"/>
  <c r="O69" i="3"/>
  <c r="N356" i="3"/>
  <c r="O356" i="3"/>
  <c r="O356" i="2"/>
  <c r="O210" i="2"/>
  <c r="N210" i="3"/>
  <c r="O210" i="3"/>
  <c r="O90" i="2"/>
  <c r="N90" i="3"/>
  <c r="O90" i="3"/>
  <c r="N29" i="3"/>
  <c r="O29" i="3"/>
  <c r="O29" i="2"/>
  <c r="O155" i="2"/>
  <c r="N155" i="3"/>
  <c r="O155" i="3"/>
  <c r="O154" i="2"/>
  <c r="N154" i="3"/>
  <c r="O154" i="3"/>
  <c r="O153" i="2"/>
  <c r="N153" i="3"/>
  <c r="O153" i="3"/>
  <c r="O359" i="2"/>
  <c r="N359" i="3"/>
  <c r="O359" i="3"/>
  <c r="O61" i="2"/>
  <c r="N61" i="3"/>
  <c r="O61" i="3"/>
  <c r="O241" i="2"/>
  <c r="N241" i="3"/>
  <c r="O241" i="3"/>
  <c r="N150" i="3"/>
  <c r="O150" i="3"/>
  <c r="O150" i="2"/>
  <c r="O55" i="2"/>
  <c r="N55" i="3"/>
  <c r="O55" i="3"/>
  <c r="O132" i="2"/>
  <c r="N132" i="3"/>
  <c r="O132" i="3"/>
  <c r="O307" i="2"/>
  <c r="N307" i="3"/>
  <c r="O307" i="3"/>
  <c r="O305" i="2"/>
  <c r="N305" i="3"/>
  <c r="O305" i="3"/>
  <c r="O30" i="2"/>
  <c r="N30" i="3"/>
  <c r="O30" i="3"/>
  <c r="O57" i="2"/>
  <c r="N57" i="3"/>
  <c r="O57" i="3"/>
  <c r="N179" i="3"/>
  <c r="O179" i="3"/>
  <c r="O179" i="2"/>
  <c r="O218" i="2"/>
  <c r="N218" i="3"/>
  <c r="O218" i="3"/>
  <c r="O85" i="2"/>
  <c r="N85" i="3"/>
  <c r="O85" i="3"/>
  <c r="N294" i="3"/>
  <c r="O294" i="3"/>
  <c r="O294" i="2"/>
  <c r="O285" i="2"/>
  <c r="N285" i="3"/>
  <c r="O285" i="3"/>
  <c r="N326" i="3"/>
  <c r="O326" i="3"/>
  <c r="O326" i="2"/>
  <c r="O199" i="2"/>
  <c r="N199" i="3"/>
  <c r="O199" i="3"/>
  <c r="O314" i="2"/>
  <c r="N314" i="3"/>
  <c r="O314" i="3"/>
  <c r="O45" i="2"/>
  <c r="N45" i="3"/>
  <c r="O45" i="3"/>
  <c r="N256" i="3"/>
  <c r="O256" i="3"/>
  <c r="O256" i="2"/>
  <c r="O175" i="2"/>
  <c r="N175" i="3"/>
  <c r="O175" i="3"/>
  <c r="O291" i="2"/>
  <c r="N291" i="3"/>
  <c r="O291" i="3"/>
  <c r="O91" i="2"/>
  <c r="N91" i="3"/>
  <c r="O91" i="3"/>
  <c r="O341" i="2"/>
  <c r="N341" i="3"/>
  <c r="O341" i="3"/>
  <c r="N138" i="3"/>
  <c r="O138" i="3"/>
  <c r="O138" i="2"/>
  <c r="N100" i="3"/>
  <c r="O100" i="3"/>
  <c r="O100" i="2"/>
  <c r="O226" i="2"/>
  <c r="N226" i="3"/>
  <c r="O226" i="3"/>
  <c r="N139" i="3"/>
  <c r="O139" i="3"/>
  <c r="O139" i="2"/>
  <c r="N362" i="3"/>
  <c r="O362" i="3"/>
  <c r="O362" i="2"/>
  <c r="N116" i="3"/>
  <c r="O116" i="3"/>
  <c r="O116" i="2"/>
  <c r="O96" i="2"/>
  <c r="N96" i="3"/>
  <c r="O96" i="3"/>
  <c r="O327" i="2"/>
  <c r="N327" i="3"/>
  <c r="O327" i="3"/>
  <c r="N131" i="3"/>
  <c r="O131" i="3"/>
  <c r="O131" i="2"/>
  <c r="N358" i="3"/>
  <c r="O358" i="3"/>
  <c r="O358" i="2"/>
  <c r="N365" i="4"/>
  <c r="O286" i="7"/>
  <c r="N286" i="8"/>
  <c r="N154" i="8"/>
  <c r="O154" i="7"/>
  <c r="O294" i="7"/>
  <c r="N294" i="8"/>
  <c r="O151" i="7"/>
  <c r="N151" i="8"/>
  <c r="N225" i="8"/>
  <c r="O225" i="7"/>
  <c r="N304" i="8"/>
  <c r="O304" i="7"/>
  <c r="O142" i="7"/>
  <c r="N142" i="8"/>
  <c r="O187" i="2"/>
  <c r="N187" i="3"/>
  <c r="O187" i="3"/>
  <c r="O79" i="2"/>
  <c r="N79" i="3"/>
  <c r="O79" i="3"/>
  <c r="O329" i="2"/>
  <c r="N329" i="3"/>
  <c r="O329" i="3"/>
  <c r="O178" i="2"/>
  <c r="N178" i="3"/>
  <c r="O178" i="3"/>
  <c r="O242" i="2"/>
  <c r="N242" i="3"/>
  <c r="O242" i="3"/>
  <c r="O352" i="2"/>
  <c r="N352" i="3"/>
  <c r="O352" i="3"/>
  <c r="N16" i="8"/>
  <c r="O16" i="7"/>
  <c r="N121" i="8"/>
  <c r="O121" i="7"/>
  <c r="N314" i="8"/>
  <c r="O314" i="7"/>
  <c r="O273" i="7"/>
  <c r="N273" i="8"/>
  <c r="N128" i="8"/>
  <c r="O128" i="7"/>
  <c r="N65" i="3"/>
  <c r="O65" i="3"/>
  <c r="O65" i="2"/>
  <c r="N258" i="3"/>
  <c r="O258" i="3"/>
  <c r="O258" i="2"/>
  <c r="O18" i="2"/>
  <c r="N18" i="3"/>
  <c r="O18" i="3"/>
  <c r="N21" i="3"/>
  <c r="O21" i="3"/>
  <c r="O21" i="2"/>
  <c r="N47" i="3"/>
  <c r="O47" i="3"/>
  <c r="O47" i="2"/>
  <c r="N331" i="3"/>
  <c r="O331" i="3"/>
  <c r="O331" i="2"/>
  <c r="O246" i="7"/>
  <c r="N246" i="8"/>
  <c r="O116" i="7"/>
  <c r="N116" i="8"/>
  <c r="O141" i="7"/>
  <c r="N141" i="8"/>
  <c r="N106" i="8"/>
  <c r="O106" i="7"/>
  <c r="O219" i="7"/>
  <c r="N219" i="8"/>
  <c r="O260" i="7"/>
  <c r="N260" i="8"/>
  <c r="N189" i="8"/>
  <c r="O189" i="7"/>
  <c r="N117" i="8"/>
  <c r="O117" i="7"/>
  <c r="O88" i="7"/>
  <c r="N88" i="8"/>
  <c r="O209" i="7"/>
  <c r="N209" i="8"/>
  <c r="O214" i="7"/>
  <c r="N214" i="8"/>
  <c r="N335" i="8"/>
  <c r="O335" i="7"/>
  <c r="N110" i="8"/>
  <c r="O110" i="7"/>
  <c r="N320" i="8"/>
  <c r="O320" i="7"/>
  <c r="N70" i="8"/>
  <c r="O70" i="7"/>
  <c r="O102" i="7"/>
  <c r="N102" i="8"/>
  <c r="N362" i="8"/>
  <c r="O362" i="7"/>
  <c r="N241" i="8"/>
  <c r="O241" i="7"/>
  <c r="O22" i="7"/>
  <c r="N22" i="8"/>
  <c r="N107" i="8"/>
  <c r="O107" i="7"/>
  <c r="N184" i="8"/>
  <c r="O184" i="7"/>
  <c r="N327" i="8"/>
  <c r="O327" i="7"/>
  <c r="N333" i="8"/>
  <c r="O333" i="7"/>
  <c r="N250" i="8"/>
  <c r="O250" i="7"/>
  <c r="N66" i="8"/>
  <c r="O66" i="7"/>
  <c r="O104" i="7"/>
  <c r="N104" i="8"/>
  <c r="N308" i="8"/>
  <c r="O308" i="7"/>
  <c r="N253" i="8"/>
  <c r="O253" i="7"/>
  <c r="O148" i="7"/>
  <c r="N148" i="8"/>
  <c r="O42" i="7"/>
  <c r="N42" i="8"/>
  <c r="N248" i="8"/>
  <c r="O248" i="7"/>
  <c r="O249" i="7"/>
  <c r="N249" i="8"/>
  <c r="O237" i="7"/>
  <c r="N237" i="8"/>
  <c r="O156" i="7"/>
  <c r="N156" i="8"/>
  <c r="N126" i="8"/>
  <c r="O126" i="7"/>
  <c r="N125" i="8"/>
  <c r="O125" i="7"/>
  <c r="O163" i="7"/>
  <c r="N163" i="8"/>
  <c r="N218" i="8"/>
  <c r="O218" i="7"/>
  <c r="N123" i="8"/>
  <c r="O123" i="7"/>
  <c r="O203" i="7"/>
  <c r="N203" i="8"/>
  <c r="N178" i="8"/>
  <c r="O178" i="7"/>
  <c r="N65" i="8"/>
  <c r="O65" i="7"/>
  <c r="O119" i="7"/>
  <c r="N119" i="8"/>
  <c r="N105" i="8"/>
  <c r="O105" i="7"/>
  <c r="N309" i="8"/>
  <c r="O309" i="7"/>
  <c r="O106" i="2"/>
  <c r="N106" i="3"/>
  <c r="O106" i="3"/>
  <c r="O200" i="2"/>
  <c r="N200" i="3"/>
  <c r="O200" i="3"/>
  <c r="O97" i="2"/>
  <c r="N97" i="3"/>
  <c r="O97" i="3"/>
  <c r="N311" i="3"/>
  <c r="O311" i="3"/>
  <c r="O311" i="2"/>
  <c r="O98" i="2"/>
  <c r="N98" i="3"/>
  <c r="O98" i="3"/>
  <c r="N253" i="3"/>
  <c r="O253" i="3"/>
  <c r="O253" i="2"/>
  <c r="N120" i="3"/>
  <c r="O120" i="3"/>
  <c r="O120" i="2"/>
  <c r="O40" i="2"/>
  <c r="N40" i="3"/>
  <c r="O40" i="3"/>
  <c r="N183" i="3"/>
  <c r="O183" i="3"/>
  <c r="O183" i="2"/>
  <c r="O231" i="2"/>
  <c r="N231" i="3"/>
  <c r="O231" i="3"/>
  <c r="O232" i="2"/>
  <c r="N232" i="3"/>
  <c r="O232" i="3"/>
  <c r="O86" i="2"/>
  <c r="N86" i="3"/>
  <c r="O86" i="3"/>
  <c r="O72" i="2"/>
  <c r="N72" i="3"/>
  <c r="O72" i="3"/>
  <c r="O269" i="2"/>
  <c r="N269" i="3"/>
  <c r="O269" i="3"/>
  <c r="O25" i="2"/>
  <c r="N25" i="3"/>
  <c r="O25" i="3"/>
  <c r="O83" i="2"/>
  <c r="N83" i="3"/>
  <c r="O83" i="3"/>
  <c r="N14" i="3"/>
  <c r="O14" i="3"/>
  <c r="O14" i="2"/>
  <c r="O73" i="2"/>
  <c r="N73" i="3"/>
  <c r="O73" i="3"/>
  <c r="O333" i="2"/>
  <c r="N333" i="3"/>
  <c r="O333" i="3"/>
  <c r="O70" i="2"/>
  <c r="N70" i="3"/>
  <c r="O70" i="3"/>
  <c r="O105" i="2"/>
  <c r="N105" i="3"/>
  <c r="O105" i="3"/>
  <c r="O354" i="2"/>
  <c r="N354" i="3"/>
  <c r="O354" i="3"/>
  <c r="N266" i="3"/>
  <c r="O266" i="3"/>
  <c r="O266" i="2"/>
  <c r="N124" i="3"/>
  <c r="O124" i="3"/>
  <c r="O124" i="2"/>
  <c r="O310" i="2"/>
  <c r="N310" i="3"/>
  <c r="O310" i="3"/>
  <c r="N339" i="3"/>
  <c r="O339" i="3"/>
  <c r="O339" i="2"/>
  <c r="O234" i="2"/>
  <c r="N234" i="3"/>
  <c r="O234" i="3"/>
  <c r="N245" i="3"/>
  <c r="O245" i="3"/>
  <c r="O245" i="2"/>
  <c r="O188" i="2"/>
  <c r="N188" i="3"/>
  <c r="O188" i="3"/>
  <c r="O53" i="2"/>
  <c r="N53" i="3"/>
  <c r="O53" i="3"/>
  <c r="N268" i="3"/>
  <c r="O268" i="3"/>
  <c r="O268" i="2"/>
  <c r="O360" i="2"/>
  <c r="N360" i="3"/>
  <c r="O360" i="3"/>
  <c r="O157" i="2"/>
  <c r="N157" i="3"/>
  <c r="O157" i="3"/>
  <c r="O119" i="2"/>
  <c r="N119" i="3"/>
  <c r="O119" i="3"/>
  <c r="N283" i="3"/>
  <c r="O283" i="3"/>
  <c r="O283" i="2"/>
  <c r="O185" i="2"/>
  <c r="N185" i="3"/>
  <c r="O185" i="3"/>
  <c r="O126" i="2"/>
  <c r="N126" i="3"/>
  <c r="O126" i="3"/>
  <c r="O318" i="2"/>
  <c r="N318" i="3"/>
  <c r="O318" i="3"/>
  <c r="O171" i="2"/>
  <c r="N171" i="3"/>
  <c r="O171" i="3"/>
  <c r="O186" i="2"/>
  <c r="N186" i="3"/>
  <c r="O186" i="3"/>
  <c r="N174" i="3"/>
  <c r="O174" i="3"/>
  <c r="O174" i="2"/>
  <c r="N121" i="3"/>
  <c r="O121" i="3"/>
  <c r="O121" i="2"/>
  <c r="O284" i="2"/>
  <c r="N284" i="3"/>
  <c r="O284" i="3"/>
  <c r="O163" i="2"/>
  <c r="N163" i="3"/>
  <c r="O163" i="3"/>
  <c r="O357" i="2"/>
  <c r="N357" i="3"/>
  <c r="O357" i="3"/>
  <c r="N8" i="2"/>
  <c r="M365" i="1"/>
  <c r="O228" i="7"/>
  <c r="N228" i="8"/>
  <c r="N264" i="8"/>
  <c r="O264" i="7"/>
  <c r="N232" i="8"/>
  <c r="O232" i="7"/>
  <c r="N54" i="8"/>
  <c r="O54" i="7"/>
  <c r="N343" i="8"/>
  <c r="O343" i="7"/>
  <c r="O152" i="2"/>
  <c r="N152" i="3"/>
  <c r="O152" i="3"/>
  <c r="O10" i="2"/>
  <c r="N10" i="3"/>
  <c r="O10" i="3"/>
  <c r="O162" i="2"/>
  <c r="N162" i="3"/>
  <c r="O162" i="3"/>
  <c r="O250" i="2"/>
  <c r="N250" i="3"/>
  <c r="O250" i="3"/>
  <c r="O15" i="2"/>
  <c r="N15" i="3"/>
  <c r="O15" i="3"/>
  <c r="O31" i="2"/>
  <c r="N31" i="3"/>
  <c r="O31" i="3"/>
  <c r="N145" i="3"/>
  <c r="O145" i="3"/>
  <c r="O145" i="2"/>
  <c r="O134" i="2"/>
  <c r="N134" i="3"/>
  <c r="O134" i="3"/>
  <c r="N199" i="8"/>
  <c r="O199" i="7"/>
  <c r="N230" i="8"/>
  <c r="O230" i="7"/>
  <c r="O345" i="7"/>
  <c r="N345" i="8"/>
  <c r="O175" i="7"/>
  <c r="N175" i="8"/>
  <c r="N330" i="8"/>
  <c r="O330" i="7"/>
  <c r="N205" i="8"/>
  <c r="O205" i="7"/>
  <c r="N176" i="8"/>
  <c r="O176" i="7"/>
  <c r="O177" i="2"/>
  <c r="N177" i="3"/>
  <c r="O177" i="3"/>
  <c r="O149" i="2"/>
  <c r="N149" i="3"/>
  <c r="O149" i="3"/>
  <c r="N205" i="3"/>
  <c r="O205" i="3"/>
  <c r="O205" i="2"/>
  <c r="O239" i="2"/>
  <c r="N239" i="3"/>
  <c r="O239" i="3"/>
  <c r="O167" i="2"/>
  <c r="N167" i="3"/>
  <c r="O167" i="3"/>
  <c r="O220" i="2"/>
  <c r="N220" i="3"/>
  <c r="O220" i="3"/>
  <c r="O228" i="2"/>
  <c r="N228" i="3"/>
  <c r="O228" i="3"/>
  <c r="O289" i="2"/>
  <c r="N289" i="3"/>
  <c r="O289" i="3"/>
  <c r="O281" i="2"/>
  <c r="N281" i="3"/>
  <c r="O281" i="3"/>
  <c r="N9" i="8"/>
  <c r="O9" i="7"/>
  <c r="O168" i="7"/>
  <c r="N168" i="8"/>
  <c r="N339" i="8"/>
  <c r="O339" i="7"/>
  <c r="N313" i="8"/>
  <c r="O313" i="7"/>
  <c r="O270" i="7"/>
  <c r="N270" i="8"/>
  <c r="O48" i="7"/>
  <c r="N48" i="8"/>
  <c r="N340" i="8"/>
  <c r="O340" i="7"/>
  <c r="O298" i="7"/>
  <c r="N298" i="8"/>
  <c r="N347" i="8"/>
  <c r="O347" i="7"/>
  <c r="N109" i="8"/>
  <c r="O109" i="7"/>
  <c r="N297" i="8"/>
  <c r="O297" i="7"/>
  <c r="O25" i="7"/>
  <c r="N25" i="8"/>
  <c r="N155" i="8"/>
  <c r="O155" i="7"/>
  <c r="N134" i="8"/>
  <c r="O134" i="7"/>
  <c r="N10" i="8"/>
  <c r="O10" i="7"/>
  <c r="N111" i="8"/>
  <c r="O111" i="7"/>
  <c r="O291" i="7"/>
  <c r="N291" i="8"/>
  <c r="N179" i="8"/>
  <c r="O179" i="7"/>
  <c r="O34" i="7"/>
  <c r="N34" i="8"/>
  <c r="O140" i="7"/>
  <c r="N140" i="8"/>
  <c r="N324" i="8"/>
  <c r="O324" i="7"/>
  <c r="N358" i="8"/>
  <c r="O358" i="7"/>
  <c r="O31" i="7"/>
  <c r="N31" i="8"/>
  <c r="N145" i="8"/>
  <c r="O145" i="7"/>
  <c r="N259" i="8"/>
  <c r="O259" i="7"/>
  <c r="N319" i="8"/>
  <c r="O319" i="7"/>
  <c r="N183" i="8"/>
  <c r="O183" i="7"/>
  <c r="N318" i="8"/>
  <c r="O318" i="7"/>
  <c r="N229" i="8"/>
  <c r="O229" i="7"/>
  <c r="N127" i="8"/>
  <c r="O127" i="7"/>
  <c r="N258" i="8"/>
  <c r="O258" i="7"/>
  <c r="N195" i="8"/>
  <c r="O195" i="7"/>
  <c r="O83" i="7"/>
  <c r="N83" i="8"/>
  <c r="N93" i="8"/>
  <c r="O93" i="7"/>
  <c r="N274" i="8"/>
  <c r="O274" i="7"/>
  <c r="N193" i="8"/>
  <c r="O193" i="7"/>
  <c r="N167" i="8"/>
  <c r="O167" i="7"/>
  <c r="O354" i="7"/>
  <c r="N354" i="8"/>
  <c r="O272" i="7"/>
  <c r="N272" i="8"/>
  <c r="O262" i="7"/>
  <c r="N262" i="8"/>
  <c r="O55" i="7"/>
  <c r="N55" i="8"/>
  <c r="O338" i="7"/>
  <c r="N338" i="8"/>
  <c r="N60" i="8"/>
  <c r="O60" i="7"/>
  <c r="O223" i="7"/>
  <c r="N223" i="8"/>
  <c r="O335" i="2"/>
  <c r="N335" i="3"/>
  <c r="O335" i="3"/>
  <c r="O141" i="2"/>
  <c r="N141" i="3"/>
  <c r="O141" i="3"/>
  <c r="O290" i="2"/>
  <c r="N290" i="3"/>
  <c r="O290" i="3"/>
  <c r="O215" i="2"/>
  <c r="N215" i="3"/>
  <c r="O215" i="3"/>
  <c r="N148" i="3"/>
  <c r="O148" i="3"/>
  <c r="O148" i="2"/>
  <c r="N125" i="3"/>
  <c r="O125" i="3"/>
  <c r="O125" i="2"/>
  <c r="O272" i="2"/>
  <c r="N272" i="3"/>
  <c r="O272" i="3"/>
  <c r="O108" i="2"/>
  <c r="N108" i="3"/>
  <c r="O108" i="3"/>
  <c r="O211" i="2"/>
  <c r="N211" i="3"/>
  <c r="O211" i="3"/>
  <c r="O246" i="2"/>
  <c r="N246" i="3"/>
  <c r="O246" i="3"/>
  <c r="N336" i="3"/>
  <c r="O336" i="3"/>
  <c r="O336" i="2"/>
  <c r="N236" i="3"/>
  <c r="O236" i="3"/>
  <c r="O236" i="2"/>
  <c r="O312" i="2"/>
  <c r="N312" i="3"/>
  <c r="O312" i="3"/>
  <c r="O297" i="2"/>
  <c r="N297" i="3"/>
  <c r="O297" i="3"/>
  <c r="O92" i="2"/>
  <c r="N92" i="3"/>
  <c r="O92" i="3"/>
  <c r="O273" i="2"/>
  <c r="N273" i="3"/>
  <c r="O273" i="3"/>
  <c r="O238" i="2"/>
  <c r="N238" i="3"/>
  <c r="O238" i="3"/>
  <c r="N208" i="3"/>
  <c r="O208" i="3"/>
  <c r="O208" i="2"/>
  <c r="O350" i="2"/>
  <c r="N350" i="3"/>
  <c r="O350" i="3"/>
  <c r="O197" i="2"/>
  <c r="N197" i="3"/>
  <c r="O197" i="3"/>
  <c r="O136" i="2"/>
  <c r="N136" i="3"/>
  <c r="O136" i="3"/>
  <c r="N345" i="3"/>
  <c r="O345" i="3"/>
  <c r="O345" i="2"/>
  <c r="O299" i="2"/>
  <c r="N299" i="3"/>
  <c r="O299" i="3"/>
  <c r="O212" i="2"/>
  <c r="N212" i="3"/>
  <c r="O212" i="3"/>
  <c r="O39" i="2"/>
  <c r="N39" i="3"/>
  <c r="O39" i="3"/>
  <c r="O347" i="2"/>
  <c r="N347" i="3"/>
  <c r="O347" i="3"/>
  <c r="O270" i="2"/>
  <c r="N270" i="3"/>
  <c r="O270" i="3"/>
  <c r="O261" i="2"/>
  <c r="N261" i="3"/>
  <c r="O261" i="3"/>
  <c r="O330" i="2"/>
  <c r="N330" i="3"/>
  <c r="O330" i="3"/>
  <c r="O81" i="2"/>
  <c r="N81" i="3"/>
  <c r="O81" i="3"/>
  <c r="O319" i="2"/>
  <c r="N319" i="3"/>
  <c r="O319" i="3"/>
  <c r="O277" i="2"/>
  <c r="N277" i="3"/>
  <c r="O277" i="3"/>
  <c r="O243" i="2"/>
  <c r="N243" i="3"/>
  <c r="O243" i="3"/>
  <c r="O147" i="2"/>
  <c r="N147" i="3"/>
  <c r="O147" i="3"/>
  <c r="O62" i="2"/>
  <c r="N62" i="3"/>
  <c r="O62" i="3"/>
  <c r="O296" i="2"/>
  <c r="N296" i="3"/>
  <c r="O296" i="3"/>
  <c r="O181" i="2"/>
  <c r="N181" i="3"/>
  <c r="O181" i="3"/>
  <c r="O271" i="2"/>
  <c r="N271" i="3"/>
  <c r="O271" i="3"/>
  <c r="O203" i="2"/>
  <c r="N203" i="3"/>
  <c r="O203" i="3"/>
  <c r="O46" i="2"/>
  <c r="N46" i="3"/>
  <c r="O46" i="3"/>
  <c r="O274" i="2"/>
  <c r="N274" i="3"/>
  <c r="O274" i="3"/>
  <c r="O170" i="2"/>
  <c r="N170" i="3"/>
  <c r="O170" i="3"/>
  <c r="N263" i="3"/>
  <c r="O263" i="3"/>
  <c r="O263" i="2"/>
  <c r="O195" i="2"/>
  <c r="N195" i="3"/>
  <c r="O195" i="3"/>
  <c r="D367" i="4"/>
  <c r="J321" i="4"/>
  <c r="K321" i="4"/>
  <c r="M321" i="4"/>
  <c r="J343" i="4"/>
  <c r="K343" i="4"/>
  <c r="M343" i="4"/>
  <c r="J311" i="4"/>
  <c r="K311" i="4"/>
  <c r="M311" i="4"/>
  <c r="J316" i="4"/>
  <c r="K316" i="4"/>
  <c r="M316" i="4"/>
  <c r="J275" i="4"/>
  <c r="K275" i="4"/>
  <c r="M275" i="4"/>
  <c r="J243" i="4"/>
  <c r="K243" i="4"/>
  <c r="M243" i="4"/>
  <c r="J350" i="4"/>
  <c r="K350" i="4"/>
  <c r="M350" i="4"/>
  <c r="J293" i="4"/>
  <c r="K293" i="4"/>
  <c r="M293" i="4"/>
  <c r="J261" i="4"/>
  <c r="K261" i="4"/>
  <c r="M261" i="4"/>
  <c r="J298" i="4"/>
  <c r="K298" i="4"/>
  <c r="M298" i="4"/>
  <c r="J228" i="4"/>
  <c r="K228" i="4"/>
  <c r="M228" i="4"/>
  <c r="J196" i="4"/>
  <c r="K196" i="4"/>
  <c r="M196" i="4"/>
  <c r="J164" i="4"/>
  <c r="K164" i="4"/>
  <c r="M164" i="4"/>
  <c r="J132" i="4"/>
  <c r="K132" i="4"/>
  <c r="M132" i="4"/>
  <c r="J352" i="4"/>
  <c r="K352" i="4"/>
  <c r="M352" i="4"/>
  <c r="J274" i="4"/>
  <c r="K274" i="4"/>
  <c r="M274" i="4"/>
  <c r="J230" i="4"/>
  <c r="K230" i="4"/>
  <c r="M230" i="4"/>
  <c r="J198" i="4"/>
  <c r="K198" i="4"/>
  <c r="M198" i="4"/>
  <c r="J166" i="4"/>
  <c r="K166" i="4"/>
  <c r="M166" i="4"/>
  <c r="J272" i="4"/>
  <c r="K272" i="4"/>
  <c r="M272" i="4"/>
  <c r="J195" i="4"/>
  <c r="K195" i="4"/>
  <c r="M195" i="4"/>
  <c r="J142" i="4"/>
  <c r="K142" i="4"/>
  <c r="M142" i="4"/>
  <c r="J126" i="4"/>
  <c r="K126" i="4"/>
  <c r="M126" i="4"/>
  <c r="J100" i="4"/>
  <c r="K100" i="4"/>
  <c r="M100" i="4"/>
  <c r="J68" i="4"/>
  <c r="K68" i="4"/>
  <c r="M68" i="4"/>
  <c r="J36" i="4"/>
  <c r="K36" i="4"/>
  <c r="M36" i="4"/>
  <c r="J240" i="4"/>
  <c r="K240" i="4"/>
  <c r="M240" i="4"/>
  <c r="J171" i="4"/>
  <c r="K171" i="4"/>
  <c r="M171" i="4"/>
  <c r="J102" i="4"/>
  <c r="K102" i="4"/>
  <c r="M102" i="4"/>
  <c r="J70" i="4"/>
  <c r="K70" i="4"/>
  <c r="M70" i="4"/>
  <c r="J38" i="4"/>
  <c r="K38" i="4"/>
  <c r="M38" i="4"/>
  <c r="J245" i="4"/>
  <c r="K245" i="4"/>
  <c r="M245" i="4"/>
  <c r="J183" i="4"/>
  <c r="K183" i="4"/>
  <c r="M183" i="4"/>
  <c r="J236" i="4"/>
  <c r="K236" i="4"/>
  <c r="M236" i="4"/>
  <c r="J131" i="4"/>
  <c r="K131" i="4"/>
  <c r="M131" i="4"/>
  <c r="J10" i="4"/>
  <c r="K10" i="4"/>
  <c r="M10" i="4"/>
  <c r="J75" i="4"/>
  <c r="K75" i="4"/>
  <c r="M75" i="4"/>
  <c r="J209" i="4"/>
  <c r="K209" i="4"/>
  <c r="M209" i="4"/>
  <c r="J360" i="4"/>
  <c r="K360" i="4"/>
  <c r="M360" i="4"/>
  <c r="J362" i="4"/>
  <c r="K362" i="4"/>
  <c r="M362" i="4"/>
  <c r="J317" i="4"/>
  <c r="K317" i="4"/>
  <c r="M317" i="4"/>
  <c r="J339" i="4"/>
  <c r="K339" i="4"/>
  <c r="M339" i="4"/>
  <c r="J307" i="4"/>
  <c r="K307" i="4"/>
  <c r="M307" i="4"/>
  <c r="J312" i="4"/>
  <c r="K312" i="4"/>
  <c r="M312" i="4"/>
  <c r="J271" i="4"/>
  <c r="K271" i="4"/>
  <c r="M271" i="4"/>
  <c r="J239" i="4"/>
  <c r="K239" i="4"/>
  <c r="M239" i="4"/>
  <c r="J340" i="4"/>
  <c r="K340" i="4"/>
  <c r="M340" i="4"/>
  <c r="J289" i="4"/>
  <c r="K289" i="4"/>
  <c r="M289" i="4"/>
  <c r="J257" i="4"/>
  <c r="K257" i="4"/>
  <c r="M257" i="4"/>
  <c r="J292" i="4"/>
  <c r="K292" i="4"/>
  <c r="M292" i="4"/>
  <c r="J224" i="4"/>
  <c r="K224" i="4"/>
  <c r="M224" i="4"/>
  <c r="J192" i="4"/>
  <c r="K192" i="4"/>
  <c r="M192" i="4"/>
  <c r="J160" i="4"/>
  <c r="K160" i="4"/>
  <c r="M160" i="4"/>
  <c r="J128" i="4"/>
  <c r="K128" i="4"/>
  <c r="M128" i="4"/>
  <c r="J330" i="4"/>
  <c r="K330" i="4"/>
  <c r="M330" i="4"/>
  <c r="J268" i="4"/>
  <c r="K268" i="4"/>
  <c r="M268" i="4"/>
  <c r="J226" i="4"/>
  <c r="K226" i="4"/>
  <c r="M226" i="4"/>
  <c r="J194" i="4"/>
  <c r="K194" i="4"/>
  <c r="M194" i="4"/>
  <c r="J162" i="4"/>
  <c r="K162" i="4"/>
  <c r="M162" i="4"/>
  <c r="J270" i="4"/>
  <c r="K270" i="4"/>
  <c r="M270" i="4"/>
  <c r="J189" i="4"/>
  <c r="K189" i="4"/>
  <c r="M189" i="4"/>
  <c r="J141" i="4"/>
  <c r="K141" i="4"/>
  <c r="M141" i="4"/>
  <c r="J125" i="4"/>
  <c r="K125" i="4"/>
  <c r="M125" i="4"/>
  <c r="J96" i="4"/>
  <c r="K96" i="4"/>
  <c r="M96" i="4"/>
  <c r="J64" i="4"/>
  <c r="K64" i="4"/>
  <c r="M64" i="4"/>
  <c r="J32" i="4"/>
  <c r="K32" i="4"/>
  <c r="M32" i="4"/>
  <c r="J229" i="4"/>
  <c r="K229" i="4"/>
  <c r="M229" i="4"/>
  <c r="J165" i="4"/>
  <c r="K165" i="4"/>
  <c r="M165" i="4"/>
  <c r="J98" i="4"/>
  <c r="K98" i="4"/>
  <c r="M98" i="4"/>
  <c r="J66" i="4"/>
  <c r="K66" i="4"/>
  <c r="M66" i="4"/>
  <c r="J34" i="4"/>
  <c r="K34" i="4"/>
  <c r="M34" i="4"/>
  <c r="J244" i="4"/>
  <c r="K244" i="4"/>
  <c r="M244" i="4"/>
  <c r="J161" i="4"/>
  <c r="K161" i="4"/>
  <c r="M161" i="4"/>
  <c r="J344" i="4"/>
  <c r="K344" i="4"/>
  <c r="M344" i="4"/>
  <c r="J121" i="4"/>
  <c r="K121" i="4"/>
  <c r="M121" i="4"/>
  <c r="J9" i="4"/>
  <c r="K9" i="4"/>
  <c r="M9" i="4"/>
  <c r="J69" i="4"/>
  <c r="K69" i="4"/>
  <c r="M69" i="4"/>
  <c r="J337" i="4"/>
  <c r="K337" i="4"/>
  <c r="M337" i="4"/>
  <c r="J309" i="4"/>
  <c r="K309" i="4"/>
  <c r="M309" i="4"/>
  <c r="J348" i="4"/>
  <c r="K348" i="4"/>
  <c r="M348" i="4"/>
  <c r="J295" i="4"/>
  <c r="K295" i="4"/>
  <c r="M295" i="4"/>
  <c r="J267" i="4"/>
  <c r="K267" i="4"/>
  <c r="M267" i="4"/>
  <c r="J318" i="4"/>
  <c r="K318" i="4"/>
  <c r="M318" i="4"/>
  <c r="J281" i="4"/>
  <c r="K281" i="4"/>
  <c r="M281" i="4"/>
  <c r="J253" i="4"/>
  <c r="K253" i="4"/>
  <c r="M253" i="4"/>
  <c r="J212" i="4"/>
  <c r="K212" i="4"/>
  <c r="M212" i="4"/>
  <c r="J184" i="4"/>
  <c r="K184" i="4"/>
  <c r="M184" i="4"/>
  <c r="J156" i="4"/>
  <c r="K156" i="4"/>
  <c r="M156" i="4"/>
  <c r="J304" i="4"/>
  <c r="K304" i="4"/>
  <c r="M304" i="4"/>
  <c r="J252" i="4"/>
  <c r="K252" i="4"/>
  <c r="M252" i="4"/>
  <c r="J222" i="4"/>
  <c r="K222" i="4"/>
  <c r="M222" i="4"/>
  <c r="J150" i="4"/>
  <c r="K150" i="4"/>
  <c r="M150" i="4"/>
  <c r="J241" i="4"/>
  <c r="K241" i="4"/>
  <c r="M241" i="4"/>
  <c r="J179" i="4"/>
  <c r="K179" i="4"/>
  <c r="M179" i="4"/>
  <c r="J116" i="4"/>
  <c r="K116" i="4"/>
  <c r="M116" i="4"/>
  <c r="J88" i="4"/>
  <c r="K88" i="4"/>
  <c r="M88" i="4"/>
  <c r="J60" i="4"/>
  <c r="K60" i="4"/>
  <c r="M60" i="4"/>
  <c r="J286" i="4"/>
  <c r="K286" i="4"/>
  <c r="M286" i="4"/>
  <c r="J213" i="4"/>
  <c r="K213" i="4"/>
  <c r="M213" i="4"/>
  <c r="J155" i="4"/>
  <c r="K155" i="4"/>
  <c r="M155" i="4"/>
  <c r="J54" i="4"/>
  <c r="K54" i="4"/>
  <c r="M54" i="4"/>
  <c r="J26" i="4"/>
  <c r="K26" i="4"/>
  <c r="M26" i="4"/>
  <c r="J237" i="4"/>
  <c r="K237" i="4"/>
  <c r="M237" i="4"/>
  <c r="J191" i="4"/>
  <c r="K191" i="4"/>
  <c r="M191" i="4"/>
  <c r="J107" i="4"/>
  <c r="K107" i="4"/>
  <c r="M107" i="4"/>
  <c r="J231" i="4"/>
  <c r="K231" i="4"/>
  <c r="M231" i="4"/>
  <c r="J123" i="4"/>
  <c r="K123" i="4"/>
  <c r="M123" i="4"/>
  <c r="J55" i="4"/>
  <c r="K55" i="4"/>
  <c r="M55" i="4"/>
  <c r="J223" i="4"/>
  <c r="K223" i="4"/>
  <c r="M223" i="4"/>
  <c r="J61" i="4"/>
  <c r="K61" i="4"/>
  <c r="M61" i="4"/>
  <c r="J119" i="4"/>
  <c r="K119" i="4"/>
  <c r="M119" i="4"/>
  <c r="J97" i="4"/>
  <c r="K97" i="4"/>
  <c r="M97" i="4"/>
  <c r="J333" i="4"/>
  <c r="K333" i="4"/>
  <c r="M333" i="4"/>
  <c r="J347" i="4"/>
  <c r="K347" i="4"/>
  <c r="M347" i="4"/>
  <c r="J319" i="4"/>
  <c r="K319" i="4"/>
  <c r="M319" i="4"/>
  <c r="J342" i="4"/>
  <c r="K342" i="4"/>
  <c r="M342" i="4"/>
  <c r="J247" i="4"/>
  <c r="K247" i="4"/>
  <c r="M247" i="4"/>
  <c r="J363" i="4"/>
  <c r="K363" i="4"/>
  <c r="M363" i="4"/>
  <c r="J314" i="4"/>
  <c r="K314" i="4"/>
  <c r="M314" i="4"/>
  <c r="J310" i="4"/>
  <c r="K310" i="4"/>
  <c r="M310" i="4"/>
  <c r="J250" i="4"/>
  <c r="K250" i="4"/>
  <c r="M250" i="4"/>
  <c r="J208" i="4"/>
  <c r="K208" i="4"/>
  <c r="M208" i="4"/>
  <c r="J136" i="4"/>
  <c r="K136" i="4"/>
  <c r="M136" i="4"/>
  <c r="J359" i="4"/>
  <c r="K359" i="4"/>
  <c r="M359" i="4"/>
  <c r="J300" i="4"/>
  <c r="K300" i="4"/>
  <c r="M300" i="4"/>
  <c r="J202" i="4"/>
  <c r="K202" i="4"/>
  <c r="M202" i="4"/>
  <c r="J174" i="4"/>
  <c r="K174" i="4"/>
  <c r="M174" i="4"/>
  <c r="J328" i="4"/>
  <c r="K328" i="4"/>
  <c r="M328" i="4"/>
  <c r="J145" i="4"/>
  <c r="K145" i="4"/>
  <c r="M145" i="4"/>
  <c r="J130" i="4"/>
  <c r="K130" i="4"/>
  <c r="M130" i="4"/>
  <c r="J112" i="4"/>
  <c r="K112" i="4"/>
  <c r="M112" i="4"/>
  <c r="J40" i="4"/>
  <c r="K40" i="4"/>
  <c r="M40" i="4"/>
  <c r="J12" i="4"/>
  <c r="K12" i="4"/>
  <c r="M12" i="4"/>
  <c r="J264" i="4"/>
  <c r="K264" i="4"/>
  <c r="M264" i="4"/>
  <c r="J106" i="4"/>
  <c r="K106" i="4"/>
  <c r="M106" i="4"/>
  <c r="J78" i="4"/>
  <c r="K78" i="4"/>
  <c r="M78" i="4"/>
  <c r="J50" i="4"/>
  <c r="K50" i="4"/>
  <c r="M50" i="4"/>
  <c r="J185" i="4"/>
  <c r="K185" i="4"/>
  <c r="M185" i="4"/>
  <c r="J306" i="4"/>
  <c r="K306" i="4"/>
  <c r="M306" i="4"/>
  <c r="J169" i="4"/>
  <c r="K169" i="4"/>
  <c r="M169" i="4"/>
  <c r="J83" i="4"/>
  <c r="K83" i="4"/>
  <c r="M83" i="4"/>
  <c r="J27" i="4"/>
  <c r="K27" i="4"/>
  <c r="M27" i="4"/>
  <c r="J113" i="4"/>
  <c r="K113" i="4"/>
  <c r="M113" i="4"/>
  <c r="J49" i="4"/>
  <c r="K49" i="4"/>
  <c r="M49" i="4"/>
  <c r="J175" i="4"/>
  <c r="K175" i="4"/>
  <c r="M175" i="4"/>
  <c r="J51" i="4"/>
  <c r="K51" i="4"/>
  <c r="M51" i="4"/>
  <c r="J109" i="4"/>
  <c r="K109" i="4"/>
  <c r="M109" i="4"/>
  <c r="J73" i="4"/>
  <c r="K73" i="4"/>
  <c r="M73" i="4"/>
  <c r="J325" i="4"/>
  <c r="K325" i="4"/>
  <c r="M325" i="4"/>
  <c r="J305" i="4"/>
  <c r="K305" i="4"/>
  <c r="M305" i="4"/>
  <c r="J355" i="4"/>
  <c r="K355" i="4"/>
  <c r="M355" i="4"/>
  <c r="J335" i="4"/>
  <c r="K335" i="4"/>
  <c r="M335" i="4"/>
  <c r="J315" i="4"/>
  <c r="K315" i="4"/>
  <c r="M315" i="4"/>
  <c r="J287" i="4"/>
  <c r="K287" i="4"/>
  <c r="M287" i="4"/>
  <c r="J269" i="4"/>
  <c r="K269" i="4"/>
  <c r="M269" i="4"/>
  <c r="J249" i="4"/>
  <c r="K249" i="4"/>
  <c r="M249" i="4"/>
  <c r="J204" i="4"/>
  <c r="K204" i="4"/>
  <c r="M204" i="4"/>
  <c r="J284" i="4"/>
  <c r="K284" i="4"/>
  <c r="M284" i="4"/>
  <c r="J246" i="4"/>
  <c r="K246" i="4"/>
  <c r="M246" i="4"/>
  <c r="J210" i="4"/>
  <c r="K210" i="4"/>
  <c r="M210" i="4"/>
  <c r="J190" i="4"/>
  <c r="K190" i="4"/>
  <c r="M190" i="4"/>
  <c r="J170" i="4"/>
  <c r="K170" i="4"/>
  <c r="M170" i="4"/>
  <c r="J221" i="4"/>
  <c r="K221" i="4"/>
  <c r="M221" i="4"/>
  <c r="J76" i="4"/>
  <c r="K76" i="4"/>
  <c r="M76" i="4"/>
  <c r="J56" i="4"/>
  <c r="K56" i="4"/>
  <c r="M56" i="4"/>
  <c r="J256" i="4"/>
  <c r="K256" i="4"/>
  <c r="M256" i="4"/>
  <c r="J42" i="4"/>
  <c r="K42" i="4"/>
  <c r="M42" i="4"/>
  <c r="J22" i="4"/>
  <c r="K22" i="4"/>
  <c r="M22" i="4"/>
  <c r="J215" i="4"/>
  <c r="K215" i="4"/>
  <c r="M215" i="4"/>
  <c r="J153" i="4"/>
  <c r="K153" i="4"/>
  <c r="M153" i="4"/>
  <c r="J294" i="4"/>
  <c r="K294" i="4"/>
  <c r="M294" i="4"/>
  <c r="J91" i="4"/>
  <c r="K91" i="4"/>
  <c r="M91" i="4"/>
  <c r="J361" i="4"/>
  <c r="K361" i="4"/>
  <c r="M361" i="4"/>
  <c r="J283" i="4"/>
  <c r="K283" i="4"/>
  <c r="M283" i="4"/>
  <c r="J263" i="4"/>
  <c r="K263" i="4"/>
  <c r="M263" i="4"/>
  <c r="J301" i="4"/>
  <c r="K301" i="4"/>
  <c r="M301" i="4"/>
  <c r="J200" i="4"/>
  <c r="K200" i="4"/>
  <c r="M200" i="4"/>
  <c r="J180" i="4"/>
  <c r="K180" i="4"/>
  <c r="M180" i="4"/>
  <c r="J144" i="4"/>
  <c r="K144" i="4"/>
  <c r="M144" i="4"/>
  <c r="J124" i="4"/>
  <c r="K124" i="4"/>
  <c r="M124" i="4"/>
  <c r="J354" i="4"/>
  <c r="K354" i="4"/>
  <c r="M354" i="4"/>
  <c r="J242" i="4"/>
  <c r="K242" i="4"/>
  <c r="M242" i="4"/>
  <c r="J211" i="4"/>
  <c r="K211" i="4"/>
  <c r="M211" i="4"/>
  <c r="J173" i="4"/>
  <c r="K173" i="4"/>
  <c r="M173" i="4"/>
  <c r="J108" i="4"/>
  <c r="K108" i="4"/>
  <c r="M108" i="4"/>
  <c r="J254" i="4"/>
  <c r="K254" i="4"/>
  <c r="M254" i="4"/>
  <c r="J203" i="4"/>
  <c r="K203" i="4"/>
  <c r="M203" i="4"/>
  <c r="J114" i="4"/>
  <c r="K114" i="4"/>
  <c r="M114" i="4"/>
  <c r="J94" i="4"/>
  <c r="K94" i="4"/>
  <c r="M94" i="4"/>
  <c r="J74" i="4"/>
  <c r="K74" i="4"/>
  <c r="M74" i="4"/>
  <c r="J18" i="4"/>
  <c r="K18" i="4"/>
  <c r="M18" i="4"/>
  <c r="J85" i="4"/>
  <c r="K85" i="4"/>
  <c r="M85" i="4"/>
  <c r="J177" i="4"/>
  <c r="K177" i="4"/>
  <c r="M177" i="4"/>
  <c r="J199" i="4"/>
  <c r="K199" i="4"/>
  <c r="M199" i="4"/>
  <c r="J81" i="4"/>
  <c r="K81" i="4"/>
  <c r="M81" i="4"/>
  <c r="J67" i="4"/>
  <c r="K67" i="4"/>
  <c r="M67" i="4"/>
  <c r="J11" i="4"/>
  <c r="K11" i="4"/>
  <c r="M11" i="4"/>
  <c r="J47" i="4"/>
  <c r="K47" i="4"/>
  <c r="M47" i="4"/>
  <c r="J8" i="4"/>
  <c r="K8" i="4"/>
  <c r="M8" i="4"/>
  <c r="J353" i="4"/>
  <c r="K353" i="4"/>
  <c r="M353" i="4"/>
  <c r="J313" i="4"/>
  <c r="K313" i="4"/>
  <c r="M313" i="4"/>
  <c r="J323" i="4"/>
  <c r="K323" i="4"/>
  <c r="M323" i="4"/>
  <c r="J324" i="4"/>
  <c r="K324" i="4"/>
  <c r="M324" i="4"/>
  <c r="J336" i="4"/>
  <c r="K336" i="4"/>
  <c r="M336" i="4"/>
  <c r="J276" i="4"/>
  <c r="K276" i="4"/>
  <c r="M276" i="4"/>
  <c r="J258" i="4"/>
  <c r="K258" i="4"/>
  <c r="M258" i="4"/>
  <c r="J234" i="4"/>
  <c r="K234" i="4"/>
  <c r="M234" i="4"/>
  <c r="J214" i="4"/>
  <c r="K214" i="4"/>
  <c r="M214" i="4"/>
  <c r="J178" i="4"/>
  <c r="K178" i="4"/>
  <c r="M178" i="4"/>
  <c r="J158" i="4"/>
  <c r="K158" i="4"/>
  <c r="M158" i="4"/>
  <c r="J120" i="4"/>
  <c r="K120" i="4"/>
  <c r="M120" i="4"/>
  <c r="J44" i="4"/>
  <c r="K44" i="4"/>
  <c r="M44" i="4"/>
  <c r="J24" i="4"/>
  <c r="K24" i="4"/>
  <c r="M24" i="4"/>
  <c r="J86" i="4"/>
  <c r="K86" i="4"/>
  <c r="M86" i="4"/>
  <c r="J30" i="4"/>
  <c r="K30" i="4"/>
  <c r="M30" i="4"/>
  <c r="J278" i="4"/>
  <c r="K278" i="4"/>
  <c r="M278" i="4"/>
  <c r="J217" i="4"/>
  <c r="K217" i="4"/>
  <c r="M217" i="4"/>
  <c r="J308" i="4"/>
  <c r="K308" i="4"/>
  <c r="M308" i="4"/>
  <c r="J233" i="4"/>
  <c r="K233" i="4"/>
  <c r="M233" i="4"/>
  <c r="J349" i="4"/>
  <c r="K349" i="4"/>
  <c r="M349" i="4"/>
  <c r="J329" i="4"/>
  <c r="K329" i="4"/>
  <c r="M329" i="4"/>
  <c r="J326" i="4"/>
  <c r="K326" i="4"/>
  <c r="M326" i="4"/>
  <c r="J291" i="4"/>
  <c r="K291" i="4"/>
  <c r="M291" i="4"/>
  <c r="J255" i="4"/>
  <c r="K255" i="4"/>
  <c r="M255" i="4"/>
  <c r="J235" i="4"/>
  <c r="K235" i="4"/>
  <c r="M235" i="4"/>
  <c r="J356" i="4"/>
  <c r="K356" i="4"/>
  <c r="M356" i="4"/>
  <c r="J273" i="4"/>
  <c r="K273" i="4"/>
  <c r="M273" i="4"/>
  <c r="J172" i="4"/>
  <c r="K172" i="4"/>
  <c r="M172" i="4"/>
  <c r="J152" i="4"/>
  <c r="K152" i="4"/>
  <c r="M152" i="4"/>
  <c r="J290" i="4"/>
  <c r="K290" i="4"/>
  <c r="M290" i="4"/>
  <c r="J280" i="4"/>
  <c r="K280" i="4"/>
  <c r="M280" i="4"/>
  <c r="J227" i="4"/>
  <c r="K227" i="4"/>
  <c r="M227" i="4"/>
  <c r="J157" i="4"/>
  <c r="K157" i="4"/>
  <c r="M157" i="4"/>
  <c r="J138" i="4"/>
  <c r="K138" i="4"/>
  <c r="M138" i="4"/>
  <c r="J129" i="4"/>
  <c r="K129" i="4"/>
  <c r="M129" i="4"/>
  <c r="J80" i="4"/>
  <c r="K80" i="4"/>
  <c r="M80" i="4"/>
  <c r="J187" i="4"/>
  <c r="K187" i="4"/>
  <c r="M187" i="4"/>
  <c r="J149" i="4"/>
  <c r="K149" i="4"/>
  <c r="M149" i="4"/>
  <c r="J46" i="4"/>
  <c r="K46" i="4"/>
  <c r="M46" i="4"/>
  <c r="J147" i="4"/>
  <c r="K147" i="4"/>
  <c r="M147" i="4"/>
  <c r="J101" i="4"/>
  <c r="K101" i="4"/>
  <c r="M101" i="4"/>
  <c r="J115" i="4"/>
  <c r="K115" i="4"/>
  <c r="M115" i="4"/>
  <c r="J59" i="4"/>
  <c r="K59" i="4"/>
  <c r="M59" i="4"/>
  <c r="J21" i="4"/>
  <c r="K21" i="4"/>
  <c r="M21" i="4"/>
  <c r="J65" i="4"/>
  <c r="K65" i="4"/>
  <c r="M65" i="4"/>
  <c r="J303" i="4"/>
  <c r="K303" i="4"/>
  <c r="M303" i="4"/>
  <c r="J99" i="4"/>
  <c r="K99" i="4"/>
  <c r="M99" i="4"/>
  <c r="J15" i="4"/>
  <c r="K15" i="4"/>
  <c r="M15" i="4"/>
  <c r="J297" i="4"/>
  <c r="K297" i="4"/>
  <c r="M297" i="4"/>
  <c r="J282" i="4"/>
  <c r="K282" i="4"/>
  <c r="M282" i="4"/>
  <c r="J176" i="4"/>
  <c r="K176" i="4"/>
  <c r="M176" i="4"/>
  <c r="J218" i="4"/>
  <c r="K218" i="4"/>
  <c r="M218" i="4"/>
  <c r="J302" i="4"/>
  <c r="K302" i="4"/>
  <c r="M302" i="4"/>
  <c r="J84" i="4"/>
  <c r="K84" i="4"/>
  <c r="M84" i="4"/>
  <c r="J48" i="4"/>
  <c r="K48" i="4"/>
  <c r="M48" i="4"/>
  <c r="J14" i="4"/>
  <c r="K14" i="4"/>
  <c r="M14" i="4"/>
  <c r="J39" i="4"/>
  <c r="K39" i="4"/>
  <c r="M39" i="4"/>
  <c r="J262" i="4"/>
  <c r="K262" i="4"/>
  <c r="M262" i="4"/>
  <c r="J111" i="4"/>
  <c r="K111" i="4"/>
  <c r="M111" i="4"/>
  <c r="J19" i="4"/>
  <c r="K19" i="4"/>
  <c r="M19" i="4"/>
  <c r="J89" i="4"/>
  <c r="K89" i="4"/>
  <c r="M89" i="4"/>
  <c r="J327" i="4"/>
  <c r="K327" i="4"/>
  <c r="M327" i="4"/>
  <c r="J279" i="4"/>
  <c r="K279" i="4"/>
  <c r="M279" i="4"/>
  <c r="J334" i="4"/>
  <c r="K334" i="4"/>
  <c r="M334" i="4"/>
  <c r="J248" i="4"/>
  <c r="K248" i="4"/>
  <c r="M248" i="4"/>
  <c r="J163" i="4"/>
  <c r="K163" i="4"/>
  <c r="M163" i="4"/>
  <c r="J133" i="4"/>
  <c r="K133" i="4"/>
  <c r="M133" i="4"/>
  <c r="J288" i="4"/>
  <c r="K288" i="4"/>
  <c r="M288" i="4"/>
  <c r="J110" i="4"/>
  <c r="K110" i="4"/>
  <c r="M110" i="4"/>
  <c r="J135" i="4"/>
  <c r="K135" i="4"/>
  <c r="M135" i="4"/>
  <c r="J13" i="4"/>
  <c r="K13" i="4"/>
  <c r="M13" i="4"/>
  <c r="J23" i="4"/>
  <c r="K23" i="4"/>
  <c r="M23" i="4"/>
  <c r="J45" i="4"/>
  <c r="K45" i="4"/>
  <c r="M45" i="4"/>
  <c r="J207" i="4"/>
  <c r="K207" i="4"/>
  <c r="M207" i="4"/>
  <c r="J79" i="4"/>
  <c r="K79" i="4"/>
  <c r="M79" i="4"/>
  <c r="J25" i="4"/>
  <c r="K25" i="4"/>
  <c r="M25" i="4"/>
  <c r="J345" i="4"/>
  <c r="K345" i="4"/>
  <c r="M345" i="4"/>
  <c r="J188" i="4"/>
  <c r="K188" i="4"/>
  <c r="M188" i="4"/>
  <c r="J148" i="4"/>
  <c r="K148" i="4"/>
  <c r="M148" i="4"/>
  <c r="J154" i="4"/>
  <c r="K154" i="4"/>
  <c r="M154" i="4"/>
  <c r="J146" i="4"/>
  <c r="K146" i="4"/>
  <c r="M146" i="4"/>
  <c r="J20" i="4"/>
  <c r="K20" i="4"/>
  <c r="M20" i="4"/>
  <c r="J181" i="4"/>
  <c r="K181" i="4"/>
  <c r="M181" i="4"/>
  <c r="J62" i="4"/>
  <c r="K62" i="4"/>
  <c r="M62" i="4"/>
  <c r="J53" i="4"/>
  <c r="K53" i="4"/>
  <c r="M53" i="4"/>
  <c r="J127" i="4"/>
  <c r="K127" i="4"/>
  <c r="M127" i="4"/>
  <c r="J93" i="4"/>
  <c r="K93" i="4"/>
  <c r="M93" i="4"/>
  <c r="J17" i="4"/>
  <c r="K17" i="4"/>
  <c r="M17" i="4"/>
  <c r="J143" i="4"/>
  <c r="K143" i="4"/>
  <c r="M143" i="4"/>
  <c r="J341" i="4"/>
  <c r="K341" i="4"/>
  <c r="M341" i="4"/>
  <c r="J351" i="4"/>
  <c r="K351" i="4"/>
  <c r="M351" i="4"/>
  <c r="J265" i="4"/>
  <c r="K265" i="4"/>
  <c r="M265" i="4"/>
  <c r="J220" i="4"/>
  <c r="K220" i="4"/>
  <c r="M220" i="4"/>
  <c r="J186" i="4"/>
  <c r="K186" i="4"/>
  <c r="M186" i="4"/>
  <c r="J92" i="4"/>
  <c r="K92" i="4"/>
  <c r="M92" i="4"/>
  <c r="J52" i="4"/>
  <c r="K52" i="4"/>
  <c r="M52" i="4"/>
  <c r="J16" i="4"/>
  <c r="K16" i="4"/>
  <c r="M16" i="4"/>
  <c r="J58" i="4"/>
  <c r="K58" i="4"/>
  <c r="M58" i="4"/>
  <c r="J193" i="4"/>
  <c r="K193" i="4"/>
  <c r="M193" i="4"/>
  <c r="J43" i="4"/>
  <c r="K43" i="4"/>
  <c r="M43" i="4"/>
  <c r="J29" i="4"/>
  <c r="K29" i="4"/>
  <c r="M29" i="4"/>
  <c r="J63" i="4"/>
  <c r="K63" i="4"/>
  <c r="M63" i="4"/>
  <c r="J259" i="4"/>
  <c r="K259" i="4"/>
  <c r="M259" i="4"/>
  <c r="J117" i="4"/>
  <c r="K117" i="4"/>
  <c r="M117" i="4"/>
  <c r="J37" i="4"/>
  <c r="K37" i="4"/>
  <c r="M37" i="4"/>
  <c r="J57" i="4"/>
  <c r="K57" i="4"/>
  <c r="M57" i="4"/>
  <c r="J358" i="4"/>
  <c r="K358" i="4"/>
  <c r="M358" i="4"/>
  <c r="J251" i="4"/>
  <c r="K251" i="4"/>
  <c r="M251" i="4"/>
  <c r="J266" i="4"/>
  <c r="K266" i="4"/>
  <c r="M266" i="4"/>
  <c r="J168" i="4"/>
  <c r="K168" i="4"/>
  <c r="M168" i="4"/>
  <c r="J322" i="4"/>
  <c r="K322" i="4"/>
  <c r="M322" i="4"/>
  <c r="J137" i="4"/>
  <c r="K137" i="4"/>
  <c r="M137" i="4"/>
  <c r="J118" i="4"/>
  <c r="K118" i="4"/>
  <c r="M118" i="4"/>
  <c r="J71" i="4"/>
  <c r="K71" i="4"/>
  <c r="M71" i="4"/>
  <c r="J31" i="4"/>
  <c r="K31" i="4"/>
  <c r="M31" i="4"/>
  <c r="J285" i="4"/>
  <c r="K285" i="4"/>
  <c r="M285" i="4"/>
  <c r="J260" i="4"/>
  <c r="K260" i="4"/>
  <c r="M260" i="4"/>
  <c r="J320" i="4"/>
  <c r="K320" i="4"/>
  <c r="M320" i="4"/>
  <c r="J206" i="4"/>
  <c r="K206" i="4"/>
  <c r="M206" i="4"/>
  <c r="J134" i="4"/>
  <c r="K134" i="4"/>
  <c r="M134" i="4"/>
  <c r="J72" i="4"/>
  <c r="K72" i="4"/>
  <c r="M72" i="4"/>
  <c r="J296" i="4"/>
  <c r="K296" i="4"/>
  <c r="M296" i="4"/>
  <c r="J151" i="4"/>
  <c r="K151" i="4"/>
  <c r="M151" i="4"/>
  <c r="J87" i="4"/>
  <c r="K87" i="4"/>
  <c r="M87" i="4"/>
  <c r="J332" i="4"/>
  <c r="K332" i="4"/>
  <c r="M332" i="4"/>
  <c r="J277" i="4"/>
  <c r="K277" i="4"/>
  <c r="M277" i="4"/>
  <c r="J232" i="4"/>
  <c r="K232" i="4"/>
  <c r="M232" i="4"/>
  <c r="J35" i="4"/>
  <c r="K35" i="4"/>
  <c r="M35" i="4"/>
  <c r="J299" i="4"/>
  <c r="K299" i="4"/>
  <c r="M299" i="4"/>
  <c r="J216" i="4"/>
  <c r="K216" i="4"/>
  <c r="M216" i="4"/>
  <c r="J140" i="4"/>
  <c r="K140" i="4"/>
  <c r="M140" i="4"/>
  <c r="J182" i="4"/>
  <c r="K182" i="4"/>
  <c r="M182" i="4"/>
  <c r="J205" i="4"/>
  <c r="K205" i="4"/>
  <c r="M205" i="4"/>
  <c r="J122" i="4"/>
  <c r="K122" i="4"/>
  <c r="M122" i="4"/>
  <c r="J90" i="4"/>
  <c r="K90" i="4"/>
  <c r="M90" i="4"/>
  <c r="J167" i="4"/>
  <c r="K167" i="4"/>
  <c r="M167" i="4"/>
  <c r="J139" i="4"/>
  <c r="K139" i="4"/>
  <c r="M139" i="4"/>
  <c r="J41" i="4"/>
  <c r="K41" i="4"/>
  <c r="M41" i="4"/>
  <c r="J219" i="4"/>
  <c r="K219" i="4"/>
  <c r="M219" i="4"/>
  <c r="J82" i="4"/>
  <c r="K82" i="4"/>
  <c r="M82" i="4"/>
  <c r="J201" i="4"/>
  <c r="K201" i="4"/>
  <c r="M201" i="4"/>
  <c r="J95" i="4"/>
  <c r="K95" i="4"/>
  <c r="M95" i="4"/>
  <c r="J33" i="4"/>
  <c r="K33" i="4"/>
  <c r="M33" i="4"/>
  <c r="J331" i="4"/>
  <c r="K331" i="4"/>
  <c r="M331" i="4"/>
  <c r="J346" i="4"/>
  <c r="K346" i="4"/>
  <c r="M346" i="4"/>
  <c r="J105" i="4"/>
  <c r="K105" i="4"/>
  <c r="M105" i="4"/>
  <c r="J338" i="4"/>
  <c r="K338" i="4"/>
  <c r="M338" i="4"/>
  <c r="J197" i="4"/>
  <c r="K197" i="4"/>
  <c r="M197" i="4"/>
  <c r="J225" i="4"/>
  <c r="K225" i="4"/>
  <c r="M225" i="4"/>
  <c r="J238" i="4"/>
  <c r="K238" i="4"/>
  <c r="M238" i="4"/>
  <c r="J159" i="4"/>
  <c r="K159" i="4"/>
  <c r="M159" i="4"/>
  <c r="J357" i="4"/>
  <c r="K357" i="4"/>
  <c r="M357" i="4"/>
  <c r="J103" i="4"/>
  <c r="K103" i="4"/>
  <c r="M103" i="4"/>
  <c r="J104" i="4"/>
  <c r="K104" i="4"/>
  <c r="M104" i="4"/>
  <c r="J28" i="4"/>
  <c r="K28" i="4"/>
  <c r="M28" i="4"/>
  <c r="J77" i="4"/>
  <c r="K77" i="4"/>
  <c r="M77" i="4"/>
  <c r="J195" i="5"/>
  <c r="K195" i="5"/>
  <c r="M195" i="5"/>
  <c r="N195" i="6"/>
  <c r="J356" i="5"/>
  <c r="K356" i="5"/>
  <c r="M356" i="5"/>
  <c r="N356" i="6"/>
  <c r="J71" i="5"/>
  <c r="K71" i="5"/>
  <c r="M71" i="5"/>
  <c r="N71" i="6"/>
  <c r="J282" i="5"/>
  <c r="K282" i="5"/>
  <c r="M282" i="5"/>
  <c r="N282" i="6"/>
  <c r="J304" i="5"/>
  <c r="K304" i="5"/>
  <c r="M304" i="5"/>
  <c r="N304" i="6"/>
  <c r="J72" i="5"/>
  <c r="K72" i="5"/>
  <c r="M72" i="5"/>
  <c r="N72" i="6"/>
  <c r="J162" i="5"/>
  <c r="K162" i="5"/>
  <c r="M162" i="5"/>
  <c r="N162" i="6"/>
  <c r="J97" i="5"/>
  <c r="K97" i="5"/>
  <c r="M97" i="5"/>
  <c r="N97" i="6"/>
  <c r="J158" i="5"/>
  <c r="K158" i="5"/>
  <c r="M158" i="5"/>
  <c r="N158" i="6"/>
  <c r="J102" i="5"/>
  <c r="K102" i="5"/>
  <c r="M102" i="5"/>
  <c r="N102" i="6"/>
  <c r="J182" i="5"/>
  <c r="K182" i="5"/>
  <c r="M182" i="5"/>
  <c r="N182" i="6"/>
  <c r="J117" i="5"/>
  <c r="K117" i="5"/>
  <c r="M117" i="5"/>
  <c r="N117" i="6"/>
  <c r="J214" i="5"/>
  <c r="K214" i="5"/>
  <c r="M214" i="5"/>
  <c r="N214" i="6"/>
  <c r="J285" i="5"/>
  <c r="K285" i="5"/>
  <c r="M285" i="5"/>
  <c r="N285" i="6"/>
  <c r="J267" i="5"/>
  <c r="K267" i="5"/>
  <c r="M267" i="5"/>
  <c r="N267" i="6"/>
  <c r="J278" i="5"/>
  <c r="K278" i="5"/>
  <c r="M278" i="5"/>
  <c r="N278" i="6"/>
  <c r="J35" i="5"/>
  <c r="K35" i="5"/>
  <c r="M35" i="5"/>
  <c r="N35" i="6"/>
  <c r="J274" i="5"/>
  <c r="K274" i="5"/>
  <c r="M274" i="5"/>
  <c r="N274" i="6"/>
  <c r="J179" i="5"/>
  <c r="K179" i="5"/>
  <c r="M179" i="5"/>
  <c r="N179" i="6"/>
  <c r="J13" i="5"/>
  <c r="K13" i="5"/>
  <c r="M13" i="5"/>
  <c r="N13" i="6"/>
  <c r="J287" i="5"/>
  <c r="K287" i="5"/>
  <c r="M287" i="5"/>
  <c r="N287" i="6"/>
  <c r="J330" i="5"/>
  <c r="K330" i="5"/>
  <c r="M330" i="5"/>
  <c r="N330" i="6"/>
  <c r="J24" i="5"/>
  <c r="K24" i="5"/>
  <c r="M24" i="5"/>
  <c r="N24" i="6"/>
  <c r="J112" i="5"/>
  <c r="K112" i="5"/>
  <c r="M112" i="5"/>
  <c r="N112" i="6"/>
  <c r="J280" i="5"/>
  <c r="K280" i="5"/>
  <c r="M280" i="5"/>
  <c r="N280" i="6"/>
  <c r="J64" i="5"/>
  <c r="K64" i="5"/>
  <c r="M64" i="5"/>
  <c r="N64" i="6"/>
  <c r="J73" i="5"/>
  <c r="K73" i="5"/>
  <c r="M73" i="5"/>
  <c r="N73" i="6"/>
  <c r="J148" i="5"/>
  <c r="K148" i="5"/>
  <c r="M148" i="5"/>
  <c r="N148" i="6"/>
  <c r="J224" i="5"/>
  <c r="K224" i="5"/>
  <c r="M224" i="5"/>
  <c r="N224" i="6"/>
  <c r="J22" i="5"/>
  <c r="K22" i="5"/>
  <c r="M22" i="5"/>
  <c r="N22" i="6"/>
  <c r="J109" i="5"/>
  <c r="K109" i="5"/>
  <c r="M109" i="5"/>
  <c r="N109" i="6"/>
  <c r="J299" i="5"/>
  <c r="K299" i="5"/>
  <c r="M299" i="5"/>
  <c r="N299" i="6"/>
  <c r="J221" i="5"/>
  <c r="K221" i="5"/>
  <c r="M221" i="5"/>
  <c r="N221" i="6"/>
  <c r="J199" i="5"/>
  <c r="K199" i="5"/>
  <c r="M199" i="5"/>
  <c r="N199" i="6"/>
  <c r="J101" i="5"/>
  <c r="K101" i="5"/>
  <c r="M101" i="5"/>
  <c r="N101" i="6"/>
  <c r="J144" i="5"/>
  <c r="K144" i="5"/>
  <c r="M144" i="5"/>
  <c r="N144" i="6"/>
  <c r="J192" i="5"/>
  <c r="K192" i="5"/>
  <c r="M192" i="5"/>
  <c r="N192" i="6"/>
  <c r="J334" i="5"/>
  <c r="K334" i="5"/>
  <c r="M334" i="5"/>
  <c r="N334" i="6"/>
  <c r="J297" i="5"/>
  <c r="K297" i="5"/>
  <c r="M297" i="5"/>
  <c r="N297" i="6"/>
  <c r="J329" i="5"/>
  <c r="K329" i="5"/>
  <c r="M329" i="5"/>
  <c r="N329" i="6"/>
  <c r="J291" i="5"/>
  <c r="K291" i="5"/>
  <c r="M291" i="5"/>
  <c r="N291" i="6"/>
  <c r="J233" i="5"/>
  <c r="K233" i="5"/>
  <c r="M233" i="5"/>
  <c r="N233" i="6"/>
  <c r="J326" i="5"/>
  <c r="K326" i="5"/>
  <c r="M326" i="5"/>
  <c r="N326" i="6"/>
  <c r="J237" i="5"/>
  <c r="K237" i="5"/>
  <c r="M237" i="5"/>
  <c r="N237" i="6"/>
  <c r="J44" i="5"/>
  <c r="K44" i="5"/>
  <c r="M44" i="5"/>
  <c r="N44" i="6"/>
  <c r="J106" i="5"/>
  <c r="K106" i="5"/>
  <c r="M106" i="5"/>
  <c r="N106" i="6"/>
  <c r="J157" i="5"/>
  <c r="K157" i="5"/>
  <c r="M157" i="5"/>
  <c r="N157" i="6"/>
  <c r="J18" i="5"/>
  <c r="K18" i="5"/>
  <c r="M18" i="5"/>
  <c r="N18" i="6"/>
  <c r="J125" i="5"/>
  <c r="K125" i="5"/>
  <c r="M125" i="5"/>
  <c r="N125" i="6"/>
  <c r="J310" i="5"/>
  <c r="K310" i="5"/>
  <c r="M310" i="5"/>
  <c r="N310" i="6"/>
  <c r="J114" i="5"/>
  <c r="K114" i="5"/>
  <c r="M114" i="5"/>
  <c r="N114" i="6"/>
  <c r="J145" i="5"/>
  <c r="K145" i="5"/>
  <c r="M145" i="5"/>
  <c r="N145" i="6"/>
  <c r="J228" i="5"/>
  <c r="K228" i="5"/>
  <c r="M228" i="5"/>
  <c r="N228" i="6"/>
  <c r="J23" i="5"/>
  <c r="K23" i="5"/>
  <c r="M23" i="5"/>
  <c r="N23" i="6"/>
  <c r="J130" i="5"/>
  <c r="K130" i="5"/>
  <c r="M130" i="5"/>
  <c r="N130" i="6"/>
  <c r="J207" i="5"/>
  <c r="K207" i="5"/>
  <c r="M207" i="5"/>
  <c r="N207" i="6"/>
  <c r="J63" i="5"/>
  <c r="K63" i="5"/>
  <c r="M63" i="5"/>
  <c r="N63" i="6"/>
  <c r="J196" i="5"/>
  <c r="K196" i="5"/>
  <c r="M196" i="5"/>
  <c r="N196" i="6"/>
  <c r="J20" i="5"/>
  <c r="K20" i="5"/>
  <c r="M20" i="5"/>
  <c r="N20" i="6"/>
  <c r="J242" i="5"/>
  <c r="K242" i="5"/>
  <c r="M242" i="5"/>
  <c r="N242" i="6"/>
  <c r="J236" i="5"/>
  <c r="K236" i="5"/>
  <c r="M236" i="5"/>
  <c r="N236" i="6"/>
  <c r="J47" i="5"/>
  <c r="K47" i="5"/>
  <c r="M47" i="5"/>
  <c r="N47" i="6"/>
  <c r="J138" i="5"/>
  <c r="K138" i="5"/>
  <c r="M138" i="5"/>
  <c r="N138" i="6"/>
  <c r="J223" i="5"/>
  <c r="K223" i="5"/>
  <c r="M223" i="5"/>
  <c r="N223" i="6"/>
  <c r="J54" i="5"/>
  <c r="K54" i="5"/>
  <c r="M54" i="5"/>
  <c r="N54" i="6"/>
  <c r="J142" i="5"/>
  <c r="K142" i="5"/>
  <c r="M142" i="5"/>
  <c r="N142" i="6"/>
  <c r="J10" i="5"/>
  <c r="K10" i="5"/>
  <c r="M10" i="5"/>
  <c r="N10" i="6"/>
  <c r="J206" i="5"/>
  <c r="K206" i="5"/>
  <c r="M206" i="5"/>
  <c r="N206" i="6"/>
  <c r="J156" i="5"/>
  <c r="K156" i="5"/>
  <c r="M156" i="5"/>
  <c r="N156" i="6"/>
  <c r="J312" i="5"/>
  <c r="K312" i="5"/>
  <c r="M312" i="5"/>
  <c r="N312" i="6"/>
  <c r="J83" i="5"/>
  <c r="K83" i="5"/>
  <c r="M83" i="5"/>
  <c r="N83" i="6"/>
  <c r="J100" i="5"/>
  <c r="K100" i="5"/>
  <c r="M100" i="5"/>
  <c r="N100" i="6"/>
  <c r="J161" i="5"/>
  <c r="K161" i="5"/>
  <c r="M161" i="5"/>
  <c r="N161" i="6"/>
  <c r="J288" i="5"/>
  <c r="K288" i="5"/>
  <c r="M288" i="5"/>
  <c r="N288" i="6"/>
  <c r="J68" i="5"/>
  <c r="K68" i="5"/>
  <c r="M68" i="5"/>
  <c r="N68" i="6"/>
  <c r="J41" i="5"/>
  <c r="K41" i="5"/>
  <c r="M41" i="5"/>
  <c r="N41" i="6"/>
  <c r="J136" i="5"/>
  <c r="K136" i="5"/>
  <c r="M136" i="5"/>
  <c r="N136" i="6"/>
  <c r="J290" i="5"/>
  <c r="K290" i="5"/>
  <c r="M290" i="5"/>
  <c r="N290" i="6"/>
  <c r="J344" i="5"/>
  <c r="K344" i="5"/>
  <c r="M344" i="5"/>
  <c r="N344" i="6"/>
  <c r="J119" i="5"/>
  <c r="K119" i="5"/>
  <c r="M119" i="5"/>
  <c r="N119" i="6"/>
  <c r="J279" i="5"/>
  <c r="K279" i="5"/>
  <c r="M279" i="5"/>
  <c r="N279" i="6"/>
  <c r="J201" i="5"/>
  <c r="K201" i="5"/>
  <c r="M201" i="5"/>
  <c r="N201" i="6"/>
  <c r="J325" i="5"/>
  <c r="K325" i="5"/>
  <c r="M325" i="5"/>
  <c r="N325" i="6"/>
  <c r="J359" i="5"/>
  <c r="K359" i="5"/>
  <c r="M359" i="5"/>
  <c r="N359" i="6"/>
  <c r="J323" i="5"/>
  <c r="K323" i="5"/>
  <c r="M323" i="5"/>
  <c r="N323" i="6"/>
  <c r="J257" i="5"/>
  <c r="K257" i="5"/>
  <c r="M257" i="5"/>
  <c r="N257" i="6"/>
  <c r="J261" i="5"/>
  <c r="K261" i="5"/>
  <c r="M261" i="5"/>
  <c r="N261" i="6"/>
  <c r="J254" i="5"/>
  <c r="K254" i="5"/>
  <c r="M254" i="5"/>
  <c r="N254" i="6"/>
  <c r="J268" i="5"/>
  <c r="K268" i="5"/>
  <c r="M268" i="5"/>
  <c r="N268" i="6"/>
  <c r="J343" i="5"/>
  <c r="K343" i="5"/>
  <c r="M343" i="5"/>
  <c r="N343" i="6"/>
  <c r="J357" i="5"/>
  <c r="K357" i="5"/>
  <c r="M357" i="5"/>
  <c r="N357" i="6"/>
  <c r="J342" i="5"/>
  <c r="K342" i="5"/>
  <c r="M342" i="5"/>
  <c r="N342" i="6"/>
  <c r="J135" i="5"/>
  <c r="K135" i="5"/>
  <c r="M135" i="5"/>
  <c r="N135" i="6"/>
  <c r="J281" i="5"/>
  <c r="K281" i="5"/>
  <c r="M281" i="5"/>
  <c r="N281" i="6"/>
  <c r="J358" i="5"/>
  <c r="K358" i="5"/>
  <c r="M358" i="5"/>
  <c r="N358" i="6"/>
  <c r="J256" i="5"/>
  <c r="K256" i="5"/>
  <c r="M256" i="5"/>
  <c r="N256" i="6"/>
  <c r="J276" i="5"/>
  <c r="K276" i="5"/>
  <c r="M276" i="5"/>
  <c r="N276" i="6"/>
  <c r="J316" i="5"/>
  <c r="K316" i="5"/>
  <c r="M316" i="5"/>
  <c r="N316" i="6"/>
  <c r="J352" i="5"/>
  <c r="K352" i="5"/>
  <c r="M352" i="5"/>
  <c r="N352" i="6"/>
  <c r="J245" i="5"/>
  <c r="K245" i="5"/>
  <c r="M245" i="5"/>
  <c r="N245" i="6"/>
  <c r="J351" i="5"/>
  <c r="K351" i="5"/>
  <c r="M351" i="5"/>
  <c r="N351" i="6"/>
  <c r="J292" i="5"/>
  <c r="K292" i="5"/>
  <c r="M292" i="5"/>
  <c r="N292" i="6"/>
  <c r="J219" i="5"/>
  <c r="K219" i="5"/>
  <c r="M219" i="5"/>
  <c r="N219" i="6"/>
  <c r="J347" i="5"/>
  <c r="K347" i="5"/>
  <c r="M347" i="5"/>
  <c r="N347" i="6"/>
  <c r="J259" i="5"/>
  <c r="K259" i="5"/>
  <c r="M259" i="5"/>
  <c r="N259" i="6"/>
  <c r="J348" i="5"/>
  <c r="K348" i="5"/>
  <c r="M348" i="5"/>
  <c r="N348" i="6"/>
  <c r="N8" i="6"/>
  <c r="N365" i="3"/>
  <c r="O365" i="3"/>
  <c r="N366" i="7"/>
  <c r="O366" i="7"/>
  <c r="N364" i="5"/>
  <c r="N369" i="10"/>
  <c r="N365" i="2"/>
  <c r="O365" i="2"/>
  <c r="N366" i="9"/>
  <c r="N364" i="6"/>
  <c r="O364" i="6"/>
  <c r="N366" i="8"/>
  <c r="N82" i="5"/>
  <c r="O82" i="5"/>
  <c r="O82" i="4"/>
  <c r="N285" i="5"/>
  <c r="O285" i="4"/>
  <c r="N133" i="5"/>
  <c r="O133" i="5"/>
  <c r="O133" i="4"/>
  <c r="N265" i="5"/>
  <c r="O265" i="5"/>
  <c r="O265" i="4"/>
  <c r="N84" i="5"/>
  <c r="O84" i="5"/>
  <c r="O84" i="4"/>
  <c r="N86" i="5"/>
  <c r="O86" i="5"/>
  <c r="O86" i="4"/>
  <c r="N296" i="5"/>
  <c r="O296" i="5"/>
  <c r="O296" i="4"/>
  <c r="N248" i="5"/>
  <c r="O248" i="5"/>
  <c r="O248" i="4"/>
  <c r="N147" i="5"/>
  <c r="O147" i="5"/>
  <c r="O147" i="4"/>
  <c r="N24" i="5"/>
  <c r="O24" i="5"/>
  <c r="O24" i="4"/>
  <c r="N81" i="5"/>
  <c r="O81" i="5"/>
  <c r="O81" i="4"/>
  <c r="N159" i="5"/>
  <c r="O159" i="5"/>
  <c r="O159" i="4"/>
  <c r="N90" i="5"/>
  <c r="O90" i="5"/>
  <c r="O90" i="4"/>
  <c r="N118" i="5"/>
  <c r="O118" i="5"/>
  <c r="O118" i="4"/>
  <c r="N351" i="5"/>
  <c r="O351" i="4"/>
  <c r="N188" i="5"/>
  <c r="O188" i="5"/>
  <c r="O188" i="4"/>
  <c r="O111" i="4"/>
  <c r="N111" i="5"/>
  <c r="O111" i="5"/>
  <c r="O46" i="4"/>
  <c r="N46" i="5"/>
  <c r="O46" i="5"/>
  <c r="N276" i="5"/>
  <c r="O276" i="4"/>
  <c r="O254" i="4"/>
  <c r="N254" i="5"/>
  <c r="O254" i="5"/>
  <c r="N91" i="5"/>
  <c r="O91" i="5"/>
  <c r="O91" i="4"/>
  <c r="O300" i="4"/>
  <c r="N300" i="5"/>
  <c r="O300" i="5"/>
  <c r="O116" i="4"/>
  <c r="N116" i="5"/>
  <c r="O116" i="5"/>
  <c r="N270" i="5"/>
  <c r="O270" i="5"/>
  <c r="O270" i="4"/>
  <c r="N238" i="5"/>
  <c r="O238" i="5"/>
  <c r="O238" i="4"/>
  <c r="N95" i="5"/>
  <c r="O95" i="5"/>
  <c r="O95" i="4"/>
  <c r="N122" i="5"/>
  <c r="O122" i="5"/>
  <c r="O122" i="4"/>
  <c r="N232" i="5"/>
  <c r="O232" i="5"/>
  <c r="O232" i="4"/>
  <c r="N134" i="5"/>
  <c r="O134" i="5"/>
  <c r="O134" i="4"/>
  <c r="N137" i="5"/>
  <c r="O137" i="5"/>
  <c r="O137" i="4"/>
  <c r="N117" i="5"/>
  <c r="O117" i="5"/>
  <c r="O117" i="4"/>
  <c r="N16" i="5"/>
  <c r="O16" i="5"/>
  <c r="O16" i="4"/>
  <c r="O341" i="4"/>
  <c r="N341" i="5"/>
  <c r="O341" i="5"/>
  <c r="N62" i="5"/>
  <c r="O62" i="5"/>
  <c r="O62" i="4"/>
  <c r="N13" i="5"/>
  <c r="O13" i="5"/>
  <c r="O13" i="4"/>
  <c r="O334" i="4"/>
  <c r="N334" i="5"/>
  <c r="O334" i="5"/>
  <c r="N262" i="5"/>
  <c r="O262" i="5"/>
  <c r="O262" i="4"/>
  <c r="N176" i="5"/>
  <c r="O176" i="5"/>
  <c r="O176" i="4"/>
  <c r="N303" i="5"/>
  <c r="O303" i="5"/>
  <c r="O303" i="4"/>
  <c r="N149" i="5"/>
  <c r="O149" i="5"/>
  <c r="O149" i="4"/>
  <c r="O290" i="4"/>
  <c r="N290" i="5"/>
  <c r="O290" i="5"/>
  <c r="N326" i="5"/>
  <c r="O326" i="5"/>
  <c r="O326" i="4"/>
  <c r="N233" i="5"/>
  <c r="O233" i="5"/>
  <c r="O233" i="4"/>
  <c r="N120" i="5"/>
  <c r="O120" i="5"/>
  <c r="O120" i="4"/>
  <c r="N336" i="5"/>
  <c r="O336" i="5"/>
  <c r="O336" i="4"/>
  <c r="N177" i="5"/>
  <c r="O177" i="5"/>
  <c r="O177" i="4"/>
  <c r="N108" i="5"/>
  <c r="O108" i="5"/>
  <c r="O108" i="4"/>
  <c r="N200" i="5"/>
  <c r="O200" i="5"/>
  <c r="O200" i="4"/>
  <c r="N294" i="5"/>
  <c r="O294" i="5"/>
  <c r="O294" i="4"/>
  <c r="N221" i="5"/>
  <c r="O221" i="5"/>
  <c r="O221" i="4"/>
  <c r="O269" i="4"/>
  <c r="N269" i="5"/>
  <c r="O269" i="5"/>
  <c r="O73" i="4"/>
  <c r="N73" i="5"/>
  <c r="O73" i="5"/>
  <c r="N169" i="5"/>
  <c r="O169" i="5"/>
  <c r="O169" i="4"/>
  <c r="N40" i="5"/>
  <c r="O40" i="5"/>
  <c r="O40" i="4"/>
  <c r="O359" i="4"/>
  <c r="N359" i="5"/>
  <c r="O359" i="5"/>
  <c r="N342" i="5"/>
  <c r="O342" i="5"/>
  <c r="O342" i="4"/>
  <c r="O61" i="4"/>
  <c r="N61" i="5"/>
  <c r="O61" i="5"/>
  <c r="N26" i="5"/>
  <c r="O26" i="5"/>
  <c r="O26" i="4"/>
  <c r="N179" i="5"/>
  <c r="O179" i="5"/>
  <c r="O179" i="4"/>
  <c r="N212" i="5"/>
  <c r="O212" i="5"/>
  <c r="O212" i="4"/>
  <c r="N309" i="5"/>
  <c r="O309" i="5"/>
  <c r="O309" i="4"/>
  <c r="N344" i="5"/>
  <c r="O344" i="5"/>
  <c r="O344" i="4"/>
  <c r="N162" i="5"/>
  <c r="O162" i="5"/>
  <c r="O162" i="4"/>
  <c r="N224" i="5"/>
  <c r="O224" i="4"/>
  <c r="N307" i="5"/>
  <c r="O307" i="5"/>
  <c r="O307" i="4"/>
  <c r="N183" i="5"/>
  <c r="O183" i="5"/>
  <c r="O183" i="4"/>
  <c r="N36" i="5"/>
  <c r="O36" i="5"/>
  <c r="O36" i="4"/>
  <c r="N198" i="5"/>
  <c r="O198" i="5"/>
  <c r="O198" i="4"/>
  <c r="N298" i="5"/>
  <c r="O298" i="5"/>
  <c r="O298" i="4"/>
  <c r="N343" i="5"/>
  <c r="O343" i="5"/>
  <c r="O343" i="4"/>
  <c r="N105" i="5"/>
  <c r="O105" i="5"/>
  <c r="O105" i="4"/>
  <c r="N220" i="5"/>
  <c r="O220" i="5"/>
  <c r="O220" i="4"/>
  <c r="N103" i="5"/>
  <c r="O103" i="5"/>
  <c r="O103" i="4"/>
  <c r="N151" i="5"/>
  <c r="O151" i="5"/>
  <c r="O151" i="4"/>
  <c r="N93" i="5"/>
  <c r="O93" i="5"/>
  <c r="O93" i="4"/>
  <c r="N258" i="5"/>
  <c r="O258" i="5"/>
  <c r="O258" i="4"/>
  <c r="N167" i="5"/>
  <c r="O167" i="5"/>
  <c r="O167" i="4"/>
  <c r="N193" i="5"/>
  <c r="O193" i="5"/>
  <c r="O193" i="4"/>
  <c r="N45" i="5"/>
  <c r="O45" i="5"/>
  <c r="O45" i="4"/>
  <c r="O15" i="4"/>
  <c r="N15" i="5"/>
  <c r="O15" i="5"/>
  <c r="N144" i="5"/>
  <c r="O144" i="4"/>
  <c r="O35" i="4"/>
  <c r="N35" i="5"/>
  <c r="N37" i="5"/>
  <c r="O37" i="5"/>
  <c r="O37" i="4"/>
  <c r="N53" i="5"/>
  <c r="O53" i="5"/>
  <c r="O53" i="4"/>
  <c r="N23" i="5"/>
  <c r="O23" i="4"/>
  <c r="N218" i="5"/>
  <c r="O218" i="5"/>
  <c r="O218" i="4"/>
  <c r="N280" i="5"/>
  <c r="O280" i="5"/>
  <c r="O280" i="4"/>
  <c r="N44" i="5"/>
  <c r="O44" i="5"/>
  <c r="O44" i="4"/>
  <c r="N353" i="5"/>
  <c r="O353" i="5"/>
  <c r="O353" i="4"/>
  <c r="N180" i="5"/>
  <c r="O180" i="5"/>
  <c r="O180" i="4"/>
  <c r="N249" i="5"/>
  <c r="O249" i="5"/>
  <c r="O249" i="4"/>
  <c r="N83" i="5"/>
  <c r="O83" i="5"/>
  <c r="O83" i="4"/>
  <c r="N247" i="5"/>
  <c r="O247" i="5"/>
  <c r="O247" i="4"/>
  <c r="N237" i="5"/>
  <c r="O237" i="5"/>
  <c r="O237" i="4"/>
  <c r="N229" i="5"/>
  <c r="O229" i="5"/>
  <c r="O229" i="4"/>
  <c r="N225" i="5"/>
  <c r="O225" i="5"/>
  <c r="O225" i="4"/>
  <c r="N201" i="5"/>
  <c r="O201" i="4"/>
  <c r="N205" i="5"/>
  <c r="O205" i="5"/>
  <c r="O205" i="4"/>
  <c r="N277" i="5"/>
  <c r="O277" i="5"/>
  <c r="O277" i="4"/>
  <c r="N206" i="5"/>
  <c r="O206" i="5"/>
  <c r="O206" i="4"/>
  <c r="N322" i="5"/>
  <c r="O322" i="5"/>
  <c r="O322" i="4"/>
  <c r="N259" i="5"/>
  <c r="O259" i="4"/>
  <c r="N52" i="5"/>
  <c r="O52" i="5"/>
  <c r="O52" i="4"/>
  <c r="N181" i="5"/>
  <c r="O181" i="5"/>
  <c r="O181" i="4"/>
  <c r="N345" i="5"/>
  <c r="O345" i="5"/>
  <c r="O345" i="4"/>
  <c r="N135" i="5"/>
  <c r="O135" i="5"/>
  <c r="O135" i="4"/>
  <c r="N279" i="5"/>
  <c r="O279" i="5"/>
  <c r="O279" i="4"/>
  <c r="N39" i="5"/>
  <c r="O39" i="5"/>
  <c r="O39" i="4"/>
  <c r="N282" i="5"/>
  <c r="O282" i="5"/>
  <c r="O282" i="4"/>
  <c r="N65" i="5"/>
  <c r="O65" i="5"/>
  <c r="O65" i="4"/>
  <c r="O187" i="4"/>
  <c r="N187" i="5"/>
  <c r="O187" i="5"/>
  <c r="N152" i="5"/>
  <c r="O152" i="5"/>
  <c r="O152" i="4"/>
  <c r="N329" i="5"/>
  <c r="O329" i="5"/>
  <c r="O329" i="4"/>
  <c r="N308" i="5"/>
  <c r="O308" i="5"/>
  <c r="O308" i="4"/>
  <c r="N158" i="5"/>
  <c r="O158" i="5"/>
  <c r="O158" i="4"/>
  <c r="N324" i="5"/>
  <c r="O324" i="5"/>
  <c r="O324" i="4"/>
  <c r="O85" i="4"/>
  <c r="N85" i="5"/>
  <c r="O85" i="5"/>
  <c r="N173" i="5"/>
  <c r="O173" i="5"/>
  <c r="O173" i="4"/>
  <c r="N301" i="5"/>
  <c r="O301" i="5"/>
  <c r="O301" i="4"/>
  <c r="N153" i="5"/>
  <c r="O153" i="5"/>
  <c r="O153" i="4"/>
  <c r="N170" i="5"/>
  <c r="O170" i="5"/>
  <c r="O170" i="4"/>
  <c r="N287" i="5"/>
  <c r="O287" i="5"/>
  <c r="O287" i="4"/>
  <c r="N109" i="5"/>
  <c r="O109" i="5"/>
  <c r="O109" i="4"/>
  <c r="N306" i="5"/>
  <c r="O306" i="5"/>
  <c r="O306" i="4"/>
  <c r="N112" i="5"/>
  <c r="O112" i="5"/>
  <c r="O112" i="4"/>
  <c r="N136" i="5"/>
  <c r="O136" i="4"/>
  <c r="N319" i="5"/>
  <c r="O319" i="5"/>
  <c r="O319" i="4"/>
  <c r="N223" i="5"/>
  <c r="O223" i="5"/>
  <c r="O223" i="4"/>
  <c r="N54" i="5"/>
  <c r="O54" i="5"/>
  <c r="O54" i="4"/>
  <c r="N241" i="5"/>
  <c r="O241" i="5"/>
  <c r="O241" i="4"/>
  <c r="N253" i="5"/>
  <c r="O253" i="5"/>
  <c r="O253" i="4"/>
  <c r="N337" i="5"/>
  <c r="O337" i="5"/>
  <c r="O337" i="4"/>
  <c r="N161" i="5"/>
  <c r="O161" i="5"/>
  <c r="O161" i="4"/>
  <c r="N32" i="5"/>
  <c r="O32" i="5"/>
  <c r="O32" i="4"/>
  <c r="N194" i="5"/>
  <c r="O194" i="5"/>
  <c r="O194" i="4"/>
  <c r="O292" i="4"/>
  <c r="N292" i="5"/>
  <c r="N339" i="5"/>
  <c r="O339" i="5"/>
  <c r="O339" i="4"/>
  <c r="N245" i="5"/>
  <c r="O245" i="5"/>
  <c r="O245" i="4"/>
  <c r="N68" i="5"/>
  <c r="O68" i="5"/>
  <c r="O68" i="4"/>
  <c r="N230" i="5"/>
  <c r="O230" i="5"/>
  <c r="O230" i="4"/>
  <c r="N261" i="5"/>
  <c r="O261" i="4"/>
  <c r="N332" i="5"/>
  <c r="O332" i="5"/>
  <c r="O332" i="4"/>
  <c r="N168" i="5"/>
  <c r="O168" i="5"/>
  <c r="O168" i="4"/>
  <c r="N92" i="5"/>
  <c r="O92" i="5"/>
  <c r="O92" i="4"/>
  <c r="N110" i="5"/>
  <c r="O110" i="5"/>
  <c r="O110" i="4"/>
  <c r="N327" i="5"/>
  <c r="O327" i="5"/>
  <c r="O327" i="4"/>
  <c r="N14" i="5"/>
  <c r="O14" i="5"/>
  <c r="O14" i="4"/>
  <c r="N297" i="5"/>
  <c r="O297" i="5"/>
  <c r="O297" i="4"/>
  <c r="N21" i="5"/>
  <c r="O21" i="5"/>
  <c r="O21" i="4"/>
  <c r="N80" i="5"/>
  <c r="O80" i="5"/>
  <c r="O80" i="4"/>
  <c r="N172" i="5"/>
  <c r="O172" i="5"/>
  <c r="O172" i="4"/>
  <c r="N349" i="5"/>
  <c r="O349" i="5"/>
  <c r="O349" i="4"/>
  <c r="O217" i="4"/>
  <c r="N217" i="5"/>
  <c r="O217" i="5"/>
  <c r="N178" i="5"/>
  <c r="O178" i="5"/>
  <c r="O178" i="4"/>
  <c r="N8" i="5"/>
  <c r="O8" i="5"/>
  <c r="M365" i="4"/>
  <c r="O365" i="4"/>
  <c r="O8" i="4"/>
  <c r="N18" i="5"/>
  <c r="O18" i="5"/>
  <c r="O18" i="4"/>
  <c r="N211" i="5"/>
  <c r="O211" i="5"/>
  <c r="O211" i="4"/>
  <c r="N263" i="5"/>
  <c r="O263" i="5"/>
  <c r="O263" i="4"/>
  <c r="N215" i="5"/>
  <c r="O215" i="5"/>
  <c r="O215" i="4"/>
  <c r="N190" i="5"/>
  <c r="O190" i="5"/>
  <c r="O190" i="4"/>
  <c r="N315" i="5"/>
  <c r="O315" i="5"/>
  <c r="O315" i="4"/>
  <c r="N51" i="5"/>
  <c r="O51" i="5"/>
  <c r="O51" i="4"/>
  <c r="N185" i="5"/>
  <c r="O185" i="5"/>
  <c r="O185" i="4"/>
  <c r="N130" i="5"/>
  <c r="O130" i="5"/>
  <c r="O130" i="4"/>
  <c r="N208" i="5"/>
  <c r="O208" i="5"/>
  <c r="O208" i="4"/>
  <c r="N347" i="5"/>
  <c r="O347" i="5"/>
  <c r="O347" i="4"/>
  <c r="N55" i="5"/>
  <c r="O55" i="5"/>
  <c r="O55" i="4"/>
  <c r="N155" i="5"/>
  <c r="O155" i="5"/>
  <c r="O155" i="4"/>
  <c r="N150" i="5"/>
  <c r="O150" i="5"/>
  <c r="O150" i="4"/>
  <c r="N281" i="5"/>
  <c r="O281" i="5"/>
  <c r="O281" i="4"/>
  <c r="N244" i="5"/>
  <c r="O244" i="5"/>
  <c r="O244" i="4"/>
  <c r="N64" i="5"/>
  <c r="O64" i="5"/>
  <c r="O64" i="4"/>
  <c r="N226" i="5"/>
  <c r="O226" i="5"/>
  <c r="O226" i="4"/>
  <c r="N257" i="5"/>
  <c r="O257" i="5"/>
  <c r="O257" i="4"/>
  <c r="N38" i="5"/>
  <c r="O38" i="5"/>
  <c r="O38" i="4"/>
  <c r="N100" i="5"/>
  <c r="O100" i="5"/>
  <c r="O100" i="4"/>
  <c r="N274" i="5"/>
  <c r="O274" i="5"/>
  <c r="O274" i="4"/>
  <c r="N293" i="5"/>
  <c r="O293" i="5"/>
  <c r="O293" i="4"/>
  <c r="N321" i="5"/>
  <c r="O321" i="5"/>
  <c r="O321" i="4"/>
  <c r="N182" i="5"/>
  <c r="O182" i="5"/>
  <c r="O182" i="4"/>
  <c r="N320" i="5"/>
  <c r="O320" i="5"/>
  <c r="O320" i="4"/>
  <c r="O20" i="4"/>
  <c r="N20" i="5"/>
  <c r="O20" i="5"/>
  <c r="N28" i="5"/>
  <c r="O28" i="5"/>
  <c r="O28" i="4"/>
  <c r="N338" i="5"/>
  <c r="O338" i="5"/>
  <c r="O338" i="4"/>
  <c r="N219" i="5"/>
  <c r="O219" i="4"/>
  <c r="N140" i="5"/>
  <c r="O140" i="5"/>
  <c r="O140" i="4"/>
  <c r="N260" i="5"/>
  <c r="O260" i="5"/>
  <c r="O260" i="4"/>
  <c r="N266" i="5"/>
  <c r="O266" i="5"/>
  <c r="O266" i="4"/>
  <c r="N63" i="5"/>
  <c r="O63" i="5"/>
  <c r="O63" i="4"/>
  <c r="N186" i="5"/>
  <c r="O186" i="5"/>
  <c r="O186" i="4"/>
  <c r="N143" i="5"/>
  <c r="O143" i="5"/>
  <c r="O143" i="4"/>
  <c r="N146" i="5"/>
  <c r="O146" i="5"/>
  <c r="O146" i="4"/>
  <c r="N25" i="5"/>
  <c r="O25" i="5"/>
  <c r="O25" i="4"/>
  <c r="N288" i="5"/>
  <c r="O288" i="5"/>
  <c r="O288" i="4"/>
  <c r="N59" i="5"/>
  <c r="O59" i="5"/>
  <c r="O59" i="4"/>
  <c r="N129" i="5"/>
  <c r="O129" i="5"/>
  <c r="O129" i="4"/>
  <c r="N273" i="5"/>
  <c r="O273" i="5"/>
  <c r="O273" i="4"/>
  <c r="N278" i="5"/>
  <c r="O278" i="5"/>
  <c r="O278" i="4"/>
  <c r="N214" i="5"/>
  <c r="O214" i="5"/>
  <c r="O214" i="4"/>
  <c r="N323" i="5"/>
  <c r="O323" i="5"/>
  <c r="O323" i="4"/>
  <c r="N47" i="5"/>
  <c r="O47" i="4"/>
  <c r="N74" i="5"/>
  <c r="O74" i="5"/>
  <c r="O74" i="4"/>
  <c r="N242" i="5"/>
  <c r="O242" i="5"/>
  <c r="O242" i="4"/>
  <c r="N283" i="5"/>
  <c r="O283" i="5"/>
  <c r="O283" i="4"/>
  <c r="N22" i="5"/>
  <c r="O22" i="5"/>
  <c r="O22" i="4"/>
  <c r="N210" i="5"/>
  <c r="O210" i="5"/>
  <c r="O210" i="4"/>
  <c r="N335" i="5"/>
  <c r="O335" i="5"/>
  <c r="O335" i="4"/>
  <c r="N175" i="5"/>
  <c r="O175" i="5"/>
  <c r="O175" i="4"/>
  <c r="O50" i="4"/>
  <c r="N50" i="5"/>
  <c r="O50" i="5"/>
  <c r="N145" i="5"/>
  <c r="O145" i="5"/>
  <c r="O145" i="4"/>
  <c r="N250" i="5"/>
  <c r="O250" i="5"/>
  <c r="O250" i="4"/>
  <c r="N333" i="5"/>
  <c r="O333" i="5"/>
  <c r="O333" i="4"/>
  <c r="N123" i="5"/>
  <c r="O123" i="5"/>
  <c r="O123" i="4"/>
  <c r="O213" i="4"/>
  <c r="N213" i="5"/>
  <c r="O213" i="5"/>
  <c r="N222" i="5"/>
  <c r="O222" i="5"/>
  <c r="O222" i="4"/>
  <c r="N318" i="5"/>
  <c r="O318" i="5"/>
  <c r="O318" i="4"/>
  <c r="N34" i="5"/>
  <c r="O34" i="5"/>
  <c r="O34" i="4"/>
  <c r="N96" i="5"/>
  <c r="O96" i="5"/>
  <c r="O96" i="4"/>
  <c r="N268" i="5"/>
  <c r="O268" i="5"/>
  <c r="O268" i="4"/>
  <c r="N289" i="5"/>
  <c r="O289" i="5"/>
  <c r="O289" i="4"/>
  <c r="N317" i="5"/>
  <c r="O317" i="5"/>
  <c r="O317" i="4"/>
  <c r="N209" i="5"/>
  <c r="O209" i="5"/>
  <c r="O209" i="4"/>
  <c r="N70" i="5"/>
  <c r="O70" i="5"/>
  <c r="O70" i="4"/>
  <c r="N126" i="5"/>
  <c r="O126" i="5"/>
  <c r="O126" i="4"/>
  <c r="N352" i="5"/>
  <c r="O352" i="5"/>
  <c r="O352" i="4"/>
  <c r="N350" i="5"/>
  <c r="O350" i="5"/>
  <c r="O350" i="4"/>
  <c r="N197" i="5"/>
  <c r="O197" i="5"/>
  <c r="O197" i="4"/>
  <c r="N216" i="5"/>
  <c r="O216" i="5"/>
  <c r="O216" i="4"/>
  <c r="N17" i="5"/>
  <c r="O17" i="5"/>
  <c r="O17" i="4"/>
  <c r="N48" i="5"/>
  <c r="O48" i="5"/>
  <c r="O48" i="4"/>
  <c r="N115" i="5"/>
  <c r="O115" i="5"/>
  <c r="O115" i="4"/>
  <c r="N138" i="5"/>
  <c r="O138" i="5"/>
  <c r="O138" i="4"/>
  <c r="N356" i="5"/>
  <c r="O356" i="5"/>
  <c r="O356" i="4"/>
  <c r="N30" i="5"/>
  <c r="O30" i="5"/>
  <c r="O30" i="4"/>
  <c r="N234" i="5"/>
  <c r="O234" i="5"/>
  <c r="O234" i="4"/>
  <c r="O11" i="4"/>
  <c r="N11" i="5"/>
  <c r="O11" i="5"/>
  <c r="N94" i="5"/>
  <c r="O94" i="5"/>
  <c r="O94" i="4"/>
  <c r="N354" i="5"/>
  <c r="O354" i="5"/>
  <c r="O354" i="4"/>
  <c r="N42" i="5"/>
  <c r="O42" i="5"/>
  <c r="O42" i="4"/>
  <c r="N246" i="5"/>
  <c r="O246" i="5"/>
  <c r="O246" i="4"/>
  <c r="O355" i="4"/>
  <c r="N355" i="5"/>
  <c r="O355" i="5"/>
  <c r="N49" i="5"/>
  <c r="O49" i="5"/>
  <c r="O49" i="4"/>
  <c r="N78" i="5"/>
  <c r="O78" i="5"/>
  <c r="O78" i="4"/>
  <c r="N328" i="5"/>
  <c r="O328" i="5"/>
  <c r="O328" i="4"/>
  <c r="N310" i="5"/>
  <c r="O310" i="5"/>
  <c r="O310" i="4"/>
  <c r="N231" i="5"/>
  <c r="O231" i="5"/>
  <c r="O231" i="4"/>
  <c r="N286" i="5"/>
  <c r="O286" i="5"/>
  <c r="O286" i="4"/>
  <c r="N252" i="5"/>
  <c r="O252" i="5"/>
  <c r="O252" i="4"/>
  <c r="O267" i="4"/>
  <c r="N267" i="5"/>
  <c r="O267" i="5"/>
  <c r="N66" i="5"/>
  <c r="O66" i="5"/>
  <c r="O66" i="4"/>
  <c r="O125" i="4"/>
  <c r="N125" i="5"/>
  <c r="O125" i="5"/>
  <c r="N330" i="5"/>
  <c r="O330" i="4"/>
  <c r="N340" i="5"/>
  <c r="O340" i="5"/>
  <c r="O340" i="4"/>
  <c r="N362" i="5"/>
  <c r="O362" i="5"/>
  <c r="O362" i="4"/>
  <c r="N75" i="5"/>
  <c r="O75" i="5"/>
  <c r="O75" i="4"/>
  <c r="N102" i="5"/>
  <c r="O102" i="5"/>
  <c r="O102" i="4"/>
  <c r="N142" i="5"/>
  <c r="O142" i="5"/>
  <c r="O142" i="4"/>
  <c r="N132" i="5"/>
  <c r="O132" i="5"/>
  <c r="O132" i="4"/>
  <c r="O243" i="4"/>
  <c r="N243" i="5"/>
  <c r="O243" i="5"/>
  <c r="O77" i="4"/>
  <c r="N77" i="5"/>
  <c r="O77" i="5"/>
  <c r="N87" i="5"/>
  <c r="O87" i="5"/>
  <c r="O87" i="4"/>
  <c r="N154" i="5"/>
  <c r="O154" i="5"/>
  <c r="O154" i="4"/>
  <c r="N31" i="5"/>
  <c r="O31" i="5"/>
  <c r="O31" i="4"/>
  <c r="N207" i="5"/>
  <c r="O207" i="5"/>
  <c r="O207" i="4"/>
  <c r="N101" i="5"/>
  <c r="O101" i="5"/>
  <c r="O101" i="4"/>
  <c r="N67" i="5"/>
  <c r="O67" i="5"/>
  <c r="O67" i="4"/>
  <c r="N114" i="5"/>
  <c r="O114" i="5"/>
  <c r="O114" i="4"/>
  <c r="N124" i="5"/>
  <c r="O124" i="5"/>
  <c r="O124" i="4"/>
  <c r="N361" i="5"/>
  <c r="O361" i="5"/>
  <c r="O361" i="4"/>
  <c r="N256" i="5"/>
  <c r="O256" i="4"/>
  <c r="N284" i="5"/>
  <c r="O284" i="5"/>
  <c r="O284" i="4"/>
  <c r="N305" i="5"/>
  <c r="O305" i="5"/>
  <c r="O305" i="4"/>
  <c r="N113" i="5"/>
  <c r="O113" i="5"/>
  <c r="O113" i="4"/>
  <c r="N106" i="5"/>
  <c r="O106" i="5"/>
  <c r="O106" i="4"/>
  <c r="N174" i="5"/>
  <c r="O174" i="5"/>
  <c r="O174" i="4"/>
  <c r="N314" i="5"/>
  <c r="O314" i="5"/>
  <c r="O314" i="4"/>
  <c r="N107" i="5"/>
  <c r="O107" i="5"/>
  <c r="O107" i="4"/>
  <c r="N60" i="5"/>
  <c r="O60" i="5"/>
  <c r="O60" i="4"/>
  <c r="O304" i="4"/>
  <c r="N304" i="5"/>
  <c r="O304" i="5"/>
  <c r="O295" i="4"/>
  <c r="N295" i="5"/>
  <c r="O295" i="5"/>
  <c r="N69" i="5"/>
  <c r="O69" i="5"/>
  <c r="O69" i="4"/>
  <c r="N98" i="5"/>
  <c r="O98" i="5"/>
  <c r="O98" i="4"/>
  <c r="N141" i="5"/>
  <c r="O141" i="5"/>
  <c r="O141" i="4"/>
  <c r="N128" i="5"/>
  <c r="O128" i="5"/>
  <c r="O128" i="4"/>
  <c r="N239" i="5"/>
  <c r="O239" i="5"/>
  <c r="O239" i="4"/>
  <c r="N360" i="5"/>
  <c r="O360" i="5"/>
  <c r="O360" i="4"/>
  <c r="O10" i="4"/>
  <c r="N10" i="5"/>
  <c r="O10" i="5"/>
  <c r="N171" i="5"/>
  <c r="O171" i="5"/>
  <c r="O171" i="4"/>
  <c r="N195" i="5"/>
  <c r="O195" i="5"/>
  <c r="O195" i="4"/>
  <c r="N164" i="5"/>
  <c r="O164" i="5"/>
  <c r="O164" i="4"/>
  <c r="N275" i="5"/>
  <c r="O275" i="5"/>
  <c r="O275" i="4"/>
  <c r="O41" i="4"/>
  <c r="N41" i="5"/>
  <c r="O41" i="5"/>
  <c r="N251" i="5"/>
  <c r="O251" i="5"/>
  <c r="O251" i="4"/>
  <c r="N79" i="5"/>
  <c r="O79" i="5"/>
  <c r="O79" i="4"/>
  <c r="N346" i="5"/>
  <c r="O346" i="5"/>
  <c r="O346" i="4"/>
  <c r="N358" i="5"/>
  <c r="O358" i="5"/>
  <c r="O358" i="4"/>
  <c r="N89" i="5"/>
  <c r="O89" i="5"/>
  <c r="O89" i="4"/>
  <c r="N235" i="5"/>
  <c r="O235" i="5"/>
  <c r="O235" i="4"/>
  <c r="N331" i="5"/>
  <c r="O331" i="5"/>
  <c r="O331" i="4"/>
  <c r="N71" i="5"/>
  <c r="O71" i="5"/>
  <c r="O71" i="4"/>
  <c r="N148" i="5"/>
  <c r="O148" i="5"/>
  <c r="O148" i="4"/>
  <c r="N302" i="5"/>
  <c r="O302" i="5"/>
  <c r="O302" i="4"/>
  <c r="O255" i="4"/>
  <c r="N255" i="5"/>
  <c r="O255" i="5"/>
  <c r="N203" i="5"/>
  <c r="O203" i="5"/>
  <c r="O203" i="4"/>
  <c r="N56" i="5"/>
  <c r="O56" i="5"/>
  <c r="O56" i="4"/>
  <c r="N204" i="5"/>
  <c r="O204" i="5"/>
  <c r="O204" i="4"/>
  <c r="O325" i="4"/>
  <c r="N325" i="5"/>
  <c r="N27" i="5"/>
  <c r="O27" i="5"/>
  <c r="O27" i="4"/>
  <c r="N264" i="5"/>
  <c r="O264" i="5"/>
  <c r="O264" i="4"/>
  <c r="N202" i="5"/>
  <c r="O202" i="5"/>
  <c r="O202" i="4"/>
  <c r="N363" i="5"/>
  <c r="O363" i="5"/>
  <c r="O363" i="4"/>
  <c r="N97" i="5"/>
  <c r="O97" i="5"/>
  <c r="O97" i="4"/>
  <c r="N191" i="5"/>
  <c r="O191" i="5"/>
  <c r="O191" i="4"/>
  <c r="N88" i="5"/>
  <c r="O88" i="5"/>
  <c r="O88" i="4"/>
  <c r="N156" i="5"/>
  <c r="O156" i="4"/>
  <c r="N348" i="5"/>
  <c r="O348" i="5"/>
  <c r="O348" i="4"/>
  <c r="N9" i="5"/>
  <c r="O9" i="5"/>
  <c r="O9" i="4"/>
  <c r="N165" i="5"/>
  <c r="O165" i="5"/>
  <c r="O165" i="4"/>
  <c r="O189" i="4"/>
  <c r="N189" i="5"/>
  <c r="O189" i="5"/>
  <c r="N160" i="5"/>
  <c r="O160" i="5"/>
  <c r="O160" i="4"/>
  <c r="N271" i="5"/>
  <c r="O271" i="5"/>
  <c r="O271" i="4"/>
  <c r="N131" i="5"/>
  <c r="O131" i="5"/>
  <c r="O131" i="4"/>
  <c r="N240" i="5"/>
  <c r="O240" i="5"/>
  <c r="O240" i="4"/>
  <c r="O272" i="4"/>
  <c r="N272" i="5"/>
  <c r="O272" i="5"/>
  <c r="N196" i="5"/>
  <c r="O196" i="5"/>
  <c r="O196" i="4"/>
  <c r="N316" i="5"/>
  <c r="O316" i="5"/>
  <c r="O316" i="4"/>
  <c r="N104" i="5"/>
  <c r="O104" i="5"/>
  <c r="O104" i="4"/>
  <c r="N29" i="5"/>
  <c r="O29" i="5"/>
  <c r="O29" i="4"/>
  <c r="N139" i="5"/>
  <c r="O139" i="5"/>
  <c r="O139" i="4"/>
  <c r="N43" i="5"/>
  <c r="O43" i="5"/>
  <c r="O43" i="4"/>
  <c r="N163" i="5"/>
  <c r="O163" i="5"/>
  <c r="O163" i="4"/>
  <c r="O157" i="4"/>
  <c r="N157" i="5"/>
  <c r="N357" i="5"/>
  <c r="O357" i="4"/>
  <c r="N299" i="5"/>
  <c r="O299" i="5"/>
  <c r="O299" i="4"/>
  <c r="N57" i="5"/>
  <c r="O57" i="5"/>
  <c r="O57" i="4"/>
  <c r="N127" i="5"/>
  <c r="O127" i="5"/>
  <c r="O127" i="4"/>
  <c r="N19" i="5"/>
  <c r="O19" i="5"/>
  <c r="O19" i="4"/>
  <c r="N227" i="5"/>
  <c r="O227" i="5"/>
  <c r="O227" i="4"/>
  <c r="N313" i="5"/>
  <c r="O313" i="5"/>
  <c r="O313" i="4"/>
  <c r="N33" i="5"/>
  <c r="O33" i="5"/>
  <c r="O33" i="4"/>
  <c r="N72" i="5"/>
  <c r="O72" i="5"/>
  <c r="O72" i="4"/>
  <c r="N58" i="5"/>
  <c r="O58" i="5"/>
  <c r="O58" i="4"/>
  <c r="N99" i="5"/>
  <c r="O99" i="5"/>
  <c r="O99" i="4"/>
  <c r="O291" i="4"/>
  <c r="N291" i="5"/>
  <c r="N199" i="5"/>
  <c r="O199" i="5"/>
  <c r="O199" i="4"/>
  <c r="N76" i="5"/>
  <c r="O76" i="5"/>
  <c r="O76" i="4"/>
  <c r="N12" i="5"/>
  <c r="O12" i="5"/>
  <c r="O12" i="4"/>
  <c r="N119" i="5"/>
  <c r="O119" i="5"/>
  <c r="O119" i="4"/>
  <c r="N184" i="5"/>
  <c r="O184" i="5"/>
  <c r="O184" i="4"/>
  <c r="N121" i="5"/>
  <c r="O121" i="5"/>
  <c r="O121" i="4"/>
  <c r="O192" i="4"/>
  <c r="N192" i="5"/>
  <c r="O192" i="5"/>
  <c r="N312" i="5"/>
  <c r="O312" i="5"/>
  <c r="O312" i="4"/>
  <c r="N236" i="5"/>
  <c r="O236" i="5"/>
  <c r="O236" i="4"/>
  <c r="N166" i="5"/>
  <c r="O166" i="5"/>
  <c r="O166" i="4"/>
  <c r="N228" i="5"/>
  <c r="O228" i="5"/>
  <c r="O228" i="4"/>
  <c r="N311" i="5"/>
  <c r="O311" i="5"/>
  <c r="O311" i="4"/>
  <c r="O256" i="5"/>
  <c r="O35" i="5"/>
  <c r="O136" i="5"/>
  <c r="O259" i="5"/>
  <c r="O285" i="5"/>
  <c r="O357" i="5"/>
  <c r="O47" i="5"/>
  <c r="O291" i="5"/>
  <c r="O157" i="5"/>
  <c r="O261" i="5"/>
  <c r="O23" i="5"/>
  <c r="O144" i="5"/>
  <c r="O330" i="5"/>
  <c r="M364" i="5"/>
  <c r="O364" i="5"/>
  <c r="O325" i="5"/>
  <c r="O224" i="5"/>
  <c r="O156" i="5"/>
  <c r="O351" i="5"/>
  <c r="O292" i="5"/>
  <c r="O219" i="5"/>
  <c r="O201" i="5"/>
  <c r="O276" i="5"/>
  <c r="G293" i="10" l="1"/>
  <c r="H223" i="10"/>
  <c r="G43" i="10"/>
  <c r="H257" i="10"/>
  <c r="G149" i="10"/>
  <c r="G303" i="10"/>
  <c r="G68" i="10"/>
  <c r="H95" i="10"/>
  <c r="G47" i="10"/>
  <c r="H351" i="10"/>
  <c r="G312" i="10"/>
  <c r="G217" i="10"/>
  <c r="G175" i="10"/>
  <c r="G205" i="10"/>
  <c r="G34" i="10"/>
  <c r="G173" i="10"/>
  <c r="G142" i="10"/>
  <c r="H320" i="10"/>
  <c r="G197" i="10"/>
  <c r="G274" i="10"/>
  <c r="H62" i="10"/>
  <c r="G262" i="10"/>
  <c r="H15" i="10"/>
  <c r="H69" i="10"/>
  <c r="G103" i="10"/>
  <c r="G214" i="10"/>
  <c r="G329" i="10"/>
  <c r="G98" i="10"/>
  <c r="G30" i="10"/>
  <c r="G78" i="10"/>
  <c r="H325" i="10"/>
  <c r="H164" i="10"/>
  <c r="H60" i="10"/>
  <c r="H311" i="10"/>
  <c r="G330" i="10"/>
  <c r="H185" i="10"/>
  <c r="H171" i="10"/>
  <c r="H330" i="10"/>
  <c r="H39" i="10"/>
  <c r="H279" i="10"/>
  <c r="H288" i="10"/>
  <c r="G257" i="10"/>
  <c r="G355" i="10"/>
  <c r="G126" i="10"/>
  <c r="G79" i="10"/>
  <c r="H191" i="10"/>
  <c r="H98" i="10"/>
  <c r="G208" i="10"/>
  <c r="H23" i="10"/>
  <c r="H348" i="10"/>
  <c r="H255" i="10"/>
  <c r="H64" i="10"/>
  <c r="G234" i="10"/>
  <c r="G239" i="10"/>
  <c r="H186" i="10"/>
  <c r="H167" i="10"/>
  <c r="H215" i="10"/>
  <c r="G356" i="10"/>
  <c r="G222" i="10"/>
  <c r="G187" i="10"/>
  <c r="G328" i="10"/>
  <c r="G125" i="10"/>
  <c r="G86" i="10"/>
  <c r="H94" i="10"/>
  <c r="H14" i="10"/>
  <c r="G107" i="10"/>
  <c r="G17" i="10"/>
  <c r="G146" i="10"/>
  <c r="G51" i="10"/>
  <c r="G111" i="10"/>
  <c r="G155" i="10"/>
  <c r="H178" i="10"/>
  <c r="G131" i="10"/>
  <c r="G151" i="10"/>
  <c r="H16" i="10"/>
  <c r="H305" i="10"/>
  <c r="H356" i="10"/>
  <c r="G304" i="10"/>
  <c r="H352" i="10"/>
  <c r="G276" i="10"/>
  <c r="G221" i="10"/>
  <c r="G106" i="10"/>
  <c r="G273" i="10"/>
  <c r="H115" i="10"/>
  <c r="H92" i="10"/>
  <c r="G11" i="10"/>
  <c r="H99" i="10"/>
  <c r="H210" i="10"/>
  <c r="G115" i="10"/>
  <c r="G342" i="10"/>
  <c r="G201" i="10"/>
  <c r="G282" i="10"/>
  <c r="H33" i="10"/>
  <c r="G97" i="10"/>
  <c r="H34" i="10"/>
  <c r="G224" i="10"/>
  <c r="H206" i="10"/>
  <c r="G171" i="10"/>
  <c r="G23" i="10"/>
  <c r="I23" i="10" s="1"/>
  <c r="H332" i="9"/>
  <c r="H316" i="9"/>
  <c r="H300" i="9"/>
  <c r="H244" i="9"/>
  <c r="H220" i="9"/>
  <c r="H204" i="9"/>
  <c r="H196" i="9"/>
  <c r="H147" i="9"/>
  <c r="H123" i="9"/>
  <c r="H99" i="9"/>
  <c r="H83" i="9"/>
  <c r="H51" i="9"/>
  <c r="H35" i="9"/>
  <c r="H27" i="9"/>
  <c r="H19" i="9"/>
  <c r="E366" i="9"/>
  <c r="H252" i="9" s="1"/>
  <c r="H355" i="9"/>
  <c r="H347" i="9"/>
  <c r="H339" i="9"/>
  <c r="H323" i="9"/>
  <c r="H299" i="9"/>
  <c r="H259" i="9"/>
  <c r="H243" i="9"/>
  <c r="H227" i="9"/>
  <c r="H211" i="9"/>
  <c r="H195" i="9"/>
  <c r="H163" i="9"/>
  <c r="H154" i="9"/>
  <c r="H138" i="9"/>
  <c r="H122" i="9"/>
  <c r="H106" i="9"/>
  <c r="H90" i="9"/>
  <c r="H82" i="9"/>
  <c r="H74" i="9"/>
  <c r="H50" i="9"/>
  <c r="H18" i="9"/>
  <c r="G356" i="9"/>
  <c r="H348" i="9"/>
  <c r="G348" i="9"/>
  <c r="H324" i="9"/>
  <c r="G324" i="9"/>
  <c r="I324" i="9" s="1"/>
  <c r="H308" i="9"/>
  <c r="G308" i="9"/>
  <c r="I308" i="9" s="1"/>
  <c r="G292" i="9"/>
  <c r="H276" i="9"/>
  <c r="G276" i="9"/>
  <c r="H260" i="9"/>
  <c r="G260" i="9"/>
  <c r="I260" i="9" s="1"/>
  <c r="H236" i="9"/>
  <c r="G236" i="9"/>
  <c r="I236" i="9" s="1"/>
  <c r="G212" i="9"/>
  <c r="H172" i="9"/>
  <c r="G172" i="9"/>
  <c r="H164" i="9"/>
  <c r="G164" i="9"/>
  <c r="I164" i="9" s="1"/>
  <c r="G139" i="9"/>
  <c r="H139" i="9"/>
  <c r="H115" i="9"/>
  <c r="H107" i="9"/>
  <c r="G107" i="9"/>
  <c r="H91" i="9"/>
  <c r="G91" i="9"/>
  <c r="I91" i="9" s="1"/>
  <c r="G363" i="9"/>
  <c r="G227" i="9"/>
  <c r="G171" i="9"/>
  <c r="G323" i="9"/>
  <c r="I323" i="9" s="1"/>
  <c r="G59" i="9"/>
  <c r="G343" i="9"/>
  <c r="H264" i="9"/>
  <c r="G199" i="9"/>
  <c r="G240" i="9"/>
  <c r="G83" i="9"/>
  <c r="G307" i="9"/>
  <c r="G132" i="9"/>
  <c r="G192" i="9"/>
  <c r="G300" i="9"/>
  <c r="G283" i="9"/>
  <c r="G316" i="9"/>
  <c r="G304" i="9"/>
  <c r="G231" i="9"/>
  <c r="G99" i="9"/>
  <c r="G23" i="9"/>
  <c r="G84" i="9"/>
  <c r="H124" i="9"/>
  <c r="G268" i="9"/>
  <c r="G50" i="9"/>
  <c r="I50" i="9" s="1"/>
  <c r="G116" i="9"/>
  <c r="G250" i="9"/>
  <c r="H128" i="9"/>
  <c r="H31" i="9"/>
  <c r="G134" i="9"/>
  <c r="H237" i="9"/>
  <c r="G11" i="9"/>
  <c r="H44" i="9"/>
  <c r="H159" i="9"/>
  <c r="H224" i="9"/>
  <c r="G274" i="9"/>
  <c r="H120" i="9"/>
  <c r="H177" i="9"/>
  <c r="H261" i="9"/>
  <c r="G96" i="9"/>
  <c r="G48" i="9"/>
  <c r="H249" i="9"/>
  <c r="G178" i="9"/>
  <c r="G68" i="9"/>
  <c r="H87" i="9"/>
  <c r="G17" i="9"/>
  <c r="G101" i="9"/>
  <c r="H230" i="9"/>
  <c r="G226" i="9"/>
  <c r="H353" i="9"/>
  <c r="G142" i="9"/>
  <c r="H8" i="9"/>
  <c r="G149" i="9"/>
  <c r="G329" i="9"/>
  <c r="G352" i="9"/>
  <c r="G151" i="9"/>
  <c r="G127" i="9"/>
  <c r="G244" i="9"/>
  <c r="I244" i="9" s="1"/>
  <c r="G320" i="9"/>
  <c r="G200" i="9"/>
  <c r="G126" i="9"/>
  <c r="H359" i="9"/>
  <c r="G135" i="9"/>
  <c r="G271" i="9"/>
  <c r="G252" i="9"/>
  <c r="G111" i="9"/>
  <c r="G288" i="9"/>
  <c r="H140" i="9"/>
  <c r="H360" i="9"/>
  <c r="H231" i="9"/>
  <c r="G223" i="9"/>
  <c r="G67" i="9"/>
  <c r="H327" i="9"/>
  <c r="G256" i="9"/>
  <c r="G34" i="9"/>
  <c r="H288" i="9"/>
  <c r="H20" i="9"/>
  <c r="H214" i="9"/>
  <c r="G121" i="9"/>
  <c r="G157" i="9"/>
  <c r="H318" i="9"/>
  <c r="G106" i="9"/>
  <c r="H134" i="9"/>
  <c r="H141" i="9"/>
  <c r="H217" i="9"/>
  <c r="G32" i="9"/>
  <c r="G246" i="9"/>
  <c r="G37" i="9"/>
  <c r="H303" i="9"/>
  <c r="H293" i="9"/>
  <c r="G82" i="9"/>
  <c r="H168" i="9"/>
  <c r="H102" i="9"/>
  <c r="H350" i="9"/>
  <c r="H178" i="9"/>
  <c r="H297" i="9"/>
  <c r="H321" i="9"/>
  <c r="G108" i="9"/>
  <c r="H255" i="9"/>
  <c r="G30" i="9"/>
  <c r="H109" i="9"/>
  <c r="G102" i="9"/>
  <c r="H175" i="9"/>
  <c r="H333" i="9"/>
  <c r="G291" i="9"/>
  <c r="G295" i="9"/>
  <c r="G136" i="9"/>
  <c r="G284" i="9"/>
  <c r="G195" i="9"/>
  <c r="I195" i="9" s="1"/>
  <c r="G319" i="9"/>
  <c r="G272" i="9"/>
  <c r="H309" i="9"/>
  <c r="G203" i="9"/>
  <c r="G247" i="9"/>
  <c r="G188" i="9"/>
  <c r="G191" i="9"/>
  <c r="G75" i="9"/>
  <c r="G232" i="9"/>
  <c r="G118" i="9"/>
  <c r="G103" i="9"/>
  <c r="G176" i="9"/>
  <c r="H256" i="9"/>
  <c r="G95" i="9"/>
  <c r="G94" i="9"/>
  <c r="H343" i="9"/>
  <c r="H64" i="9"/>
  <c r="H45" i="9"/>
  <c r="H349" i="9"/>
  <c r="G190" i="9"/>
  <c r="G90" i="9"/>
  <c r="H279" i="9"/>
  <c r="H286" i="9"/>
  <c r="G46" i="9"/>
  <c r="I46" i="9" s="1"/>
  <c r="H56" i="9"/>
  <c r="G133" i="9"/>
  <c r="H165" i="9"/>
  <c r="H46" i="9"/>
  <c r="H94" i="9"/>
  <c r="H110" i="9"/>
  <c r="H80" i="9"/>
  <c r="G218" i="9"/>
  <c r="H208" i="9"/>
  <c r="G262" i="9"/>
  <c r="G345" i="9"/>
  <c r="H47" i="9"/>
  <c r="G21" i="9"/>
  <c r="H100" i="9"/>
  <c r="G234" i="9"/>
  <c r="G209" i="9"/>
  <c r="I209" i="9" s="1"/>
  <c r="H226" i="9"/>
  <c r="H209" i="9"/>
  <c r="G347" i="9"/>
  <c r="H295" i="9"/>
  <c r="G255" i="9"/>
  <c r="G159" i="9"/>
  <c r="G207" i="9"/>
  <c r="G147" i="9"/>
  <c r="I147" i="9" s="1"/>
  <c r="G204" i="9"/>
  <c r="G228" i="9"/>
  <c r="G28" i="9"/>
  <c r="G248" i="9"/>
  <c r="G155" i="9"/>
  <c r="H192" i="9"/>
  <c r="G332" i="9"/>
  <c r="I332" i="9" s="1"/>
  <c r="H247" i="9"/>
  <c r="G143" i="9"/>
  <c r="G328" i="9"/>
  <c r="G168" i="9"/>
  <c r="G279" i="9"/>
  <c r="G71" i="9"/>
  <c r="G167" i="9"/>
  <c r="H176" i="9"/>
  <c r="G140" i="9"/>
  <c r="G51" i="9"/>
  <c r="G114" i="9"/>
  <c r="G62" i="9"/>
  <c r="G13" i="9"/>
  <c r="G205" i="9"/>
  <c r="H221" i="9"/>
  <c r="H222" i="9"/>
  <c r="G117" i="9"/>
  <c r="I117" i="9" s="1"/>
  <c r="G58" i="9"/>
  <c r="G341" i="9"/>
  <c r="H14" i="9"/>
  <c r="H112" i="9"/>
  <c r="G152" i="9"/>
  <c r="G27" i="9"/>
  <c r="I27" i="9" s="1"/>
  <c r="G100" i="9"/>
  <c r="H68" i="9"/>
  <c r="H32" i="9"/>
  <c r="G69" i="9"/>
  <c r="H198" i="9"/>
  <c r="G154" i="9"/>
  <c r="G41" i="9"/>
  <c r="H207" i="9"/>
  <c r="H93" i="9"/>
  <c r="G193" i="9"/>
  <c r="G42" i="9"/>
  <c r="H21" i="9"/>
  <c r="H116" i="9"/>
  <c r="H108" i="9"/>
  <c r="H281" i="9"/>
  <c r="H278" i="9"/>
  <c r="G208" i="9"/>
  <c r="I208" i="9" s="1"/>
  <c r="G196" i="9"/>
  <c r="I196" i="9" s="1"/>
  <c r="H320" i="9"/>
  <c r="G219" i="9"/>
  <c r="G160" i="9"/>
  <c r="G87" i="9"/>
  <c r="G344" i="9"/>
  <c r="H319" i="9"/>
  <c r="G156" i="9"/>
  <c r="G180" i="9"/>
  <c r="H357" i="9"/>
  <c r="H248" i="9"/>
  <c r="G122" i="9"/>
  <c r="I122" i="9" s="1"/>
  <c r="G144" i="9"/>
  <c r="G331" i="9"/>
  <c r="G280" i="9"/>
  <c r="G327" i="9"/>
  <c r="G224" i="9"/>
  <c r="I224" i="9" s="1"/>
  <c r="H71" i="9"/>
  <c r="G315" i="9"/>
  <c r="H167" i="9"/>
  <c r="G131" i="9"/>
  <c r="G312" i="9"/>
  <c r="G35" i="9"/>
  <c r="I35" i="9" s="1"/>
  <c r="H16" i="9"/>
  <c r="H39" i="9"/>
  <c r="H184" i="9"/>
  <c r="H201" i="9"/>
  <c r="H262" i="9"/>
  <c r="H329" i="9"/>
  <c r="H117" i="9"/>
  <c r="G216" i="9"/>
  <c r="H36" i="9"/>
  <c r="G25" i="9"/>
  <c r="H30" i="9"/>
  <c r="G162" i="9"/>
  <c r="G175" i="9"/>
  <c r="I175" i="9" s="1"/>
  <c r="G86" i="9"/>
  <c r="H132" i="9"/>
  <c r="G76" i="9"/>
  <c r="G14" i="9"/>
  <c r="I14" i="9" s="1"/>
  <c r="G282" i="9"/>
  <c r="G245" i="9"/>
  <c r="G360" i="9"/>
  <c r="H48" i="9"/>
  <c r="H12" i="9"/>
  <c r="G305" i="9"/>
  <c r="I305" i="9" s="1"/>
  <c r="H223" i="9"/>
  <c r="H271" i="9"/>
  <c r="H265" i="9"/>
  <c r="G45" i="9"/>
  <c r="I45" i="9" s="1"/>
  <c r="G361" i="9"/>
  <c r="G77" i="9"/>
  <c r="H342" i="9"/>
  <c r="G78" i="9"/>
  <c r="H200" i="9"/>
  <c r="G150" i="9"/>
  <c r="I150" i="9" s="1"/>
  <c r="H312" i="9"/>
  <c r="H358" i="9"/>
  <c r="H158" i="9"/>
  <c r="G358" i="9"/>
  <c r="H298" i="9"/>
  <c r="H169" i="9"/>
  <c r="G20" i="9"/>
  <c r="G113" i="9"/>
  <c r="H352" i="9"/>
  <c r="G220" i="9"/>
  <c r="G148" i="9"/>
  <c r="G339" i="9"/>
  <c r="H317" i="9"/>
  <c r="G55" i="9"/>
  <c r="G275" i="9"/>
  <c r="H337" i="9"/>
  <c r="G123" i="9"/>
  <c r="G336" i="9"/>
  <c r="H313" i="9"/>
  <c r="G239" i="9"/>
  <c r="H305" i="9"/>
  <c r="H144" i="9"/>
  <c r="H280" i="9"/>
  <c r="G340" i="9"/>
  <c r="G251" i="9"/>
  <c r="H142" i="9"/>
  <c r="H23" i="9"/>
  <c r="G296" i="9"/>
  <c r="G98" i="9"/>
  <c r="G29" i="9"/>
  <c r="G19" i="9"/>
  <c r="I19" i="9" s="1"/>
  <c r="H118" i="9"/>
  <c r="G326" i="9"/>
  <c r="G229" i="9"/>
  <c r="H213" i="9"/>
  <c r="G15" i="9"/>
  <c r="H95" i="9"/>
  <c r="G64" i="9"/>
  <c r="I64" i="9" s="1"/>
  <c r="G253" i="9"/>
  <c r="G63" i="9"/>
  <c r="H136" i="9"/>
  <c r="G266" i="9"/>
  <c r="H77" i="9"/>
  <c r="H254" i="9"/>
  <c r="H41" i="9"/>
  <c r="G43" i="9"/>
  <c r="G309" i="9"/>
  <c r="I309" i="9" s="1"/>
  <c r="G322" i="9"/>
  <c r="G10" i="9"/>
  <c r="G235" i="9"/>
  <c r="H78" i="9"/>
  <c r="H126" i="9"/>
  <c r="H150" i="9"/>
  <c r="G56" i="9"/>
  <c r="I56" i="9" s="1"/>
  <c r="H273" i="9"/>
  <c r="G237" i="9"/>
  <c r="I237" i="9" s="1"/>
  <c r="H285" i="9"/>
  <c r="H194" i="9"/>
  <c r="G74" i="9"/>
  <c r="G187" i="9"/>
  <c r="F241" i="8"/>
  <c r="G338" i="8"/>
  <c r="F28" i="8"/>
  <c r="F205" i="8"/>
  <c r="G350" i="8"/>
  <c r="G93" i="8"/>
  <c r="G206" i="8"/>
  <c r="G115" i="8"/>
  <c r="F339" i="8"/>
  <c r="F299" i="8"/>
  <c r="F251" i="8"/>
  <c r="F211" i="8"/>
  <c r="F147" i="8"/>
  <c r="F139" i="8"/>
  <c r="H107" i="8"/>
  <c r="F59" i="8"/>
  <c r="F35" i="8"/>
  <c r="F27" i="8"/>
  <c r="F13" i="8"/>
  <c r="G299" i="8"/>
  <c r="H103" i="8"/>
  <c r="H341" i="8"/>
  <c r="H314" i="8"/>
  <c r="G219" i="8"/>
  <c r="F352" i="8"/>
  <c r="F71" i="8"/>
  <c r="F325" i="8"/>
  <c r="F98" i="8"/>
  <c r="G334" i="8"/>
  <c r="G358" i="8"/>
  <c r="F290" i="8"/>
  <c r="F200" i="8"/>
  <c r="F92" i="8"/>
  <c r="G90" i="8"/>
  <c r="F82" i="8"/>
  <c r="G74" i="8"/>
  <c r="F66" i="8"/>
  <c r="F58" i="8"/>
  <c r="F50" i="8"/>
  <c r="G42" i="8"/>
  <c r="G34" i="8"/>
  <c r="F162" i="8"/>
  <c r="F157" i="8"/>
  <c r="F26" i="8"/>
  <c r="F110" i="8"/>
  <c r="F117" i="8"/>
  <c r="G117" i="8"/>
  <c r="F156" i="8"/>
  <c r="G121" i="8"/>
  <c r="F113" i="8"/>
  <c r="G105" i="8"/>
  <c r="G97" i="8"/>
  <c r="F77" i="8"/>
  <c r="F218" i="8"/>
  <c r="F130" i="8"/>
  <c r="F228" i="8"/>
  <c r="F136" i="8"/>
  <c r="F128" i="8"/>
  <c r="F47" i="8"/>
  <c r="F97" i="8"/>
  <c r="F272" i="8"/>
  <c r="F145" i="8"/>
  <c r="F142" i="8"/>
  <c r="F292" i="8"/>
  <c r="F359" i="8"/>
  <c r="F351" i="8"/>
  <c r="F343" i="8"/>
  <c r="F335" i="8"/>
  <c r="F327" i="8"/>
  <c r="F319" i="8"/>
  <c r="F311" i="8"/>
  <c r="F295" i="8"/>
  <c r="F287" i="8"/>
  <c r="G279" i="8"/>
  <c r="H271" i="8"/>
  <c r="G263" i="8"/>
  <c r="F255" i="8"/>
  <c r="F247" i="8"/>
  <c r="H239" i="8"/>
  <c r="F223" i="8"/>
  <c r="F215" i="8"/>
  <c r="F207" i="8"/>
  <c r="F199" i="8"/>
  <c r="G191" i="8"/>
  <c r="G183" i="8"/>
  <c r="F175" i="8"/>
  <c r="F167" i="8"/>
  <c r="F159" i="8"/>
  <c r="F151" i="8"/>
  <c r="F143" i="8"/>
  <c r="F329" i="8"/>
  <c r="F181" i="8"/>
  <c r="F231" i="8"/>
  <c r="F303" i="8"/>
  <c r="F270" i="8"/>
  <c r="F57" i="8"/>
  <c r="G59" i="8"/>
  <c r="G155" i="8"/>
  <c r="F349" i="8"/>
  <c r="H87" i="8"/>
  <c r="F14" i="8"/>
  <c r="F191" i="8"/>
  <c r="F137" i="8"/>
  <c r="G83" i="8"/>
  <c r="G131" i="8"/>
  <c r="G347" i="8"/>
  <c r="G147" i="8"/>
  <c r="G14" i="8"/>
  <c r="G271" i="8"/>
  <c r="F202" i="8"/>
  <c r="F93" i="8"/>
  <c r="F227" i="8"/>
  <c r="F345" i="8"/>
  <c r="G163" i="8"/>
  <c r="H26" i="8"/>
  <c r="G267" i="8"/>
  <c r="F360" i="8"/>
  <c r="F330" i="8"/>
  <c r="F63" i="8"/>
  <c r="F197" i="8"/>
  <c r="F315" i="8"/>
  <c r="H79" i="8"/>
  <c r="G29" i="8"/>
  <c r="G109" i="8"/>
  <c r="F120" i="8"/>
  <c r="F126" i="8"/>
  <c r="F184" i="8"/>
  <c r="G240" i="8"/>
  <c r="G341" i="8"/>
  <c r="F133" i="8"/>
  <c r="F51" i="8"/>
  <c r="F185" i="8"/>
  <c r="G208" i="8"/>
  <c r="F344" i="8"/>
  <c r="F264" i="8"/>
  <c r="F165" i="8"/>
  <c r="F273" i="8"/>
  <c r="F302" i="8"/>
  <c r="F178" i="8"/>
  <c r="F87" i="8"/>
  <c r="F221" i="8"/>
  <c r="F355" i="8"/>
  <c r="G314" i="8"/>
  <c r="I314" i="8" s="1"/>
  <c r="L314" i="8" s="1"/>
  <c r="F153" i="8"/>
  <c r="F158" i="8"/>
  <c r="F73" i="8"/>
  <c r="F341" i="8"/>
  <c r="F36" i="8"/>
  <c r="F100" i="8"/>
  <c r="F164" i="8"/>
  <c r="F236" i="8"/>
  <c r="F308" i="8"/>
  <c r="F75" i="8"/>
  <c r="G112" i="8"/>
  <c r="F96" i="8"/>
  <c r="F196" i="8"/>
  <c r="F174" i="8"/>
  <c r="F300" i="8"/>
  <c r="G323" i="8"/>
  <c r="H59" i="8"/>
  <c r="G179" i="8"/>
  <c r="G313" i="8"/>
  <c r="G134" i="8"/>
  <c r="G321" i="8"/>
  <c r="F56" i="8"/>
  <c r="F80" i="8"/>
  <c r="F288" i="8"/>
  <c r="F109" i="8"/>
  <c r="F243" i="8"/>
  <c r="F361" i="8"/>
  <c r="G138" i="8"/>
  <c r="F16" i="8"/>
  <c r="F79" i="8"/>
  <c r="F213" i="8"/>
  <c r="F331" i="8"/>
  <c r="H111" i="8"/>
  <c r="G142" i="8"/>
  <c r="G125" i="8"/>
  <c r="H273" i="8"/>
  <c r="F149" i="8"/>
  <c r="F248" i="8"/>
  <c r="F161" i="8"/>
  <c r="F263" i="8"/>
  <c r="H325" i="8"/>
  <c r="F278" i="8"/>
  <c r="F312" i="8"/>
  <c r="F152" i="8"/>
  <c r="F67" i="8"/>
  <c r="F201" i="8"/>
  <c r="G212" i="8"/>
  <c r="F274" i="8"/>
  <c r="F94" i="8"/>
  <c r="F21" i="8"/>
  <c r="F214" i="8"/>
  <c r="F289" i="8"/>
  <c r="F72" i="8"/>
  <c r="F242" i="8"/>
  <c r="F103" i="8"/>
  <c r="F237" i="8"/>
  <c r="G244" i="8"/>
  <c r="F112" i="8"/>
  <c r="F186" i="8"/>
  <c r="F89" i="8"/>
  <c r="F357" i="8"/>
  <c r="F44" i="8"/>
  <c r="F108" i="8"/>
  <c r="F172" i="8"/>
  <c r="F244" i="8"/>
  <c r="F316" i="8"/>
  <c r="F43" i="8"/>
  <c r="H63" i="8"/>
  <c r="F346" i="8"/>
  <c r="F298" i="8"/>
  <c r="F280" i="8"/>
  <c r="F238" i="8"/>
  <c r="F279" i="8"/>
  <c r="F11" i="8"/>
  <c r="G339" i="8"/>
  <c r="G75" i="8"/>
  <c r="G363" i="8"/>
  <c r="G107" i="8"/>
  <c r="H38" i="8"/>
  <c r="G166" i="8"/>
  <c r="F320" i="8"/>
  <c r="F232" i="8"/>
  <c r="F125" i="8"/>
  <c r="F259" i="8"/>
  <c r="H39" i="8"/>
  <c r="G170" i="8"/>
  <c r="H288" i="8"/>
  <c r="F40" i="8"/>
  <c r="F210" i="8"/>
  <c r="F95" i="8"/>
  <c r="F229" i="8"/>
  <c r="F347" i="8"/>
  <c r="G176" i="8"/>
  <c r="G174" i="8"/>
  <c r="G207" i="8"/>
  <c r="G337" i="8"/>
  <c r="F328" i="8"/>
  <c r="F155" i="8"/>
  <c r="F17" i="8"/>
  <c r="F198" i="8"/>
  <c r="F269" i="8"/>
  <c r="F354" i="8"/>
  <c r="F168" i="8"/>
  <c r="F83" i="8"/>
  <c r="F217" i="8"/>
  <c r="F322" i="8"/>
  <c r="F37" i="8"/>
  <c r="F171" i="8"/>
  <c r="F305" i="8"/>
  <c r="H177" i="8"/>
  <c r="F141" i="8"/>
  <c r="F208" i="8"/>
  <c r="F119" i="8"/>
  <c r="F253" i="8"/>
  <c r="F334" i="8"/>
  <c r="F338" i="8"/>
  <c r="F250" i="8"/>
  <c r="F105" i="8"/>
  <c r="F239" i="8"/>
  <c r="F52" i="8"/>
  <c r="F116" i="8"/>
  <c r="F180" i="8"/>
  <c r="F252" i="8"/>
  <c r="F324" i="8"/>
  <c r="H83" i="8"/>
  <c r="F8" i="8"/>
  <c r="H116" i="8"/>
  <c r="F129" i="8"/>
  <c r="F144" i="8"/>
  <c r="F177" i="8"/>
  <c r="G259" i="8"/>
  <c r="G291" i="8"/>
  <c r="H51" i="8"/>
  <c r="H179" i="8"/>
  <c r="G231" i="8"/>
  <c r="G354" i="8"/>
  <c r="F310" i="8"/>
  <c r="F282" i="8"/>
  <c r="F182" i="8"/>
  <c r="F265" i="8"/>
  <c r="G180" i="8"/>
  <c r="G256" i="8"/>
  <c r="G325" i="8"/>
  <c r="F138" i="8"/>
  <c r="F64" i="8"/>
  <c r="F176" i="8"/>
  <c r="F111" i="8"/>
  <c r="F245" i="8"/>
  <c r="F363" i="8"/>
  <c r="G9" i="8"/>
  <c r="G272" i="8"/>
  <c r="F336" i="8"/>
  <c r="F22" i="8"/>
  <c r="F33" i="8"/>
  <c r="F262" i="8"/>
  <c r="F285" i="8"/>
  <c r="G30" i="8"/>
  <c r="F135" i="8"/>
  <c r="F314" i="8"/>
  <c r="F226" i="8"/>
  <c r="F99" i="8"/>
  <c r="F233" i="8"/>
  <c r="F286" i="8"/>
  <c r="F18" i="8"/>
  <c r="F53" i="8"/>
  <c r="F187" i="8"/>
  <c r="F321" i="8"/>
  <c r="H23" i="8"/>
  <c r="F90" i="8"/>
  <c r="F296" i="8"/>
  <c r="F275" i="8"/>
  <c r="F358" i="8"/>
  <c r="F42" i="8"/>
  <c r="F216" i="8"/>
  <c r="F121" i="8"/>
  <c r="F60" i="8"/>
  <c r="F124" i="8"/>
  <c r="F188" i="8"/>
  <c r="F260" i="8"/>
  <c r="F332" i="8"/>
  <c r="G19" i="8"/>
  <c r="H200" i="8"/>
  <c r="F160" i="8"/>
  <c r="F193" i="8"/>
  <c r="H171" i="8"/>
  <c r="G307" i="8"/>
  <c r="G195" i="8"/>
  <c r="H35" i="8"/>
  <c r="H209" i="8"/>
  <c r="G33" i="8"/>
  <c r="F30" i="8"/>
  <c r="F29" i="8"/>
  <c r="F246" i="8"/>
  <c r="F281" i="8"/>
  <c r="G210" i="8"/>
  <c r="F134" i="8"/>
  <c r="F10" i="8"/>
  <c r="F240" i="8"/>
  <c r="F261" i="8"/>
  <c r="G41" i="8"/>
  <c r="G289" i="8"/>
  <c r="F350" i="8"/>
  <c r="F24" i="8"/>
  <c r="F49" i="8"/>
  <c r="F183" i="8"/>
  <c r="F301" i="8"/>
  <c r="H115" i="8"/>
  <c r="G146" i="8"/>
  <c r="F70" i="8"/>
  <c r="F32" i="8"/>
  <c r="F192" i="8"/>
  <c r="F115" i="8"/>
  <c r="F249" i="8"/>
  <c r="F318" i="8"/>
  <c r="F34" i="8"/>
  <c r="F154" i="8"/>
  <c r="F69" i="8"/>
  <c r="F203" i="8"/>
  <c r="F337" i="8"/>
  <c r="G154" i="8"/>
  <c r="F294" i="8"/>
  <c r="F23" i="8"/>
  <c r="F222" i="8"/>
  <c r="F291" i="8"/>
  <c r="F9" i="8"/>
  <c r="F169" i="8"/>
  <c r="F277" i="8"/>
  <c r="F68" i="8"/>
  <c r="F132" i="8"/>
  <c r="F204" i="8"/>
  <c r="F268" i="8"/>
  <c r="F340" i="8"/>
  <c r="H323" i="8"/>
  <c r="F366" i="8"/>
  <c r="G31" i="8"/>
  <c r="F54" i="8"/>
  <c r="F194" i="8"/>
  <c r="F209" i="8"/>
  <c r="F123" i="8"/>
  <c r="G51" i="8"/>
  <c r="H219" i="8"/>
  <c r="I219" i="8" s="1"/>
  <c r="L219" i="8" s="1"/>
  <c r="G355" i="8"/>
  <c r="H43" i="8"/>
  <c r="G227" i="8"/>
  <c r="G73" i="8"/>
  <c r="G260" i="8"/>
  <c r="F326" i="8"/>
  <c r="F362" i="8"/>
  <c r="F45" i="8"/>
  <c r="F179" i="8"/>
  <c r="F297" i="8"/>
  <c r="H296" i="8"/>
  <c r="G235" i="8"/>
  <c r="G106" i="8"/>
  <c r="H357" i="8"/>
  <c r="F127" i="8"/>
  <c r="F15" i="8"/>
  <c r="F190" i="8"/>
  <c r="F267" i="8"/>
  <c r="G211" i="8"/>
  <c r="G49" i="8"/>
  <c r="G346" i="8"/>
  <c r="F74" i="8"/>
  <c r="F48" i="8"/>
  <c r="F150" i="8"/>
  <c r="F65" i="8"/>
  <c r="F317" i="8"/>
  <c r="G10" i="8"/>
  <c r="G110" i="8"/>
  <c r="F304" i="8"/>
  <c r="F256" i="8"/>
  <c r="F163" i="8"/>
  <c r="F271" i="8"/>
  <c r="F131" i="8"/>
  <c r="F170" i="8"/>
  <c r="F85" i="8"/>
  <c r="F219" i="8"/>
  <c r="F353" i="8"/>
  <c r="G310" i="8"/>
  <c r="F78" i="8"/>
  <c r="F39" i="8"/>
  <c r="F173" i="8"/>
  <c r="F307" i="8"/>
  <c r="G53" i="8"/>
  <c r="F106" i="8"/>
  <c r="F62" i="8"/>
  <c r="F25" i="8"/>
  <c r="F230" i="8"/>
  <c r="F293" i="8"/>
  <c r="F12" i="8"/>
  <c r="F76" i="8"/>
  <c r="F140" i="8"/>
  <c r="F212" i="8"/>
  <c r="F276" i="8"/>
  <c r="F348" i="8"/>
  <c r="H331" i="8"/>
  <c r="G8" i="8"/>
  <c r="H302" i="8"/>
  <c r="F46" i="8"/>
  <c r="F258" i="8"/>
  <c r="F225" i="8"/>
  <c r="F91" i="8"/>
  <c r="G331" i="8"/>
  <c r="H67" i="8"/>
  <c r="G187" i="8"/>
  <c r="H71" i="8"/>
  <c r="G306" i="8"/>
  <c r="G89" i="8"/>
  <c r="G330" i="8"/>
  <c r="F146" i="8"/>
  <c r="F61" i="8"/>
  <c r="F195" i="8"/>
  <c r="F313" i="8"/>
  <c r="H75" i="8"/>
  <c r="H307" i="8"/>
  <c r="G122" i="8"/>
  <c r="F266" i="8"/>
  <c r="F31" i="8"/>
  <c r="F254" i="8"/>
  <c r="F283" i="8"/>
  <c r="H321" i="8"/>
  <c r="G77" i="8"/>
  <c r="F102" i="8"/>
  <c r="F166" i="8"/>
  <c r="F81" i="8"/>
  <c r="F333" i="8"/>
  <c r="H187" i="8"/>
  <c r="G294" i="8"/>
  <c r="F88" i="8"/>
  <c r="F19" i="8"/>
  <c r="F206" i="8"/>
  <c r="F38" i="8"/>
  <c r="F234" i="8"/>
  <c r="F101" i="8"/>
  <c r="F235" i="8"/>
  <c r="F118" i="8"/>
  <c r="F55" i="8"/>
  <c r="F189" i="8"/>
  <c r="F323" i="8"/>
  <c r="G17" i="8"/>
  <c r="F86" i="8"/>
  <c r="F342" i="8"/>
  <c r="F41" i="8"/>
  <c r="F309" i="8"/>
  <c r="F20" i="8"/>
  <c r="F84" i="8"/>
  <c r="F148" i="8"/>
  <c r="F220" i="8"/>
  <c r="F284" i="8"/>
  <c r="F356" i="8"/>
  <c r="F107" i="8"/>
  <c r="F104" i="8"/>
  <c r="F114" i="8"/>
  <c r="F306" i="8"/>
  <c r="F224" i="8"/>
  <c r="I271" i="8"/>
  <c r="L271" i="8" s="1"/>
  <c r="H275" i="8"/>
  <c r="G118" i="8"/>
  <c r="G62" i="8"/>
  <c r="G326" i="8"/>
  <c r="H362" i="8"/>
  <c r="H263" i="8"/>
  <c r="I263" i="8" s="1"/>
  <c r="H18" i="8"/>
  <c r="H222" i="8"/>
  <c r="H130" i="8"/>
  <c r="H106" i="8"/>
  <c r="H74" i="8"/>
  <c r="G184" i="8"/>
  <c r="H142" i="8"/>
  <c r="G63" i="8"/>
  <c r="I63" i="8" s="1"/>
  <c r="H157" i="8"/>
  <c r="G248" i="8"/>
  <c r="G148" i="8"/>
  <c r="H9" i="8"/>
  <c r="G257" i="8"/>
  <c r="H308" i="8"/>
  <c r="H62" i="8"/>
  <c r="H161" i="8"/>
  <c r="H276" i="8"/>
  <c r="G119" i="8"/>
  <c r="H167" i="8"/>
  <c r="G300" i="8"/>
  <c r="H137" i="8"/>
  <c r="H232" i="8"/>
  <c r="G36" i="8"/>
  <c r="H104" i="8"/>
  <c r="G205" i="8"/>
  <c r="G343" i="8"/>
  <c r="H261" i="8"/>
  <c r="G233" i="8"/>
  <c r="H342" i="8"/>
  <c r="G28" i="8"/>
  <c r="H236" i="8"/>
  <c r="H132" i="8"/>
  <c r="H136" i="8"/>
  <c r="H281" i="8"/>
  <c r="H30" i="8"/>
  <c r="H89" i="8"/>
  <c r="H21" i="8"/>
  <c r="H16" i="8"/>
  <c r="H112" i="8"/>
  <c r="G335" i="8"/>
  <c r="G153" i="8"/>
  <c r="H359" i="8"/>
  <c r="H336" i="8"/>
  <c r="H138" i="8"/>
  <c r="H174" i="8"/>
  <c r="I174" i="8" s="1"/>
  <c r="G217" i="8"/>
  <c r="G177" i="8"/>
  <c r="H264" i="8"/>
  <c r="H303" i="8"/>
  <c r="G40" i="8"/>
  <c r="G237" i="8"/>
  <c r="H283" i="8"/>
  <c r="G102" i="8"/>
  <c r="G13" i="8"/>
  <c r="G238" i="8"/>
  <c r="G342" i="8"/>
  <c r="G258" i="8"/>
  <c r="H126" i="8"/>
  <c r="H102" i="8"/>
  <c r="H70" i="8"/>
  <c r="H181" i="8"/>
  <c r="H173" i="8"/>
  <c r="H267" i="8"/>
  <c r="G156" i="8"/>
  <c r="H31" i="8"/>
  <c r="I31" i="8" s="1"/>
  <c r="G295" i="8"/>
  <c r="H215" i="8"/>
  <c r="H33" i="8"/>
  <c r="H298" i="8"/>
  <c r="H135" i="8"/>
  <c r="H176" i="8"/>
  <c r="H15" i="8"/>
  <c r="H333" i="8"/>
  <c r="G245" i="8"/>
  <c r="H169" i="8"/>
  <c r="H53" i="8"/>
  <c r="H292" i="8"/>
  <c r="H12" i="8"/>
  <c r="H48" i="8"/>
  <c r="H120" i="8"/>
  <c r="G268" i="8"/>
  <c r="H340" i="8"/>
  <c r="G214" i="8"/>
  <c r="H11" i="8"/>
  <c r="H277" i="8"/>
  <c r="H274" i="8"/>
  <c r="G266" i="8"/>
  <c r="G88" i="8"/>
  <c r="H186" i="8"/>
  <c r="H144" i="8"/>
  <c r="G316" i="8"/>
  <c r="H231" i="8"/>
  <c r="H121" i="8"/>
  <c r="G79" i="8"/>
  <c r="I79" i="8" s="1"/>
  <c r="H24" i="8"/>
  <c r="H128" i="8"/>
  <c r="H269" i="8"/>
  <c r="G116" i="8"/>
  <c r="G161" i="8"/>
  <c r="H344" i="8"/>
  <c r="H13" i="8"/>
  <c r="G15" i="8"/>
  <c r="H242" i="8"/>
  <c r="H338" i="8"/>
  <c r="I338" i="8" s="1"/>
  <c r="G86" i="8"/>
  <c r="H334" i="8"/>
  <c r="I334" i="8" s="1"/>
  <c r="G151" i="8"/>
  <c r="G322" i="8"/>
  <c r="G239" i="8"/>
  <c r="I239" i="8" s="1"/>
  <c r="G349" i="8"/>
  <c r="H122" i="8"/>
  <c r="H98" i="8"/>
  <c r="H66" i="8"/>
  <c r="G181" i="8"/>
  <c r="H214" i="8"/>
  <c r="G292" i="8"/>
  <c r="G164" i="8"/>
  <c r="H329" i="8"/>
  <c r="H293" i="8"/>
  <c r="H65" i="8"/>
  <c r="G193" i="8"/>
  <c r="G39" i="8"/>
  <c r="G229" i="8"/>
  <c r="G95" i="8"/>
  <c r="H358" i="8"/>
  <c r="I358" i="8" s="1"/>
  <c r="G12" i="8"/>
  <c r="G52" i="8"/>
  <c r="G189" i="8"/>
  <c r="G76" i="8"/>
  <c r="H250" i="8"/>
  <c r="H356" i="8"/>
  <c r="G157" i="8"/>
  <c r="H233" i="8"/>
  <c r="H228" i="8"/>
  <c r="H41" i="8"/>
  <c r="G104" i="8"/>
  <c r="H234" i="8"/>
  <c r="G186" i="8"/>
  <c r="H152" i="8"/>
  <c r="H332" i="8"/>
  <c r="H134" i="8"/>
  <c r="H153" i="8"/>
  <c r="G111" i="8"/>
  <c r="H40" i="8"/>
  <c r="H202" i="8"/>
  <c r="H188" i="8"/>
  <c r="G68" i="8"/>
  <c r="G132" i="8"/>
  <c r="G169" i="8"/>
  <c r="H287" i="8"/>
  <c r="H352" i="8"/>
  <c r="H180" i="8"/>
  <c r="I180" i="8" s="1"/>
  <c r="H69" i="8"/>
  <c r="G16" i="8"/>
  <c r="G70" i="8"/>
  <c r="H300" i="8"/>
  <c r="G135" i="8"/>
  <c r="G317" i="8"/>
  <c r="G194" i="8"/>
  <c r="H318" i="8"/>
  <c r="H207" i="8"/>
  <c r="H118" i="8"/>
  <c r="H94" i="8"/>
  <c r="G22" i="8"/>
  <c r="H184" i="8"/>
  <c r="H77" i="8"/>
  <c r="G172" i="8"/>
  <c r="H361" i="8"/>
  <c r="H61" i="8"/>
  <c r="H45" i="8"/>
  <c r="H81" i="8"/>
  <c r="H190" i="8"/>
  <c r="H143" i="8"/>
  <c r="H238" i="8"/>
  <c r="H57" i="8"/>
  <c r="H254" i="8"/>
  <c r="H229" i="8"/>
  <c r="G127" i="8"/>
  <c r="H309" i="8"/>
  <c r="H64" i="8"/>
  <c r="H252" i="8"/>
  <c r="G92" i="8"/>
  <c r="G285" i="8"/>
  <c r="G133" i="8"/>
  <c r="G278" i="8"/>
  <c r="H58" i="8"/>
  <c r="G47" i="8"/>
  <c r="G136" i="8"/>
  <c r="H216" i="8"/>
  <c r="G32" i="8"/>
  <c r="G120" i="8"/>
  <c r="G269" i="8"/>
  <c r="G319" i="8"/>
  <c r="H160" i="8"/>
  <c r="H343" i="8"/>
  <c r="H198" i="8"/>
  <c r="G213" i="8"/>
  <c r="H208" i="8"/>
  <c r="I208" i="8" s="1"/>
  <c r="H47" i="8"/>
  <c r="G44" i="8"/>
  <c r="G236" i="8"/>
  <c r="G218" i="8"/>
  <c r="G84" i="8"/>
  <c r="G221" i="8"/>
  <c r="G137" i="8"/>
  <c r="I137" i="8" s="1"/>
  <c r="G182" i="8"/>
  <c r="G311" i="8"/>
  <c r="H312" i="8"/>
  <c r="H360" i="8"/>
  <c r="H101" i="8"/>
  <c r="H310" i="8"/>
  <c r="G308" i="8"/>
  <c r="H52" i="8"/>
  <c r="G204" i="8"/>
  <c r="H221" i="8"/>
  <c r="H147" i="8"/>
  <c r="I147" i="8" s="1"/>
  <c r="G309" i="8"/>
  <c r="G318" i="8"/>
  <c r="G18" i="8"/>
  <c r="G226" i="8"/>
  <c r="G54" i="8"/>
  <c r="H317" i="8"/>
  <c r="G178" i="8"/>
  <c r="G290" i="8"/>
  <c r="H191" i="8"/>
  <c r="I191" i="8" s="1"/>
  <c r="H90" i="8"/>
  <c r="I90" i="8" s="1"/>
  <c r="H42" i="8"/>
  <c r="G200" i="8"/>
  <c r="I200" i="8" s="1"/>
  <c r="H93" i="8"/>
  <c r="I93" i="8" s="1"/>
  <c r="H192" i="8"/>
  <c r="G55" i="8"/>
  <c r="H272" i="8"/>
  <c r="H158" i="8"/>
  <c r="H97" i="8"/>
  <c r="I97" i="8" s="1"/>
  <c r="H37" i="8"/>
  <c r="H151" i="8"/>
  <c r="H280" i="8"/>
  <c r="H213" i="8"/>
  <c r="G273" i="8"/>
  <c r="G280" i="8"/>
  <c r="H154" i="8"/>
  <c r="G249" i="8"/>
  <c r="H163" i="8"/>
  <c r="I163" i="8" s="1"/>
  <c r="H237" i="8"/>
  <c r="G282" i="8"/>
  <c r="G108" i="8"/>
  <c r="H324" i="8"/>
  <c r="G141" i="8"/>
  <c r="G315" i="8"/>
  <c r="H196" i="8"/>
  <c r="H85" i="8"/>
  <c r="G152" i="8"/>
  <c r="G281" i="8"/>
  <c r="H44" i="8"/>
  <c r="H189" i="8"/>
  <c r="H68" i="8"/>
  <c r="G340" i="8"/>
  <c r="H168" i="8"/>
  <c r="G359" i="8"/>
  <c r="H162" i="8"/>
  <c r="G287" i="8"/>
  <c r="H290" i="8"/>
  <c r="H224" i="8"/>
  <c r="H80" i="8"/>
  <c r="G253" i="8"/>
  <c r="H284" i="8"/>
  <c r="H201" i="8"/>
  <c r="G332" i="8"/>
  <c r="H133" i="8"/>
  <c r="H313" i="8"/>
  <c r="I313" i="8" s="1"/>
  <c r="G56" i="8"/>
  <c r="H19" i="8"/>
  <c r="I19" i="8" s="1"/>
  <c r="H203" i="8"/>
  <c r="G247" i="8"/>
  <c r="G270" i="8"/>
  <c r="G58" i="8"/>
  <c r="G37" i="8"/>
  <c r="H178" i="8"/>
  <c r="H247" i="8"/>
  <c r="H175" i="8"/>
  <c r="H86" i="8"/>
  <c r="H170" i="8"/>
  <c r="I170" i="8" s="1"/>
  <c r="H212" i="8"/>
  <c r="H197" i="8"/>
  <c r="H109" i="8"/>
  <c r="I109" i="8" s="1"/>
  <c r="H230" i="8"/>
  <c r="H279" i="8"/>
  <c r="I279" i="8" s="1"/>
  <c r="H210" i="8"/>
  <c r="I210" i="8" s="1"/>
  <c r="G303" i="8"/>
  <c r="H46" i="8"/>
  <c r="H183" i="8"/>
  <c r="I183" i="8" s="1"/>
  <c r="H113" i="8"/>
  <c r="G71" i="8"/>
  <c r="H159" i="8"/>
  <c r="G296" i="8"/>
  <c r="H226" i="8"/>
  <c r="G304" i="8"/>
  <c r="H182" i="8"/>
  <c r="H17" i="8"/>
  <c r="H258" i="8"/>
  <c r="H20" i="8"/>
  <c r="H266" i="8"/>
  <c r="G124" i="8"/>
  <c r="G165" i="8"/>
  <c r="H146" i="8"/>
  <c r="I146" i="8" s="1"/>
  <c r="H117" i="8"/>
  <c r="I117" i="8" s="1"/>
  <c r="G168" i="8"/>
  <c r="G48" i="8"/>
  <c r="H218" i="8"/>
  <c r="H84" i="8"/>
  <c r="G220" i="8"/>
  <c r="G198" i="8"/>
  <c r="I198" i="8" s="1"/>
  <c r="G197" i="8"/>
  <c r="H248" i="8"/>
  <c r="G288" i="8"/>
  <c r="H204" i="8"/>
  <c r="G284" i="8"/>
  <c r="H319" i="8"/>
  <c r="G201" i="8"/>
  <c r="G123" i="8"/>
  <c r="G24" i="8"/>
  <c r="H243" i="8"/>
  <c r="G228" i="8"/>
  <c r="G26" i="8"/>
  <c r="H34" i="8"/>
  <c r="G38" i="8"/>
  <c r="G242" i="8"/>
  <c r="G159" i="8"/>
  <c r="H114" i="8"/>
  <c r="H82" i="8"/>
  <c r="G265" i="8"/>
  <c r="H245" i="8"/>
  <c r="H256" i="8"/>
  <c r="I256" i="8" s="1"/>
  <c r="H125" i="8"/>
  <c r="I125" i="8" s="1"/>
  <c r="G99" i="8"/>
  <c r="H322" i="8"/>
  <c r="G225" i="8"/>
  <c r="H278" i="8"/>
  <c r="H166" i="8"/>
  <c r="I166" i="8" s="1"/>
  <c r="H199" i="8"/>
  <c r="H129" i="8"/>
  <c r="G216" i="8"/>
  <c r="G87" i="8"/>
  <c r="I87" i="8" s="1"/>
  <c r="H326" i="8"/>
  <c r="G241" i="8"/>
  <c r="H73" i="8"/>
  <c r="I73" i="8" s="1"/>
  <c r="G264" i="8"/>
  <c r="H25" i="8"/>
  <c r="G277" i="8"/>
  <c r="I277" i="8" s="1"/>
  <c r="H28" i="8"/>
  <c r="H72" i="8"/>
  <c r="H220" i="8"/>
  <c r="G173" i="8"/>
  <c r="H316" i="8"/>
  <c r="H149" i="8"/>
  <c r="H194" i="8"/>
  <c r="H246" i="8"/>
  <c r="H60" i="8"/>
  <c r="G72" i="8"/>
  <c r="G252" i="8"/>
  <c r="H100" i="8"/>
  <c r="H285" i="8"/>
  <c r="H217" i="8"/>
  <c r="H305" i="8"/>
  <c r="H56" i="8"/>
  <c r="G234" i="8"/>
  <c r="G100" i="8"/>
  <c r="G351" i="8"/>
  <c r="G145" i="8"/>
  <c r="G246" i="8"/>
  <c r="H320" i="8"/>
  <c r="H29" i="8"/>
  <c r="G144" i="8"/>
  <c r="G23" i="8"/>
  <c r="I23" i="8" s="1"/>
  <c r="G128" i="8"/>
  <c r="H351" i="8"/>
  <c r="G21" i="8"/>
  <c r="H141" i="8"/>
  <c r="G261" i="8"/>
  <c r="I261" i="8" s="1"/>
  <c r="H301" i="8"/>
  <c r="H282" i="8"/>
  <c r="H206" i="8"/>
  <c r="I206" i="8" s="1"/>
  <c r="G324" i="8"/>
  <c r="H265" i="8"/>
  <c r="H270" i="8"/>
  <c r="H108" i="8"/>
  <c r="G352" i="8"/>
  <c r="H299" i="8"/>
  <c r="I299" i="8" s="1"/>
  <c r="H131" i="8"/>
  <c r="G67" i="8"/>
  <c r="I67" i="8" s="1"/>
  <c r="H339" i="8"/>
  <c r="I339" i="8" s="1"/>
  <c r="H260" i="8"/>
  <c r="I260" i="8" s="1"/>
  <c r="G255" i="8"/>
  <c r="H10" i="8"/>
  <c r="G199" i="8"/>
  <c r="G286" i="8"/>
  <c r="G362" i="8"/>
  <c r="G298" i="8"/>
  <c r="G50" i="8"/>
  <c r="G222" i="8"/>
  <c r="I222" i="8" s="1"/>
  <c r="H145" i="8"/>
  <c r="G250" i="8"/>
  <c r="H286" i="8"/>
  <c r="G356" i="8"/>
  <c r="G60" i="8"/>
  <c r="H348" i="8"/>
  <c r="H36" i="8"/>
  <c r="H124" i="8"/>
  <c r="G312" i="8"/>
  <c r="G360" i="8"/>
  <c r="G203" i="8"/>
  <c r="H27" i="8"/>
  <c r="G35" i="8"/>
  <c r="G27" i="8"/>
  <c r="G345" i="8"/>
  <c r="G101" i="8"/>
  <c r="G333" i="8"/>
  <c r="I333" i="8" s="1"/>
  <c r="H193" i="8"/>
  <c r="H346" i="8"/>
  <c r="I346" i="8" s="1"/>
  <c r="G98" i="8"/>
  <c r="G46" i="8"/>
  <c r="G224" i="8"/>
  <c r="G223" i="8"/>
  <c r="G45" i="8"/>
  <c r="H241" i="8"/>
  <c r="H22" i="8"/>
  <c r="H353" i="8"/>
  <c r="G143" i="8"/>
  <c r="G140" i="8"/>
  <c r="G232" i="8"/>
  <c r="H105" i="8"/>
  <c r="H306" i="8"/>
  <c r="I306" i="8" s="1"/>
  <c r="G262" i="8"/>
  <c r="H96" i="8"/>
  <c r="H328" i="8"/>
  <c r="G188" i="8"/>
  <c r="H335" i="8"/>
  <c r="H172" i="8"/>
  <c r="H311" i="8"/>
  <c r="G320" i="8"/>
  <c r="H291" i="8"/>
  <c r="H337" i="8"/>
  <c r="I337" i="8" s="1"/>
  <c r="G57" i="8"/>
  <c r="G357" i="8"/>
  <c r="G251" i="8"/>
  <c r="G305" i="8"/>
  <c r="H123" i="8"/>
  <c r="G275" i="8"/>
  <c r="G353" i="8"/>
  <c r="G129" i="8"/>
  <c r="G81" i="8"/>
  <c r="H294" i="8"/>
  <c r="I294" i="8" s="1"/>
  <c r="G361" i="8"/>
  <c r="G276" i="8"/>
  <c r="G190" i="8"/>
  <c r="H110" i="8"/>
  <c r="I110" i="8" s="1"/>
  <c r="H354" i="8"/>
  <c r="I354" i="8" s="1"/>
  <c r="G103" i="8"/>
  <c r="I103" i="8" s="1"/>
  <c r="H345" i="8"/>
  <c r="G149" i="8"/>
  <c r="G20" i="8"/>
  <c r="G202" i="8"/>
  <c r="H253" i="8"/>
  <c r="G327" i="8"/>
  <c r="G328" i="8"/>
  <c r="H155" i="8"/>
  <c r="I155" i="8" s="1"/>
  <c r="G139" i="8"/>
  <c r="H244" i="8"/>
  <c r="G85" i="8"/>
  <c r="H227" i="8"/>
  <c r="H127" i="8"/>
  <c r="G283" i="8"/>
  <c r="I283" i="8" s="1"/>
  <c r="G302" i="8"/>
  <c r="G82" i="8"/>
  <c r="G196" i="8"/>
  <c r="H251" i="8"/>
  <c r="G162" i="8"/>
  <c r="H78" i="8"/>
  <c r="H240" i="8"/>
  <c r="G209" i="8"/>
  <c r="I209" i="8" s="1"/>
  <c r="G64" i="8"/>
  <c r="H49" i="8"/>
  <c r="I49" i="8" s="1"/>
  <c r="H235" i="8"/>
  <c r="I235" i="8" s="1"/>
  <c r="G80" i="8"/>
  <c r="H268" i="8"/>
  <c r="H140" i="8"/>
  <c r="G348" i="8"/>
  <c r="G336" i="8"/>
  <c r="G171" i="8"/>
  <c r="G43" i="8"/>
  <c r="I43" i="8" s="1"/>
  <c r="G297" i="8"/>
  <c r="H350" i="8"/>
  <c r="I350" i="8" s="1"/>
  <c r="H255" i="8"/>
  <c r="G158" i="8"/>
  <c r="H295" i="8"/>
  <c r="G130" i="8"/>
  <c r="G215" i="8"/>
  <c r="G301" i="8"/>
  <c r="G113" i="8"/>
  <c r="G65" i="8"/>
  <c r="H223" i="8"/>
  <c r="G167" i="8"/>
  <c r="G243" i="8"/>
  <c r="G94" i="8"/>
  <c r="G293" i="8"/>
  <c r="H99" i="8"/>
  <c r="H150" i="8"/>
  <c r="H304" i="8"/>
  <c r="H327" i="8"/>
  <c r="H165" i="8"/>
  <c r="G96" i="8"/>
  <c r="H76" i="8"/>
  <c r="H148" i="8"/>
  <c r="H185" i="8"/>
  <c r="H355" i="8"/>
  <c r="G91" i="8"/>
  <c r="G11" i="8"/>
  <c r="I11" i="8" s="1"/>
  <c r="G175" i="8"/>
  <c r="G69" i="8"/>
  <c r="G25" i="8"/>
  <c r="H95" i="8"/>
  <c r="G254" i="8"/>
  <c r="H330" i="8"/>
  <c r="I330" i="8" s="1"/>
  <c r="H55" i="8"/>
  <c r="H91" i="8"/>
  <c r="H195" i="8"/>
  <c r="I195" i="8" s="1"/>
  <c r="H119" i="8"/>
  <c r="H14" i="8"/>
  <c r="I14" i="8" s="1"/>
  <c r="H289" i="8"/>
  <c r="H262" i="8"/>
  <c r="H32" i="8"/>
  <c r="H315" i="8"/>
  <c r="H205" i="8"/>
  <c r="H349" i="8"/>
  <c r="G160" i="8"/>
  <c r="H156" i="8"/>
  <c r="G230" i="8"/>
  <c r="H8" i="8"/>
  <c r="H347" i="8"/>
  <c r="I347" i="8" s="1"/>
  <c r="H259" i="8"/>
  <c r="I259" i="8" s="1"/>
  <c r="H363" i="8"/>
  <c r="I363" i="8" s="1"/>
  <c r="H139" i="8"/>
  <c r="G61" i="8"/>
  <c r="H225" i="8"/>
  <c r="G114" i="8"/>
  <c r="G66" i="8"/>
  <c r="I66" i="8" s="1"/>
  <c r="H257" i="8"/>
  <c r="H50" i="8"/>
  <c r="G150" i="8"/>
  <c r="G329" i="8"/>
  <c r="I329" i="8" s="1"/>
  <c r="H54" i="8"/>
  <c r="G274" i="8"/>
  <c r="G126" i="8"/>
  <c r="I126" i="8" s="1"/>
  <c r="G78" i="8"/>
  <c r="H211" i="8"/>
  <c r="G192" i="8"/>
  <c r="H249" i="8"/>
  <c r="G185" i="8"/>
  <c r="H164" i="8"/>
  <c r="H88" i="8"/>
  <c r="H92" i="8"/>
  <c r="I30" i="8"/>
  <c r="G344" i="8"/>
  <c r="I344" i="8" s="1"/>
  <c r="H297" i="8"/>
  <c r="H128" i="10" l="1"/>
  <c r="G54" i="10"/>
  <c r="G162" i="10"/>
  <c r="H240" i="10"/>
  <c r="H209" i="10"/>
  <c r="G117" i="10"/>
  <c r="G320" i="10"/>
  <c r="G96" i="10"/>
  <c r="H268" i="10"/>
  <c r="G81" i="10"/>
  <c r="G136" i="10"/>
  <c r="G137" i="10"/>
  <c r="H80" i="10"/>
  <c r="H83" i="10"/>
  <c r="H214" i="10"/>
  <c r="G104" i="10"/>
  <c r="H43" i="10"/>
  <c r="H205" i="10"/>
  <c r="G150" i="10"/>
  <c r="G352" i="10"/>
  <c r="I352" i="10" s="1"/>
  <c r="G302" i="10"/>
  <c r="G195" i="10"/>
  <c r="G62" i="10"/>
  <c r="G363" i="10"/>
  <c r="G116" i="10"/>
  <c r="H249" i="10"/>
  <c r="H35" i="10"/>
  <c r="H66" i="10"/>
  <c r="G333" i="10"/>
  <c r="G226" i="10"/>
  <c r="H344" i="10"/>
  <c r="G254" i="10"/>
  <c r="G53" i="10"/>
  <c r="G130" i="10"/>
  <c r="H150" i="10"/>
  <c r="G158" i="10"/>
  <c r="I62" i="10"/>
  <c r="G252" i="10"/>
  <c r="H343" i="10"/>
  <c r="G310" i="10"/>
  <c r="H176" i="10"/>
  <c r="G152" i="10"/>
  <c r="H85" i="10"/>
  <c r="G57" i="10"/>
  <c r="G134" i="10"/>
  <c r="G219" i="10"/>
  <c r="G284" i="10"/>
  <c r="H355" i="10"/>
  <c r="I355" i="10" s="1"/>
  <c r="G238" i="10"/>
  <c r="H285" i="10"/>
  <c r="G165" i="10"/>
  <c r="H25" i="10"/>
  <c r="G74" i="10"/>
  <c r="G135" i="10"/>
  <c r="H166" i="10"/>
  <c r="G277" i="10"/>
  <c r="G132" i="10"/>
  <c r="H110" i="10"/>
  <c r="G349" i="10"/>
  <c r="H132" i="10"/>
  <c r="G36" i="10"/>
  <c r="G15" i="10"/>
  <c r="G170" i="10"/>
  <c r="G324" i="10"/>
  <c r="H137" i="10"/>
  <c r="I137" i="10" s="1"/>
  <c r="G77" i="10"/>
  <c r="H68" i="10"/>
  <c r="G94" i="10"/>
  <c r="G109" i="10"/>
  <c r="H312" i="10"/>
  <c r="I312" i="10" s="1"/>
  <c r="G268" i="10"/>
  <c r="H57" i="10"/>
  <c r="H339" i="10"/>
  <c r="H242" i="10"/>
  <c r="G210" i="10"/>
  <c r="I210" i="10" s="1"/>
  <c r="G123" i="10"/>
  <c r="G256" i="10"/>
  <c r="G48" i="10"/>
  <c r="H354" i="10"/>
  <c r="G184" i="10"/>
  <c r="H90" i="10"/>
  <c r="G241" i="10"/>
  <c r="G218" i="10"/>
  <c r="H286" i="10"/>
  <c r="H347" i="10"/>
  <c r="G246" i="10"/>
  <c r="H11" i="10"/>
  <c r="G141" i="10"/>
  <c r="H63" i="10"/>
  <c r="G157" i="10"/>
  <c r="H151" i="10"/>
  <c r="I151" i="10" s="1"/>
  <c r="G228" i="10"/>
  <c r="G253" i="10"/>
  <c r="H304" i="10"/>
  <c r="I304" i="10" s="1"/>
  <c r="G255" i="10"/>
  <c r="I255" i="10" s="1"/>
  <c r="H103" i="10"/>
  <c r="I103" i="10" s="1"/>
  <c r="H37" i="10"/>
  <c r="H76" i="10"/>
  <c r="H160" i="10"/>
  <c r="H163" i="10"/>
  <c r="G223" i="10"/>
  <c r="I223" i="10" s="1"/>
  <c r="H256" i="10"/>
  <c r="H177" i="10"/>
  <c r="H133" i="10"/>
  <c r="H346" i="10"/>
  <c r="H72" i="10"/>
  <c r="G13" i="10"/>
  <c r="H107" i="10"/>
  <c r="G232" i="10"/>
  <c r="G203" i="10"/>
  <c r="H127" i="10"/>
  <c r="H361" i="10"/>
  <c r="G25" i="10"/>
  <c r="I25" i="10" s="1"/>
  <c r="G58" i="10"/>
  <c r="G118" i="10"/>
  <c r="H236" i="10"/>
  <c r="G200" i="10"/>
  <c r="H89" i="10"/>
  <c r="H342" i="10"/>
  <c r="H217" i="10"/>
  <c r="H353" i="10"/>
  <c r="H237" i="10"/>
  <c r="G300" i="10"/>
  <c r="H31" i="10"/>
  <c r="H300" i="10"/>
  <c r="H77" i="10"/>
  <c r="H143" i="10"/>
  <c r="G61" i="10"/>
  <c r="H281" i="10"/>
  <c r="G314" i="10"/>
  <c r="G362" i="10"/>
  <c r="H271" i="10"/>
  <c r="H142" i="10"/>
  <c r="G128" i="10"/>
  <c r="H123" i="10"/>
  <c r="G185" i="10"/>
  <c r="I185" i="10" s="1"/>
  <c r="G245" i="10"/>
  <c r="H269" i="10"/>
  <c r="H284" i="10"/>
  <c r="I284" i="10" s="1"/>
  <c r="L284" i="10" s="1"/>
  <c r="H241" i="10"/>
  <c r="G213" i="10"/>
  <c r="H139" i="10"/>
  <c r="G354" i="10"/>
  <c r="H79" i="10"/>
  <c r="G190" i="10"/>
  <c r="G248" i="10"/>
  <c r="H229" i="10"/>
  <c r="G285" i="10"/>
  <c r="G95" i="10"/>
  <c r="G294" i="10"/>
  <c r="H117" i="10"/>
  <c r="G156" i="10"/>
  <c r="G82" i="10"/>
  <c r="H146" i="10"/>
  <c r="I146" i="10" s="1"/>
  <c r="L146" i="10" s="1"/>
  <c r="H296" i="10"/>
  <c r="G261" i="10"/>
  <c r="G140" i="10"/>
  <c r="H221" i="10"/>
  <c r="I221" i="10" s="1"/>
  <c r="G19" i="10"/>
  <c r="G14" i="10"/>
  <c r="I14" i="10" s="1"/>
  <c r="G194" i="10"/>
  <c r="G344" i="10"/>
  <c r="I344" i="10" s="1"/>
  <c r="H248" i="10"/>
  <c r="H38" i="10"/>
  <c r="H340" i="10"/>
  <c r="H9" i="10"/>
  <c r="H42" i="10"/>
  <c r="G31" i="10"/>
  <c r="G229" i="10"/>
  <c r="H65" i="10"/>
  <c r="H213" i="10"/>
  <c r="G350" i="10"/>
  <c r="H218" i="10"/>
  <c r="H134" i="10"/>
  <c r="G309" i="10"/>
  <c r="H19" i="10"/>
  <c r="H93" i="10"/>
  <c r="H263" i="10"/>
  <c r="H158" i="10"/>
  <c r="H56" i="10"/>
  <c r="H154" i="10"/>
  <c r="H222" i="10"/>
  <c r="I222" i="10" s="1"/>
  <c r="L222" i="10" s="1"/>
  <c r="G166" i="10"/>
  <c r="G317" i="10"/>
  <c r="H313" i="10"/>
  <c r="H188" i="10"/>
  <c r="H52" i="10"/>
  <c r="H261" i="10"/>
  <c r="H292" i="10"/>
  <c r="G73" i="10"/>
  <c r="H265" i="10"/>
  <c r="G359" i="10"/>
  <c r="G288" i="10"/>
  <c r="I288" i="10" s="1"/>
  <c r="H317" i="10"/>
  <c r="H349" i="10"/>
  <c r="G230" i="10"/>
  <c r="H212" i="10"/>
  <c r="H120" i="10"/>
  <c r="H138" i="10"/>
  <c r="H172" i="10"/>
  <c r="H337" i="10"/>
  <c r="G243" i="10"/>
  <c r="H175" i="10"/>
  <c r="I175" i="10" s="1"/>
  <c r="L175" i="10" s="1"/>
  <c r="G92" i="10"/>
  <c r="H47" i="10"/>
  <c r="H106" i="10"/>
  <c r="I106" i="10" s="1"/>
  <c r="L106" i="10" s="1"/>
  <c r="H316" i="10"/>
  <c r="G249" i="10"/>
  <c r="H140" i="10"/>
  <c r="I140" i="10" s="1"/>
  <c r="L140" i="10" s="1"/>
  <c r="G326" i="10"/>
  <c r="G180" i="10"/>
  <c r="H129" i="10"/>
  <c r="H70" i="10"/>
  <c r="G186" i="10"/>
  <c r="I186" i="10" s="1"/>
  <c r="L186" i="10" s="1"/>
  <c r="G340" i="10"/>
  <c r="G318" i="10"/>
  <c r="H182" i="10"/>
  <c r="G183" i="10"/>
  <c r="H10" i="10"/>
  <c r="G105" i="10"/>
  <c r="G347" i="10"/>
  <c r="G233" i="10"/>
  <c r="H207" i="10"/>
  <c r="H17" i="10"/>
  <c r="H32" i="10"/>
  <c r="H336" i="10"/>
  <c r="H289" i="10"/>
  <c r="G70" i="10"/>
  <c r="H46" i="10"/>
  <c r="G63" i="10"/>
  <c r="G178" i="10"/>
  <c r="I178" i="10" s="1"/>
  <c r="L178" i="10" s="1"/>
  <c r="G236" i="10"/>
  <c r="G188" i="10"/>
  <c r="G37" i="10"/>
  <c r="H266" i="10"/>
  <c r="G108" i="10"/>
  <c r="G91" i="10"/>
  <c r="H54" i="10"/>
  <c r="H276" i="10"/>
  <c r="H358" i="10"/>
  <c r="G240" i="10"/>
  <c r="H189" i="10"/>
  <c r="G168" i="10"/>
  <c r="H105" i="10"/>
  <c r="H173" i="10"/>
  <c r="I173" i="10" s="1"/>
  <c r="H162" i="10"/>
  <c r="G26" i="10"/>
  <c r="H321" i="10"/>
  <c r="H308" i="10"/>
  <c r="G278" i="10"/>
  <c r="H36" i="10"/>
  <c r="G176" i="10"/>
  <c r="H198" i="10"/>
  <c r="G22" i="10"/>
  <c r="G292" i="10"/>
  <c r="H250" i="10"/>
  <c r="G161" i="10"/>
  <c r="H357" i="10"/>
  <c r="G42" i="10"/>
  <c r="I42" i="10" s="1"/>
  <c r="L42" i="10" s="1"/>
  <c r="H148" i="10"/>
  <c r="H245" i="10"/>
  <c r="H28" i="10"/>
  <c r="H116" i="10"/>
  <c r="H29" i="10"/>
  <c r="G100" i="10"/>
  <c r="H114" i="10"/>
  <c r="H192" i="10"/>
  <c r="H252" i="10"/>
  <c r="F363" i="10"/>
  <c r="F341" i="10"/>
  <c r="F325" i="10"/>
  <c r="F279" i="10"/>
  <c r="F98" i="10"/>
  <c r="F64" i="10"/>
  <c r="F263" i="10"/>
  <c r="F53" i="10"/>
  <c r="F17" i="10"/>
  <c r="F75" i="10"/>
  <c r="F43" i="10"/>
  <c r="F22" i="10"/>
  <c r="F15" i="10"/>
  <c r="F124" i="10"/>
  <c r="F259" i="10"/>
  <c r="F164" i="10"/>
  <c r="F198" i="10"/>
  <c r="F173" i="10"/>
  <c r="F311" i="10"/>
  <c r="F103" i="10"/>
  <c r="F191" i="10"/>
  <c r="F298" i="10"/>
  <c r="F46" i="10"/>
  <c r="F71" i="10"/>
  <c r="F230" i="10"/>
  <c r="F199" i="10"/>
  <c r="F342" i="10"/>
  <c r="F232" i="10"/>
  <c r="F72" i="10"/>
  <c r="F241" i="10"/>
  <c r="F344" i="10"/>
  <c r="F11" i="10"/>
  <c r="F160" i="10"/>
  <c r="F249" i="10"/>
  <c r="F30" i="10"/>
  <c r="F49" i="10"/>
  <c r="F140" i="10"/>
  <c r="F288" i="10"/>
  <c r="F172" i="10"/>
  <c r="F226" i="10"/>
  <c r="F181" i="10"/>
  <c r="F343" i="10"/>
  <c r="F41" i="10"/>
  <c r="F144" i="10"/>
  <c r="F304" i="10"/>
  <c r="F361" i="10"/>
  <c r="F339" i="10"/>
  <c r="F323" i="10"/>
  <c r="F277" i="10"/>
  <c r="F92" i="10"/>
  <c r="F62" i="10"/>
  <c r="F286" i="10"/>
  <c r="F45" i="10"/>
  <c r="F9" i="10"/>
  <c r="F131" i="10"/>
  <c r="F67" i="10"/>
  <c r="F55" i="10"/>
  <c r="F70" i="10"/>
  <c r="F147" i="10"/>
  <c r="F178" i="10"/>
  <c r="F180" i="10"/>
  <c r="F246" i="10"/>
  <c r="F189" i="10"/>
  <c r="F293" i="10"/>
  <c r="F18" i="10"/>
  <c r="F239" i="10"/>
  <c r="F128" i="10"/>
  <c r="F135" i="10"/>
  <c r="F146" i="10"/>
  <c r="F306" i="10"/>
  <c r="F215" i="10"/>
  <c r="F58" i="10"/>
  <c r="F248" i="10"/>
  <c r="F112" i="10"/>
  <c r="F257" i="10"/>
  <c r="F360" i="10"/>
  <c r="F102" i="10"/>
  <c r="F208" i="10"/>
  <c r="F307" i="10"/>
  <c r="F87" i="10"/>
  <c r="F95" i="10"/>
  <c r="F155" i="10"/>
  <c r="F202" i="10"/>
  <c r="F188" i="10"/>
  <c r="F280" i="10"/>
  <c r="F197" i="10"/>
  <c r="F300" i="10"/>
  <c r="F28" i="10"/>
  <c r="F192" i="10"/>
  <c r="F352" i="10"/>
  <c r="F359" i="10"/>
  <c r="F337" i="10"/>
  <c r="F321" i="10"/>
  <c r="F275" i="10"/>
  <c r="F90" i="10"/>
  <c r="F50" i="10"/>
  <c r="F141" i="10"/>
  <c r="F37" i="10"/>
  <c r="F278" i="10"/>
  <c r="F99" i="10"/>
  <c r="F35" i="10"/>
  <c r="F101" i="10"/>
  <c r="F109" i="10"/>
  <c r="F163" i="10"/>
  <c r="F222" i="10"/>
  <c r="F196" i="10"/>
  <c r="F310" i="10"/>
  <c r="F205" i="10"/>
  <c r="F308" i="10"/>
  <c r="F126" i="10"/>
  <c r="F210" i="10"/>
  <c r="F185" i="10"/>
  <c r="F33" i="10"/>
  <c r="F29" i="10"/>
  <c r="F52" i="10"/>
  <c r="F231" i="10"/>
  <c r="F130" i="10"/>
  <c r="F264" i="10"/>
  <c r="F145" i="10"/>
  <c r="F276" i="10"/>
  <c r="F297" i="10"/>
  <c r="F254" i="10"/>
  <c r="F240" i="10"/>
  <c r="F320" i="10"/>
  <c r="F119" i="10"/>
  <c r="F127" i="10"/>
  <c r="F171" i="10"/>
  <c r="F250" i="10"/>
  <c r="F204" i="10"/>
  <c r="F330" i="10"/>
  <c r="F213" i="10"/>
  <c r="F316" i="10"/>
  <c r="F54" i="10"/>
  <c r="F256" i="10"/>
  <c r="F309" i="10"/>
  <c r="F357" i="10"/>
  <c r="F335" i="10"/>
  <c r="F319" i="10"/>
  <c r="F273" i="10"/>
  <c r="F88" i="10"/>
  <c r="F40" i="10"/>
  <c r="F93" i="10"/>
  <c r="F27" i="10"/>
  <c r="F270" i="10"/>
  <c r="F115" i="10"/>
  <c r="F16" i="10"/>
  <c r="F133" i="10"/>
  <c r="F170" i="10"/>
  <c r="F179" i="10"/>
  <c r="F284" i="10"/>
  <c r="F212" i="10"/>
  <c r="F346" i="10"/>
  <c r="F221" i="10"/>
  <c r="F324" i="10"/>
  <c r="F158" i="10"/>
  <c r="F358" i="10"/>
  <c r="F233" i="10"/>
  <c r="F10" i="10"/>
  <c r="F111" i="10"/>
  <c r="F100" i="10"/>
  <c r="F247" i="10"/>
  <c r="F152" i="10"/>
  <c r="F162" i="10"/>
  <c r="F161" i="10"/>
  <c r="F299" i="10"/>
  <c r="F349" i="10"/>
  <c r="F116" i="10"/>
  <c r="F186" i="10"/>
  <c r="F12" i="10"/>
  <c r="F20" i="10"/>
  <c r="F194" i="10"/>
  <c r="F187" i="10"/>
  <c r="F314" i="10"/>
  <c r="F220" i="10"/>
  <c r="F362" i="10"/>
  <c r="F229" i="10"/>
  <c r="F332" i="10"/>
  <c r="F134" i="10"/>
  <c r="F234" i="10"/>
  <c r="F369" i="10"/>
  <c r="F355" i="10"/>
  <c r="F333" i="10"/>
  <c r="F317" i="10"/>
  <c r="F271" i="10"/>
  <c r="F86" i="10"/>
  <c r="F38" i="10"/>
  <c r="F85" i="10"/>
  <c r="F25" i="10"/>
  <c r="F294" i="10"/>
  <c r="F83" i="10"/>
  <c r="F39" i="10"/>
  <c r="F57" i="10"/>
  <c r="F218" i="10"/>
  <c r="F195" i="10"/>
  <c r="F334" i="10"/>
  <c r="F228" i="10"/>
  <c r="F56" i="10"/>
  <c r="F237" i="10"/>
  <c r="F340" i="10"/>
  <c r="F63" i="10"/>
  <c r="F106" i="10"/>
  <c r="F287" i="10"/>
  <c r="F26" i="10"/>
  <c r="F31" i="10"/>
  <c r="F132" i="10"/>
  <c r="F274" i="10"/>
  <c r="F168" i="10"/>
  <c r="F214" i="10"/>
  <c r="F177" i="10"/>
  <c r="F315" i="10"/>
  <c r="F150" i="10"/>
  <c r="F175" i="10"/>
  <c r="F338" i="10"/>
  <c r="F89" i="10"/>
  <c r="F78" i="10"/>
  <c r="F242" i="10"/>
  <c r="F203" i="10"/>
  <c r="F350" i="10"/>
  <c r="F236" i="10"/>
  <c r="F80" i="10"/>
  <c r="F245" i="10"/>
  <c r="F348" i="10"/>
  <c r="F159" i="10"/>
  <c r="F96" i="10"/>
  <c r="F351" i="10"/>
  <c r="F331" i="10"/>
  <c r="F305" i="10"/>
  <c r="F269" i="10"/>
  <c r="F84" i="10"/>
  <c r="F36" i="10"/>
  <c r="F77" i="10"/>
  <c r="F23" i="10"/>
  <c r="F123" i="10"/>
  <c r="F51" i="10"/>
  <c r="F121" i="10"/>
  <c r="F117" i="10"/>
  <c r="F266" i="10"/>
  <c r="F211" i="10"/>
  <c r="F42" i="10"/>
  <c r="F244" i="10"/>
  <c r="F104" i="10"/>
  <c r="F253" i="10"/>
  <c r="F356" i="10"/>
  <c r="F206" i="10"/>
  <c r="F176" i="10"/>
  <c r="F285" i="10"/>
  <c r="F73" i="10"/>
  <c r="F81" i="10"/>
  <c r="F151" i="10"/>
  <c r="F190" i="10"/>
  <c r="F184" i="10"/>
  <c r="F262" i="10"/>
  <c r="F193" i="10"/>
  <c r="F296" i="10"/>
  <c r="F79" i="10"/>
  <c r="F223" i="10"/>
  <c r="F48" i="10"/>
  <c r="F142" i="10"/>
  <c r="F154" i="10"/>
  <c r="F326" i="10"/>
  <c r="F219" i="10"/>
  <c r="F74" i="10"/>
  <c r="F252" i="10"/>
  <c r="F120" i="10"/>
  <c r="F261" i="10"/>
  <c r="F301" i="10"/>
  <c r="F207" i="10"/>
  <c r="F169" i="10"/>
  <c r="F347" i="10"/>
  <c r="F329" i="10"/>
  <c r="F291" i="10"/>
  <c r="F267" i="10"/>
  <c r="F82" i="10"/>
  <c r="F34" i="10"/>
  <c r="F69" i="10"/>
  <c r="F21" i="10"/>
  <c r="F91" i="10"/>
  <c r="F139" i="10"/>
  <c r="F166" i="10"/>
  <c r="F13" i="10"/>
  <c r="F44" i="10"/>
  <c r="F227" i="10"/>
  <c r="F114" i="10"/>
  <c r="F260" i="10"/>
  <c r="F136" i="10"/>
  <c r="F272" i="10"/>
  <c r="F283" i="10"/>
  <c r="F68" i="10"/>
  <c r="F224" i="10"/>
  <c r="F336" i="10"/>
  <c r="F105" i="10"/>
  <c r="F113" i="10"/>
  <c r="F167" i="10"/>
  <c r="F238" i="10"/>
  <c r="F200" i="10"/>
  <c r="F318" i="10"/>
  <c r="F209" i="10"/>
  <c r="F312" i="10"/>
  <c r="F94" i="10"/>
  <c r="F292" i="10"/>
  <c r="F153" i="10"/>
  <c r="F65" i="10"/>
  <c r="F47" i="10"/>
  <c r="F60" i="10"/>
  <c r="F235" i="10"/>
  <c r="F138" i="10"/>
  <c r="F268" i="10"/>
  <c r="F149" i="10"/>
  <c r="F290" i="10"/>
  <c r="F353" i="10"/>
  <c r="F255" i="10"/>
  <c r="F217" i="10"/>
  <c r="F345" i="10"/>
  <c r="F327" i="10"/>
  <c r="F281" i="10"/>
  <c r="F122" i="10"/>
  <c r="F66" i="10"/>
  <c r="F32" i="10"/>
  <c r="F61" i="10"/>
  <c r="F19" i="10"/>
  <c r="F59" i="10"/>
  <c r="F107" i="10"/>
  <c r="F118" i="10"/>
  <c r="F97" i="10"/>
  <c r="F76" i="10"/>
  <c r="F243" i="10"/>
  <c r="F148" i="10"/>
  <c r="F289" i="10"/>
  <c r="F157" i="10"/>
  <c r="F295" i="10"/>
  <c r="F313" i="10"/>
  <c r="F143" i="10"/>
  <c r="F282" i="10"/>
  <c r="F125" i="10"/>
  <c r="F137" i="10"/>
  <c r="F182" i="10"/>
  <c r="F183" i="10"/>
  <c r="F302" i="10"/>
  <c r="F216" i="10"/>
  <c r="F354" i="10"/>
  <c r="F225" i="10"/>
  <c r="F328" i="10"/>
  <c r="F110" i="10"/>
  <c r="F322" i="10"/>
  <c r="F201" i="10"/>
  <c r="F14" i="10"/>
  <c r="F129" i="10"/>
  <c r="F108" i="10"/>
  <c r="F251" i="10"/>
  <c r="F156" i="10"/>
  <c r="F174" i="10"/>
  <c r="F165" i="10"/>
  <c r="F303" i="10"/>
  <c r="F24" i="10"/>
  <c r="F258" i="10"/>
  <c r="F265" i="10"/>
  <c r="I171" i="10"/>
  <c r="L171" i="10" s="1"/>
  <c r="I162" i="10"/>
  <c r="I276" i="10"/>
  <c r="I117" i="10"/>
  <c r="H220" i="10"/>
  <c r="H159" i="10"/>
  <c r="H183" i="10"/>
  <c r="H96" i="10"/>
  <c r="I96" i="10" s="1"/>
  <c r="L96" i="10" s="1"/>
  <c r="G55" i="10"/>
  <c r="G296" i="10"/>
  <c r="G225" i="10"/>
  <c r="G325" i="10"/>
  <c r="I325" i="10" s="1"/>
  <c r="L325" i="10" s="1"/>
  <c r="H121" i="10"/>
  <c r="H199" i="10"/>
  <c r="H45" i="10"/>
  <c r="G346" i="10"/>
  <c r="G10" i="10"/>
  <c r="G38" i="10"/>
  <c r="I38" i="10" s="1"/>
  <c r="G119" i="10"/>
  <c r="G154" i="10"/>
  <c r="I154" i="10" s="1"/>
  <c r="L154" i="10" s="1"/>
  <c r="G336" i="10"/>
  <c r="G192" i="10"/>
  <c r="G298" i="10"/>
  <c r="G52" i="10"/>
  <c r="I52" i="10" s="1"/>
  <c r="L52" i="10" s="1"/>
  <c r="G87" i="10"/>
  <c r="H50" i="10"/>
  <c r="H112" i="10"/>
  <c r="G102" i="10"/>
  <c r="G360" i="10"/>
  <c r="G204" i="10"/>
  <c r="H282" i="10"/>
  <c r="G40" i="10"/>
  <c r="G220" i="10"/>
  <c r="H233" i="10"/>
  <c r="G71" i="10"/>
  <c r="H244" i="10"/>
  <c r="H273" i="10"/>
  <c r="I273" i="10" s="1"/>
  <c r="L273" i="10" s="1"/>
  <c r="H88" i="10"/>
  <c r="H20" i="10"/>
  <c r="H74" i="10"/>
  <c r="I74" i="10" s="1"/>
  <c r="G89" i="10"/>
  <c r="G280" i="10"/>
  <c r="G301" i="10"/>
  <c r="H55" i="10"/>
  <c r="H152" i="10"/>
  <c r="I152" i="10" s="1"/>
  <c r="L152" i="10" s="1"/>
  <c r="H27" i="10"/>
  <c r="G172" i="10"/>
  <c r="H126" i="10"/>
  <c r="G59" i="10"/>
  <c r="G193" i="10"/>
  <c r="H194" i="10"/>
  <c r="I194" i="10" s="1"/>
  <c r="L194" i="10" s="1"/>
  <c r="G308" i="10"/>
  <c r="I308" i="10" s="1"/>
  <c r="H225" i="10"/>
  <c r="G290" i="10"/>
  <c r="H293" i="10"/>
  <c r="G361" i="10"/>
  <c r="H48" i="10"/>
  <c r="G122" i="10"/>
  <c r="G139" i="10"/>
  <c r="I139" i="10" s="1"/>
  <c r="L139" i="10" s="1"/>
  <c r="H277" i="10"/>
  <c r="I277" i="10" s="1"/>
  <c r="L277" i="10" s="1"/>
  <c r="G112" i="10"/>
  <c r="H274" i="10"/>
  <c r="I274" i="10" s="1"/>
  <c r="L274" i="10" s="1"/>
  <c r="G164" i="10"/>
  <c r="H44" i="10"/>
  <c r="H51" i="10"/>
  <c r="I51" i="10" s="1"/>
  <c r="L51" i="10" s="1"/>
  <c r="H91" i="10"/>
  <c r="G50" i="10"/>
  <c r="I50" i="10" s="1"/>
  <c r="I126" i="10"/>
  <c r="L126" i="10" s="1"/>
  <c r="I249" i="10"/>
  <c r="L249" i="10" s="1"/>
  <c r="I105" i="10"/>
  <c r="L105" i="10" s="1"/>
  <c r="I354" i="10"/>
  <c r="I95" i="10"/>
  <c r="I330" i="10"/>
  <c r="L330" i="10" s="1"/>
  <c r="I188" i="10"/>
  <c r="L188" i="10" s="1"/>
  <c r="I240" i="10"/>
  <c r="I92" i="10"/>
  <c r="L92" i="10" s="1"/>
  <c r="I252" i="10"/>
  <c r="I293" i="10"/>
  <c r="L293" i="10" s="1"/>
  <c r="H333" i="10"/>
  <c r="I333" i="10" s="1"/>
  <c r="L333" i="10" s="1"/>
  <c r="G244" i="10"/>
  <c r="G237" i="10"/>
  <c r="I237" i="10" s="1"/>
  <c r="L237" i="10" s="1"/>
  <c r="G27" i="10"/>
  <c r="G337" i="10"/>
  <c r="I337" i="10" s="1"/>
  <c r="L337" i="10" s="1"/>
  <c r="H82" i="10"/>
  <c r="I82" i="10" s="1"/>
  <c r="L82" i="10" s="1"/>
  <c r="G206" i="10"/>
  <c r="I206" i="10" s="1"/>
  <c r="G46" i="10"/>
  <c r="H30" i="10"/>
  <c r="I30" i="10" s="1"/>
  <c r="H264" i="10"/>
  <c r="G113" i="10"/>
  <c r="G88" i="10"/>
  <c r="H350" i="10"/>
  <c r="I350" i="10" s="1"/>
  <c r="L350" i="10" s="1"/>
  <c r="H180" i="10"/>
  <c r="G80" i="10"/>
  <c r="I80" i="10" s="1"/>
  <c r="H131" i="10"/>
  <c r="I131" i="10" s="1"/>
  <c r="L131" i="10" s="1"/>
  <c r="G133" i="10"/>
  <c r="H113" i="10"/>
  <c r="H287" i="10"/>
  <c r="G307" i="10"/>
  <c r="H49" i="10"/>
  <c r="H363" i="10"/>
  <c r="I363" i="10" s="1"/>
  <c r="L363" i="10" s="1"/>
  <c r="H345" i="10"/>
  <c r="G357" i="10"/>
  <c r="I357" i="10" s="1"/>
  <c r="L357" i="10" s="1"/>
  <c r="G267" i="10"/>
  <c r="G60" i="10"/>
  <c r="I60" i="10" s="1"/>
  <c r="L60" i="10" s="1"/>
  <c r="H135" i="10"/>
  <c r="I135" i="10" s="1"/>
  <c r="L135" i="10" s="1"/>
  <c r="G242" i="10"/>
  <c r="I242" i="10" s="1"/>
  <c r="L242" i="10" s="1"/>
  <c r="H290" i="10"/>
  <c r="G259" i="10"/>
  <c r="G99" i="10"/>
  <c r="I99" i="10" s="1"/>
  <c r="L99" i="10" s="1"/>
  <c r="G283" i="10"/>
  <c r="H84" i="10"/>
  <c r="G247" i="10"/>
  <c r="H275" i="10"/>
  <c r="H328" i="10"/>
  <c r="I328" i="10" s="1"/>
  <c r="L328" i="10" s="1"/>
  <c r="G198" i="10"/>
  <c r="I198" i="10" s="1"/>
  <c r="L198" i="10" s="1"/>
  <c r="G191" i="10"/>
  <c r="I191" i="10" s="1"/>
  <c r="L191" i="10" s="1"/>
  <c r="G321" i="10"/>
  <c r="G297" i="10"/>
  <c r="G75" i="10"/>
  <c r="H195" i="10"/>
  <c r="I195" i="10" s="1"/>
  <c r="G145" i="10"/>
  <c r="H179" i="10"/>
  <c r="G148" i="10"/>
  <c r="I148" i="10" s="1"/>
  <c r="L148" i="10" s="1"/>
  <c r="G295" i="10"/>
  <c r="H13" i="10"/>
  <c r="H211" i="10"/>
  <c r="H204" i="10"/>
  <c r="H59" i="10"/>
  <c r="H309" i="10"/>
  <c r="I309" i="10" s="1"/>
  <c r="L309" i="10" s="1"/>
  <c r="H153" i="10"/>
  <c r="G215" i="10"/>
  <c r="I215" i="10" s="1"/>
  <c r="L215" i="10" s="1"/>
  <c r="H319" i="10"/>
  <c r="H318" i="10"/>
  <c r="H145" i="10"/>
  <c r="H359" i="10"/>
  <c r="H149" i="10"/>
  <c r="I149" i="10" s="1"/>
  <c r="G319" i="10"/>
  <c r="H278" i="10"/>
  <c r="G76" i="10"/>
  <c r="I76" i="10" s="1"/>
  <c r="L76" i="10" s="1"/>
  <c r="H324" i="10"/>
  <c r="H136" i="10"/>
  <c r="I136" i="10" s="1"/>
  <c r="H247" i="10"/>
  <c r="H270" i="10"/>
  <c r="H203" i="10"/>
  <c r="H326" i="10"/>
  <c r="I326" i="10" s="1"/>
  <c r="L326" i="10" s="1"/>
  <c r="G251" i="10"/>
  <c r="H262" i="10"/>
  <c r="I262" i="10" s="1"/>
  <c r="L262" i="10" s="1"/>
  <c r="H119" i="10"/>
  <c r="G305" i="10"/>
  <c r="I305" i="10" s="1"/>
  <c r="G289" i="10"/>
  <c r="I289" i="10" s="1"/>
  <c r="L289" i="10" s="1"/>
  <c r="G159" i="10"/>
  <c r="G269" i="10"/>
  <c r="I269" i="10" s="1"/>
  <c r="L269" i="10" s="1"/>
  <c r="G202" i="10"/>
  <c r="G209" i="10"/>
  <c r="I209" i="10" s="1"/>
  <c r="L209" i="10" s="1"/>
  <c r="G66" i="10"/>
  <c r="I66" i="10" s="1"/>
  <c r="L66" i="10" s="1"/>
  <c r="G169" i="10"/>
  <c r="G114" i="10"/>
  <c r="H155" i="10"/>
  <c r="I155" i="10" s="1"/>
  <c r="L155" i="10" s="1"/>
  <c r="G199" i="10"/>
  <c r="I199" i="10" s="1"/>
  <c r="H239" i="10"/>
  <c r="I239" i="10" s="1"/>
  <c r="L239" i="10" s="1"/>
  <c r="H53" i="10"/>
  <c r="I53" i="10" s="1"/>
  <c r="L53" i="10" s="1"/>
  <c r="G28" i="10"/>
  <c r="I28" i="10" s="1"/>
  <c r="L28" i="10" s="1"/>
  <c r="G311" i="10"/>
  <c r="I311" i="10" s="1"/>
  <c r="L311" i="10" s="1"/>
  <c r="G124" i="10"/>
  <c r="G160" i="10"/>
  <c r="I160" i="10" s="1"/>
  <c r="L160" i="10" s="1"/>
  <c r="G39" i="10"/>
  <c r="I39" i="10" s="1"/>
  <c r="L39" i="10" s="1"/>
  <c r="G353" i="10"/>
  <c r="H335" i="10"/>
  <c r="H331" i="10"/>
  <c r="H224" i="10"/>
  <c r="I224" i="10" s="1"/>
  <c r="H12" i="10"/>
  <c r="G279" i="10"/>
  <c r="I279" i="10" s="1"/>
  <c r="L279" i="10" s="1"/>
  <c r="G335" i="10"/>
  <c r="H291" i="10"/>
  <c r="G167" i="10"/>
  <c r="I167" i="10" s="1"/>
  <c r="H161" i="10"/>
  <c r="I161" i="10" s="1"/>
  <c r="H197" i="10"/>
  <c r="I197" i="10" s="1"/>
  <c r="L197" i="10" s="1"/>
  <c r="G271" i="10"/>
  <c r="I271" i="10" s="1"/>
  <c r="L271" i="10" s="1"/>
  <c r="H283" i="10"/>
  <c r="H360" i="10"/>
  <c r="H272" i="10"/>
  <c r="H294" i="10"/>
  <c r="H307" i="10"/>
  <c r="G327" i="10"/>
  <c r="G339" i="10"/>
  <c r="I339" i="10" s="1"/>
  <c r="L339" i="10" s="1"/>
  <c r="G264" i="10"/>
  <c r="G143" i="10"/>
  <c r="I143" i="10" s="1"/>
  <c r="G182" i="10"/>
  <c r="I182" i="10" s="1"/>
  <c r="L182" i="10" s="1"/>
  <c r="G179" i="10"/>
  <c r="G189" i="10"/>
  <c r="I189" i="10" s="1"/>
  <c r="H58" i="10"/>
  <c r="I58" i="10" s="1"/>
  <c r="L58" i="10" s="1"/>
  <c r="G163" i="10"/>
  <c r="I163" i="10" s="1"/>
  <c r="L163" i="10" s="1"/>
  <c r="G18" i="10"/>
  <c r="H253" i="10"/>
  <c r="I253" i="10" s="1"/>
  <c r="G64" i="10"/>
  <c r="I64" i="10" s="1"/>
  <c r="L64" i="10" s="1"/>
  <c r="G322" i="10"/>
  <c r="H201" i="10"/>
  <c r="I201" i="10" s="1"/>
  <c r="H21" i="10"/>
  <c r="H322" i="10"/>
  <c r="H170" i="10"/>
  <c r="I170" i="10" s="1"/>
  <c r="G216" i="10"/>
  <c r="H234" i="10"/>
  <c r="I234" i="10" s="1"/>
  <c r="G56" i="10"/>
  <c r="I56" i="10" s="1"/>
  <c r="H235" i="10"/>
  <c r="H341" i="10"/>
  <c r="H71" i="10"/>
  <c r="G258" i="10"/>
  <c r="H306" i="10"/>
  <c r="G299" i="10"/>
  <c r="H101" i="10"/>
  <c r="H297" i="10"/>
  <c r="G65" i="10"/>
  <c r="I65" i="10" s="1"/>
  <c r="L65" i="10" s="1"/>
  <c r="H298" i="10"/>
  <c r="G291" i="10"/>
  <c r="I291" i="10" s="1"/>
  <c r="L291" i="10" s="1"/>
  <c r="G69" i="10"/>
  <c r="I69" i="10" s="1"/>
  <c r="L69" i="10" s="1"/>
  <c r="H202" i="10"/>
  <c r="G341" i="10"/>
  <c r="H165" i="10"/>
  <c r="G315" i="10"/>
  <c r="H329" i="10"/>
  <c r="I329" i="10" s="1"/>
  <c r="L329" i="10" s="1"/>
  <c r="G260" i="10"/>
  <c r="G351" i="10"/>
  <c r="I351" i="10" s="1"/>
  <c r="G174" i="10"/>
  <c r="H122" i="10"/>
  <c r="G147" i="10"/>
  <c r="H40" i="10"/>
  <c r="H102" i="10"/>
  <c r="G127" i="10"/>
  <c r="I127" i="10" s="1"/>
  <c r="L127" i="10" s="1"/>
  <c r="H157" i="10"/>
  <c r="I157" i="10" s="1"/>
  <c r="L157" i="10" s="1"/>
  <c r="H258" i="10"/>
  <c r="G338" i="10"/>
  <c r="H81" i="10"/>
  <c r="I81" i="10" s="1"/>
  <c r="L81" i="10" s="1"/>
  <c r="H156" i="10"/>
  <c r="H338" i="10"/>
  <c r="H97" i="10"/>
  <c r="I97" i="10" s="1"/>
  <c r="L97" i="10" s="1"/>
  <c r="G21" i="10"/>
  <c r="H100" i="10"/>
  <c r="I100" i="10" s="1"/>
  <c r="L100" i="10" s="1"/>
  <c r="G85" i="10"/>
  <c r="H254" i="10"/>
  <c r="I254" i="10" s="1"/>
  <c r="L254" i="10" s="1"/>
  <c r="H75" i="10"/>
  <c r="H124" i="10"/>
  <c r="H196" i="10"/>
  <c r="G231" i="10"/>
  <c r="H227" i="10"/>
  <c r="H310" i="10"/>
  <c r="H232" i="10"/>
  <c r="I232" i="10" s="1"/>
  <c r="H193" i="10"/>
  <c r="H181" i="10"/>
  <c r="H327" i="10"/>
  <c r="H302" i="10"/>
  <c r="I302" i="10" s="1"/>
  <c r="L302" i="10" s="1"/>
  <c r="G211" i="10"/>
  <c r="H190" i="10"/>
  <c r="G67" i="10"/>
  <c r="H104" i="10"/>
  <c r="I104" i="10" s="1"/>
  <c r="H8" i="10"/>
  <c r="G272" i="10"/>
  <c r="G348" i="10"/>
  <c r="I348" i="10" s="1"/>
  <c r="L348" i="10" s="1"/>
  <c r="G343" i="10"/>
  <c r="I343" i="10" s="1"/>
  <c r="L343" i="10" s="1"/>
  <c r="G138" i="10"/>
  <c r="I138" i="10" s="1"/>
  <c r="L138" i="10" s="1"/>
  <c r="H118" i="10"/>
  <c r="G121" i="10"/>
  <c r="H18" i="10"/>
  <c r="G45" i="10"/>
  <c r="H22" i="10"/>
  <c r="I22" i="10" s="1"/>
  <c r="L22" i="10" s="1"/>
  <c r="H24" i="10"/>
  <c r="G9" i="10"/>
  <c r="I9" i="10" s="1"/>
  <c r="L9" i="10" s="1"/>
  <c r="H111" i="10"/>
  <c r="I111" i="10" s="1"/>
  <c r="H109" i="10"/>
  <c r="I109" i="10" s="1"/>
  <c r="G250" i="10"/>
  <c r="G270" i="10"/>
  <c r="I270" i="10" s="1"/>
  <c r="L270" i="10" s="1"/>
  <c r="G144" i="10"/>
  <c r="G12" i="10"/>
  <c r="G24" i="10"/>
  <c r="G345" i="10"/>
  <c r="H267" i="10"/>
  <c r="H61" i="10"/>
  <c r="H362" i="10"/>
  <c r="I362" i="10" s="1"/>
  <c r="L362" i="10" s="1"/>
  <c r="G177" i="10"/>
  <c r="I177" i="10" s="1"/>
  <c r="G266" i="10"/>
  <c r="I266" i="10" s="1"/>
  <c r="L266" i="10" s="1"/>
  <c r="G235" i="10"/>
  <c r="I235" i="10" s="1"/>
  <c r="L235" i="10" s="1"/>
  <c r="H323" i="10"/>
  <c r="H73" i="10"/>
  <c r="G358" i="10"/>
  <c r="I358" i="10" s="1"/>
  <c r="L358" i="10" s="1"/>
  <c r="H168" i="10"/>
  <c r="I168" i="10" s="1"/>
  <c r="L168" i="10" s="1"/>
  <c r="G227" i="10"/>
  <c r="I227" i="10" s="1"/>
  <c r="L227" i="10" s="1"/>
  <c r="H315" i="10"/>
  <c r="H295" i="10"/>
  <c r="H219" i="10"/>
  <c r="I219" i="10" s="1"/>
  <c r="L219" i="10" s="1"/>
  <c r="H125" i="10"/>
  <c r="I125" i="10" s="1"/>
  <c r="H230" i="10"/>
  <c r="I230" i="10" s="1"/>
  <c r="L230" i="10" s="1"/>
  <c r="G265" i="10"/>
  <c r="I265" i="10" s="1"/>
  <c r="L265" i="10" s="1"/>
  <c r="G332" i="10"/>
  <c r="G316" i="10"/>
  <c r="I316" i="10" s="1"/>
  <c r="L316" i="10" s="1"/>
  <c r="G101" i="10"/>
  <c r="I101" i="10" s="1"/>
  <c r="L101" i="10" s="1"/>
  <c r="G33" i="10"/>
  <c r="I33" i="10" s="1"/>
  <c r="L33" i="10" s="1"/>
  <c r="G110" i="10"/>
  <c r="I110" i="10" s="1"/>
  <c r="L110" i="10" s="1"/>
  <c r="H332" i="10"/>
  <c r="H144" i="10"/>
  <c r="H26" i="10"/>
  <c r="I26" i="10" s="1"/>
  <c r="L26" i="10" s="1"/>
  <c r="G72" i="10"/>
  <c r="I72" i="10" s="1"/>
  <c r="G41" i="10"/>
  <c r="H78" i="10"/>
  <c r="I78" i="10" s="1"/>
  <c r="L78" i="10" s="1"/>
  <c r="H187" i="10"/>
  <c r="I187" i="10" s="1"/>
  <c r="L187" i="10" s="1"/>
  <c r="G93" i="10"/>
  <c r="I93" i="10" s="1"/>
  <c r="L93" i="10" s="1"/>
  <c r="G286" i="10"/>
  <c r="I286" i="10" s="1"/>
  <c r="L286" i="10" s="1"/>
  <c r="H41" i="10"/>
  <c r="H226" i="10"/>
  <c r="I226" i="10" s="1"/>
  <c r="L226" i="10" s="1"/>
  <c r="G20" i="10"/>
  <c r="G306" i="10"/>
  <c r="G275" i="10"/>
  <c r="G32" i="10"/>
  <c r="I32" i="10" s="1"/>
  <c r="H260" i="10"/>
  <c r="G129" i="10"/>
  <c r="I129" i="10" s="1"/>
  <c r="L129" i="10" s="1"/>
  <c r="G287" i="10"/>
  <c r="H246" i="10"/>
  <c r="G331" i="10"/>
  <c r="H169" i="10"/>
  <c r="G120" i="10"/>
  <c r="H216" i="10"/>
  <c r="H238" i="10"/>
  <c r="I238" i="10" s="1"/>
  <c r="L238" i="10" s="1"/>
  <c r="G323" i="10"/>
  <c r="I323" i="10" s="1"/>
  <c r="L323" i="10" s="1"/>
  <c r="H303" i="10"/>
  <c r="I303" i="10" s="1"/>
  <c r="L303" i="10" s="1"/>
  <c r="G35" i="10"/>
  <c r="I35" i="10" s="1"/>
  <c r="L35" i="10" s="1"/>
  <c r="G16" i="10"/>
  <c r="I16" i="10" s="1"/>
  <c r="L16" i="10" s="1"/>
  <c r="H228" i="10"/>
  <c r="I228" i="10" s="1"/>
  <c r="L228" i="10" s="1"/>
  <c r="G207" i="10"/>
  <c r="I207" i="10" s="1"/>
  <c r="L207" i="10" s="1"/>
  <c r="G281" i="10"/>
  <c r="I281" i="10" s="1"/>
  <c r="L281" i="10" s="1"/>
  <c r="G313" i="10"/>
  <c r="I313" i="10" s="1"/>
  <c r="L313" i="10" s="1"/>
  <c r="G90" i="10"/>
  <c r="G29" i="10"/>
  <c r="I29" i="10" s="1"/>
  <c r="L29" i="10" s="1"/>
  <c r="H108" i="10"/>
  <c r="I108" i="10" s="1"/>
  <c r="L108" i="10" s="1"/>
  <c r="H280" i="10"/>
  <c r="H86" i="10"/>
  <c r="I86" i="10" s="1"/>
  <c r="L86" i="10" s="1"/>
  <c r="H67" i="10"/>
  <c r="H130" i="10"/>
  <c r="I130" i="10" s="1"/>
  <c r="L130" i="10" s="1"/>
  <c r="G49" i="10"/>
  <c r="I49" i="10" s="1"/>
  <c r="L49" i="10" s="1"/>
  <c r="G212" i="10"/>
  <c r="I212" i="10" s="1"/>
  <c r="L212" i="10" s="1"/>
  <c r="H301" i="10"/>
  <c r="H184" i="10"/>
  <c r="G334" i="10"/>
  <c r="G83" i="10"/>
  <c r="I83" i="10" s="1"/>
  <c r="L83" i="10" s="1"/>
  <c r="G196" i="10"/>
  <c r="H208" i="10"/>
  <c r="I208" i="10" s="1"/>
  <c r="L208" i="10" s="1"/>
  <c r="H231" i="10"/>
  <c r="H299" i="10"/>
  <c r="H174" i="10"/>
  <c r="H147" i="10"/>
  <c r="H200" i="10"/>
  <c r="I200" i="10" s="1"/>
  <c r="H314" i="10"/>
  <c r="I314" i="10" s="1"/>
  <c r="L314" i="10" s="1"/>
  <c r="H259" i="10"/>
  <c r="H141" i="10"/>
  <c r="I141" i="10" s="1"/>
  <c r="L141" i="10" s="1"/>
  <c r="G84" i="10"/>
  <c r="G44" i="10"/>
  <c r="G263" i="10"/>
  <c r="I263" i="10" s="1"/>
  <c r="L263" i="10" s="1"/>
  <c r="H251" i="10"/>
  <c r="H334" i="10"/>
  <c r="I334" i="10" s="1"/>
  <c r="L334" i="10" s="1"/>
  <c r="H243" i="10"/>
  <c r="I243" i="10" s="1"/>
  <c r="L243" i="10" s="1"/>
  <c r="G153" i="10"/>
  <c r="I153" i="10" s="1"/>
  <c r="L153" i="10" s="1"/>
  <c r="H87" i="10"/>
  <c r="G181" i="10"/>
  <c r="I181" i="10" s="1"/>
  <c r="L181" i="10" s="1"/>
  <c r="L177" i="10"/>
  <c r="L167" i="10"/>
  <c r="L185" i="10"/>
  <c r="L354" i="10"/>
  <c r="I285" i="10"/>
  <c r="L95" i="10"/>
  <c r="L170" i="10"/>
  <c r="I257" i="10"/>
  <c r="L136" i="10"/>
  <c r="L109" i="10"/>
  <c r="I98" i="10"/>
  <c r="I205" i="10"/>
  <c r="I48" i="10"/>
  <c r="I47" i="10"/>
  <c r="I68" i="10"/>
  <c r="L255" i="10"/>
  <c r="L223" i="10"/>
  <c r="L200" i="10"/>
  <c r="L161" i="10"/>
  <c r="L56" i="10"/>
  <c r="I166" i="10"/>
  <c r="L288" i="10"/>
  <c r="L72" i="10"/>
  <c r="L232" i="10"/>
  <c r="I176" i="10"/>
  <c r="I292" i="10"/>
  <c r="I34" i="10"/>
  <c r="I340" i="10"/>
  <c r="I183" i="10"/>
  <c r="I347" i="10"/>
  <c r="L143" i="10"/>
  <c r="I342" i="10"/>
  <c r="I54" i="10"/>
  <c r="I11" i="10"/>
  <c r="L352" i="10"/>
  <c r="L305" i="10"/>
  <c r="L62" i="10"/>
  <c r="I356" i="10"/>
  <c r="I36" i="10"/>
  <c r="I123" i="10"/>
  <c r="I241" i="10"/>
  <c r="L189" i="10"/>
  <c r="L25" i="10"/>
  <c r="I214" i="10"/>
  <c r="I217" i="10"/>
  <c r="L149" i="10"/>
  <c r="L252" i="10"/>
  <c r="L32" i="10"/>
  <c r="I63" i="10"/>
  <c r="L240" i="10"/>
  <c r="L23" i="10"/>
  <c r="L224" i="10"/>
  <c r="I282" i="10"/>
  <c r="I115" i="10"/>
  <c r="L195" i="10"/>
  <c r="I17" i="10"/>
  <c r="I320" i="10"/>
  <c r="L234" i="10"/>
  <c r="I15" i="10"/>
  <c r="I79" i="10"/>
  <c r="I261" i="10"/>
  <c r="I19" i="10"/>
  <c r="I94" i="10"/>
  <c r="L344" i="10"/>
  <c r="I268" i="10"/>
  <c r="I142" i="10"/>
  <c r="L351" i="10"/>
  <c r="L104" i="10"/>
  <c r="I43" i="10"/>
  <c r="L162" i="10"/>
  <c r="L276" i="10"/>
  <c r="L111" i="10"/>
  <c r="I107" i="10"/>
  <c r="L117" i="10"/>
  <c r="L125" i="10"/>
  <c r="L38" i="10"/>
  <c r="I336" i="10"/>
  <c r="L201" i="10"/>
  <c r="L199" i="10"/>
  <c r="L74" i="10"/>
  <c r="I116" i="10"/>
  <c r="L308" i="10"/>
  <c r="I112" i="10"/>
  <c r="I164" i="10"/>
  <c r="I74" i="9"/>
  <c r="I347" i="9"/>
  <c r="I316" i="9"/>
  <c r="H42" i="9"/>
  <c r="H114" i="9"/>
  <c r="H203" i="9"/>
  <c r="H307" i="9"/>
  <c r="H59" i="9"/>
  <c r="H155" i="9"/>
  <c r="I154" i="9"/>
  <c r="I252" i="9"/>
  <c r="I220" i="9"/>
  <c r="F338" i="9"/>
  <c r="F145" i="9"/>
  <c r="F243" i="9"/>
  <c r="F141" i="9"/>
  <c r="F84" i="9"/>
  <c r="F208" i="9"/>
  <c r="F337" i="9"/>
  <c r="F304" i="9"/>
  <c r="F260" i="9"/>
  <c r="F62" i="9"/>
  <c r="F123" i="9"/>
  <c r="F222" i="9"/>
  <c r="H160" i="9"/>
  <c r="I160" i="9" s="1"/>
  <c r="L160" i="9" s="1"/>
  <c r="F255" i="9"/>
  <c r="F130" i="9"/>
  <c r="F52" i="9"/>
  <c r="F287" i="9"/>
  <c r="G263" i="9"/>
  <c r="F253" i="9"/>
  <c r="F135" i="9"/>
  <c r="F122" i="9"/>
  <c r="F67" i="9"/>
  <c r="F198" i="9"/>
  <c r="F251" i="9"/>
  <c r="F149" i="9"/>
  <c r="F114" i="9"/>
  <c r="F361" i="9"/>
  <c r="F230" i="9"/>
  <c r="F328" i="9"/>
  <c r="F201" i="9"/>
  <c r="F94" i="9"/>
  <c r="F21" i="9"/>
  <c r="F43" i="9"/>
  <c r="F326" i="9"/>
  <c r="F199" i="9"/>
  <c r="F120" i="9"/>
  <c r="F325" i="9"/>
  <c r="F349" i="9"/>
  <c r="G287" i="9"/>
  <c r="F78" i="9"/>
  <c r="G9" i="9"/>
  <c r="H54" i="9"/>
  <c r="G145" i="9"/>
  <c r="F69" i="9"/>
  <c r="H38" i="9"/>
  <c r="F107" i="9"/>
  <c r="H266" i="9"/>
  <c r="I266" i="9" s="1"/>
  <c r="L266" i="9" s="1"/>
  <c r="F229" i="9"/>
  <c r="G88" i="9"/>
  <c r="G97" i="9"/>
  <c r="G24" i="9"/>
  <c r="H151" i="9"/>
  <c r="I151" i="9" s="1"/>
  <c r="L151" i="9" s="1"/>
  <c r="H22" i="9"/>
  <c r="H301" i="9"/>
  <c r="H156" i="9"/>
  <c r="G130" i="9"/>
  <c r="G161" i="9"/>
  <c r="H246" i="9"/>
  <c r="I246" i="9" s="1"/>
  <c r="L246" i="9" s="1"/>
  <c r="G265" i="9"/>
  <c r="G325" i="9"/>
  <c r="H225" i="9"/>
  <c r="H69" i="9"/>
  <c r="I69" i="9" s="1"/>
  <c r="L69" i="9" s="1"/>
  <c r="F124" i="9"/>
  <c r="G353" i="9"/>
  <c r="G125" i="9"/>
  <c r="G290" i="9"/>
  <c r="I290" i="9" s="1"/>
  <c r="L290" i="9" s="1"/>
  <c r="H199" i="9"/>
  <c r="I199" i="9" s="1"/>
  <c r="L199" i="9" s="1"/>
  <c r="G198" i="9"/>
  <c r="I198" i="9" s="1"/>
  <c r="L198" i="9" s="1"/>
  <c r="H79" i="9"/>
  <c r="G362" i="9"/>
  <c r="H277" i="9"/>
  <c r="H179" i="9"/>
  <c r="G202" i="9"/>
  <c r="G186" i="9"/>
  <c r="H25" i="9"/>
  <c r="H314" i="9"/>
  <c r="H290" i="9"/>
  <c r="F129" i="9"/>
  <c r="H9" i="9"/>
  <c r="F57" i="9"/>
  <c r="F137" i="9"/>
  <c r="H17" i="9"/>
  <c r="F314" i="9"/>
  <c r="F113" i="9"/>
  <c r="F227" i="9"/>
  <c r="F152" i="9"/>
  <c r="F82" i="9"/>
  <c r="F95" i="9"/>
  <c r="F311" i="9"/>
  <c r="F288" i="9"/>
  <c r="F142" i="9"/>
  <c r="F76" i="9"/>
  <c r="F331" i="9"/>
  <c r="F269" i="9"/>
  <c r="G243" i="9"/>
  <c r="F239" i="9"/>
  <c r="F118" i="9"/>
  <c r="F117" i="9"/>
  <c r="F119" i="9"/>
  <c r="F237" i="9"/>
  <c r="F256" i="9"/>
  <c r="F58" i="9"/>
  <c r="F345" i="9"/>
  <c r="F359" i="9"/>
  <c r="F235" i="9"/>
  <c r="F133" i="9"/>
  <c r="F50" i="9"/>
  <c r="F319" i="9"/>
  <c r="F273" i="9"/>
  <c r="F312" i="9"/>
  <c r="F185" i="9"/>
  <c r="F30" i="9"/>
  <c r="F192" i="9"/>
  <c r="F333" i="9"/>
  <c r="F310" i="9"/>
  <c r="F183" i="9"/>
  <c r="F56" i="9"/>
  <c r="F283" i="9"/>
  <c r="F307" i="9"/>
  <c r="F308" i="9"/>
  <c r="F59" i="9"/>
  <c r="F276" i="9"/>
  <c r="H304" i="9"/>
  <c r="G277" i="9"/>
  <c r="I277" i="9" s="1"/>
  <c r="L277" i="9" s="1"/>
  <c r="F321" i="9"/>
  <c r="G141" i="9"/>
  <c r="F295" i="9"/>
  <c r="H233" i="9"/>
  <c r="F143" i="9"/>
  <c r="G81" i="9"/>
  <c r="I81" i="9" s="1"/>
  <c r="L81" i="9" s="1"/>
  <c r="F340" i="9"/>
  <c r="H28" i="9"/>
  <c r="I28" i="9" s="1"/>
  <c r="L28" i="9" s="1"/>
  <c r="H85" i="9"/>
  <c r="H166" i="9"/>
  <c r="F324" i="9"/>
  <c r="G174" i="9"/>
  <c r="I174" i="9" s="1"/>
  <c r="L174" i="9" s="1"/>
  <c r="G249" i="9"/>
  <c r="I249" i="9" s="1"/>
  <c r="G70" i="9"/>
  <c r="G306" i="9"/>
  <c r="G269" i="9"/>
  <c r="F176" i="9"/>
  <c r="H174" i="9"/>
  <c r="H76" i="9"/>
  <c r="G258" i="9"/>
  <c r="G163" i="9"/>
  <c r="G182" i="9"/>
  <c r="H181" i="9"/>
  <c r="F246" i="9"/>
  <c r="H206" i="9"/>
  <c r="G342" i="9"/>
  <c r="G138" i="9"/>
  <c r="I138" i="9" s="1"/>
  <c r="L138" i="9" s="1"/>
  <c r="H296" i="9"/>
  <c r="I296" i="9" s="1"/>
  <c r="L296" i="9" s="1"/>
  <c r="G52" i="9"/>
  <c r="H326" i="9"/>
  <c r="H202" i="9"/>
  <c r="H186" i="9"/>
  <c r="H57" i="9"/>
  <c r="H346" i="9"/>
  <c r="H322" i="9"/>
  <c r="F162" i="9"/>
  <c r="H73" i="9"/>
  <c r="F121" i="9"/>
  <c r="F170" i="9"/>
  <c r="H81" i="9"/>
  <c r="F306" i="9"/>
  <c r="F89" i="9"/>
  <c r="F211" i="9"/>
  <c r="F172" i="9"/>
  <c r="F108" i="9"/>
  <c r="F297" i="9"/>
  <c r="G311" i="9"/>
  <c r="F272" i="9"/>
  <c r="F171" i="9"/>
  <c r="F96" i="9"/>
  <c r="F79" i="9"/>
  <c r="F355" i="9"/>
  <c r="F350" i="9"/>
  <c r="F223" i="9"/>
  <c r="F54" i="9"/>
  <c r="F206" i="9"/>
  <c r="F254" i="9"/>
  <c r="F348" i="9"/>
  <c r="F221" i="9"/>
  <c r="F158" i="9"/>
  <c r="F28" i="9"/>
  <c r="F303" i="9"/>
  <c r="G335" i="9"/>
  <c r="F219" i="9"/>
  <c r="F154" i="9"/>
  <c r="F252" i="9"/>
  <c r="F188" i="9"/>
  <c r="G359" i="9"/>
  <c r="F296" i="9"/>
  <c r="F160" i="9"/>
  <c r="F12" i="9"/>
  <c r="F309" i="9"/>
  <c r="F291" i="9"/>
  <c r="F294" i="9"/>
  <c r="F156" i="9"/>
  <c r="F10" i="9"/>
  <c r="F125" i="9"/>
  <c r="F63" i="9"/>
  <c r="F181" i="9"/>
  <c r="F19" i="9"/>
  <c r="F150" i="9"/>
  <c r="H263" i="9"/>
  <c r="G302" i="9"/>
  <c r="G79" i="9"/>
  <c r="H238" i="9"/>
  <c r="H52" i="9"/>
  <c r="G294" i="9"/>
  <c r="F100" i="9"/>
  <c r="G22" i="9"/>
  <c r="F213" i="9"/>
  <c r="H267" i="9"/>
  <c r="G89" i="9"/>
  <c r="H270" i="9"/>
  <c r="H216" i="9"/>
  <c r="H133" i="9"/>
  <c r="I133" i="9" s="1"/>
  <c r="L133" i="9" s="1"/>
  <c r="G314" i="9"/>
  <c r="I314" i="9" s="1"/>
  <c r="L314" i="9" s="1"/>
  <c r="G92" i="9"/>
  <c r="G181" i="9"/>
  <c r="G254" i="9"/>
  <c r="G211" i="9"/>
  <c r="I211" i="9" s="1"/>
  <c r="L211" i="9" s="1"/>
  <c r="H197" i="9"/>
  <c r="G166" i="9"/>
  <c r="I166" i="9" s="1"/>
  <c r="L166" i="9" s="1"/>
  <c r="G146" i="9"/>
  <c r="I146" i="9" s="1"/>
  <c r="L146" i="9" s="1"/>
  <c r="G40" i="9"/>
  <c r="G93" i="9"/>
  <c r="H310" i="9"/>
  <c r="G355" i="9"/>
  <c r="H311" i="9"/>
  <c r="I311" i="9" s="1"/>
  <c r="L311" i="9" s="1"/>
  <c r="G338" i="9"/>
  <c r="G80" i="9"/>
  <c r="I80" i="9" s="1"/>
  <c r="L80" i="9" s="1"/>
  <c r="G273" i="9"/>
  <c r="G110" i="9"/>
  <c r="H269" i="9"/>
  <c r="H146" i="9"/>
  <c r="H89" i="9"/>
  <c r="H33" i="9"/>
  <c r="H354" i="9"/>
  <c r="F194" i="9"/>
  <c r="H105" i="9"/>
  <c r="F153" i="9"/>
  <c r="F202" i="9"/>
  <c r="H113" i="9"/>
  <c r="F274" i="9"/>
  <c r="F81" i="9"/>
  <c r="F195" i="9"/>
  <c r="F134" i="9"/>
  <c r="F53" i="9"/>
  <c r="F101" i="9"/>
  <c r="G267" i="9"/>
  <c r="I267" i="9" s="1"/>
  <c r="L267" i="9" s="1"/>
  <c r="F257" i="9"/>
  <c r="F155" i="9"/>
  <c r="F32" i="9"/>
  <c r="F29" i="9"/>
  <c r="F45" i="9"/>
  <c r="F334" i="9"/>
  <c r="F207" i="9"/>
  <c r="F60" i="9"/>
  <c r="F127" i="9"/>
  <c r="F285" i="9"/>
  <c r="F332" i="9"/>
  <c r="F205" i="9"/>
  <c r="F110" i="9"/>
  <c r="F55" i="9"/>
  <c r="F39" i="9"/>
  <c r="H335" i="9"/>
  <c r="F203" i="9"/>
  <c r="F102" i="9"/>
  <c r="F196" i="9"/>
  <c r="F11" i="9"/>
  <c r="G183" i="9"/>
  <c r="F280" i="9"/>
  <c r="F262" i="9"/>
  <c r="F64" i="9"/>
  <c r="F267" i="9"/>
  <c r="F184" i="9"/>
  <c r="F278" i="9"/>
  <c r="F177" i="9"/>
  <c r="F98" i="9"/>
  <c r="F214" i="9"/>
  <c r="F13" i="9"/>
  <c r="F138" i="9"/>
  <c r="G12" i="9"/>
  <c r="I12" i="9" s="1"/>
  <c r="F14" i="9"/>
  <c r="H24" i="9"/>
  <c r="G318" i="9"/>
  <c r="G47" i="9"/>
  <c r="G53" i="9"/>
  <c r="H86" i="9"/>
  <c r="G177" i="9"/>
  <c r="G299" i="9"/>
  <c r="G206" i="9"/>
  <c r="I206" i="9" s="1"/>
  <c r="L206" i="9" s="1"/>
  <c r="F166" i="9"/>
  <c r="H287" i="9"/>
  <c r="G18" i="9"/>
  <c r="G169" i="9"/>
  <c r="I169" i="9" s="1"/>
  <c r="G317" i="9"/>
  <c r="I317" i="9" s="1"/>
  <c r="G350" i="9"/>
  <c r="H111" i="9"/>
  <c r="G165" i="9"/>
  <c r="I165" i="9" s="1"/>
  <c r="L165" i="9" s="1"/>
  <c r="G33" i="9"/>
  <c r="I33" i="9" s="1"/>
  <c r="L33" i="9" s="1"/>
  <c r="G201" i="9"/>
  <c r="I201" i="9" s="1"/>
  <c r="L201" i="9" s="1"/>
  <c r="H26" i="9"/>
  <c r="G310" i="9"/>
  <c r="I310" i="9" s="1"/>
  <c r="G109" i="9"/>
  <c r="G281" i="9"/>
  <c r="I281" i="9" s="1"/>
  <c r="H235" i="9"/>
  <c r="I235" i="9" s="1"/>
  <c r="L235" i="9" s="1"/>
  <c r="G189" i="9"/>
  <c r="G173" i="9"/>
  <c r="G16" i="9"/>
  <c r="G105" i="9"/>
  <c r="I105" i="9" s="1"/>
  <c r="L105" i="9" s="1"/>
  <c r="H338" i="9"/>
  <c r="H251" i="9"/>
  <c r="G261" i="9"/>
  <c r="H245" i="9"/>
  <c r="I245" i="9" s="1"/>
  <c r="L245" i="9" s="1"/>
  <c r="G129" i="9"/>
  <c r="G137" i="9"/>
  <c r="I137" i="9" s="1"/>
  <c r="L137" i="9" s="1"/>
  <c r="H29" i="9"/>
  <c r="H121" i="9"/>
  <c r="I121" i="9" s="1"/>
  <c r="L121" i="9" s="1"/>
  <c r="H65" i="9"/>
  <c r="F250" i="9"/>
  <c r="F226" i="9"/>
  <c r="H137" i="9"/>
  <c r="F218" i="9"/>
  <c r="F234" i="9"/>
  <c r="H145" i="9"/>
  <c r="I145" i="9" s="1"/>
  <c r="L145" i="9" s="1"/>
  <c r="F242" i="9"/>
  <c r="F49" i="9"/>
  <c r="F179" i="9"/>
  <c r="F70" i="9"/>
  <c r="F91" i="9"/>
  <c r="F190" i="9"/>
  <c r="H148" i="9"/>
  <c r="I148" i="9" s="1"/>
  <c r="L148" i="9" s="1"/>
  <c r="F241" i="9"/>
  <c r="F139" i="9"/>
  <c r="F68" i="9"/>
  <c r="F204" i="9"/>
  <c r="F83" i="9"/>
  <c r="F318" i="9"/>
  <c r="F191" i="9"/>
  <c r="F88" i="9"/>
  <c r="F347" i="9"/>
  <c r="F77" i="9"/>
  <c r="F316" i="9"/>
  <c r="F189" i="9"/>
  <c r="F46" i="9"/>
  <c r="F238" i="9"/>
  <c r="F248" i="9"/>
  <c r="H336" i="9"/>
  <c r="I336" i="9" s="1"/>
  <c r="L336" i="9" s="1"/>
  <c r="F187" i="9"/>
  <c r="F38" i="9"/>
  <c r="F87" i="9"/>
  <c r="F216" i="9"/>
  <c r="G119" i="9"/>
  <c r="F264" i="9"/>
  <c r="F163" i="9"/>
  <c r="F34" i="9"/>
  <c r="F93" i="9"/>
  <c r="F23" i="9"/>
  <c r="F263" i="9"/>
  <c r="F161" i="9"/>
  <c r="F18" i="9"/>
  <c r="F265" i="9"/>
  <c r="F180" i="9"/>
  <c r="F236" i="9"/>
  <c r="H40" i="9"/>
  <c r="F224" i="9"/>
  <c r="H205" i="9"/>
  <c r="F261" i="9"/>
  <c r="G31" i="9"/>
  <c r="F245" i="9"/>
  <c r="G54" i="9"/>
  <c r="I54" i="9" s="1"/>
  <c r="L54" i="9" s="1"/>
  <c r="G61" i="9"/>
  <c r="H63" i="9"/>
  <c r="G346" i="9"/>
  <c r="I346" i="9" s="1"/>
  <c r="L346" i="9" s="1"/>
  <c r="F90" i="9"/>
  <c r="G112" i="9"/>
  <c r="I112" i="9" s="1"/>
  <c r="L112" i="9" s="1"/>
  <c r="G333" i="9"/>
  <c r="I333" i="9" s="1"/>
  <c r="L333" i="9" s="1"/>
  <c r="H60" i="9"/>
  <c r="G60" i="9"/>
  <c r="I60" i="9" s="1"/>
  <c r="L60" i="9" s="1"/>
  <c r="G210" i="9"/>
  <c r="G85" i="9"/>
  <c r="I85" i="9" s="1"/>
  <c r="L85" i="9" s="1"/>
  <c r="H173" i="9"/>
  <c r="H161" i="9"/>
  <c r="G270" i="9"/>
  <c r="I270" i="9" s="1"/>
  <c r="L270" i="9" s="1"/>
  <c r="H171" i="9"/>
  <c r="G73" i="9"/>
  <c r="G354" i="9"/>
  <c r="I354" i="9" s="1"/>
  <c r="L354" i="9" s="1"/>
  <c r="G334" i="9"/>
  <c r="H240" i="9"/>
  <c r="H189" i="9"/>
  <c r="G65" i="9"/>
  <c r="I65" i="9" s="1"/>
  <c r="L65" i="9" s="1"/>
  <c r="G39" i="9"/>
  <c r="G213" i="9"/>
  <c r="I213" i="9" s="1"/>
  <c r="L213" i="9" s="1"/>
  <c r="G170" i="9"/>
  <c r="G128" i="9"/>
  <c r="G293" i="9"/>
  <c r="H302" i="9"/>
  <c r="I302" i="9" s="1"/>
  <c r="L302" i="9" s="1"/>
  <c r="H66" i="9"/>
  <c r="G158" i="9"/>
  <c r="I158" i="9" s="1"/>
  <c r="L158" i="9" s="1"/>
  <c r="H152" i="9"/>
  <c r="H153" i="9"/>
  <c r="H97" i="9"/>
  <c r="I97" i="9" s="1"/>
  <c r="L97" i="9" s="1"/>
  <c r="F282" i="9"/>
  <c r="F258" i="9"/>
  <c r="H170" i="9"/>
  <c r="F9" i="9"/>
  <c r="F266" i="9"/>
  <c r="F210" i="9"/>
  <c r="F25" i="9"/>
  <c r="F146" i="9"/>
  <c r="F116" i="9"/>
  <c r="F357" i="9"/>
  <c r="F339" i="9"/>
  <c r="F352" i="9"/>
  <c r="F225" i="9"/>
  <c r="F140" i="9"/>
  <c r="F74" i="9"/>
  <c r="F313" i="9"/>
  <c r="F353" i="9"/>
  <c r="F302" i="9"/>
  <c r="F174" i="9"/>
  <c r="F24" i="9"/>
  <c r="F220" i="9"/>
  <c r="F115" i="9"/>
  <c r="F300" i="9"/>
  <c r="F132" i="9"/>
  <c r="F44" i="9"/>
  <c r="F277" i="9"/>
  <c r="F103" i="9"/>
  <c r="G184" i="9"/>
  <c r="F164" i="9"/>
  <c r="F36" i="9"/>
  <c r="F293" i="9"/>
  <c r="F317" i="9"/>
  <c r="H119" i="9"/>
  <c r="F249" i="9"/>
  <c r="F147" i="9"/>
  <c r="F106" i="9"/>
  <c r="F182" i="9"/>
  <c r="F289" i="9"/>
  <c r="F247" i="9"/>
  <c r="F144" i="9"/>
  <c r="F212" i="9"/>
  <c r="F351" i="9"/>
  <c r="F305" i="9"/>
  <c r="F281" i="9"/>
  <c r="G66" i="9"/>
  <c r="G351" i="9"/>
  <c r="G214" i="9"/>
  <c r="F175" i="9"/>
  <c r="G124" i="9"/>
  <c r="F159" i="9"/>
  <c r="H143" i="9"/>
  <c r="H53" i="9"/>
  <c r="H104" i="9"/>
  <c r="G36" i="9"/>
  <c r="F111" i="9"/>
  <c r="G313" i="9"/>
  <c r="I313" i="9" s="1"/>
  <c r="L313" i="9" s="1"/>
  <c r="H294" i="9"/>
  <c r="G185" i="9"/>
  <c r="G321" i="9"/>
  <c r="H210" i="9"/>
  <c r="H157" i="9"/>
  <c r="I157" i="9" s="1"/>
  <c r="L157" i="9" s="1"/>
  <c r="G72" i="9"/>
  <c r="H334" i="9"/>
  <c r="H96" i="9"/>
  <c r="I96" i="9" s="1"/>
  <c r="L96" i="9" s="1"/>
  <c r="G238" i="9"/>
  <c r="I238" i="9" s="1"/>
  <c r="L238" i="9" s="1"/>
  <c r="G49" i="9"/>
  <c r="G349" i="9"/>
  <c r="I349" i="9" s="1"/>
  <c r="L349" i="9" s="1"/>
  <c r="H103" i="9"/>
  <c r="I103" i="9" s="1"/>
  <c r="L103" i="9" s="1"/>
  <c r="G241" i="9"/>
  <c r="G285" i="9"/>
  <c r="H72" i="9"/>
  <c r="G257" i="9"/>
  <c r="F323" i="9"/>
  <c r="H328" i="9"/>
  <c r="I328" i="9" s="1"/>
  <c r="L328" i="9" s="1"/>
  <c r="H232" i="9"/>
  <c r="G197" i="9"/>
  <c r="I197" i="9" s="1"/>
  <c r="L197" i="9" s="1"/>
  <c r="H37" i="9"/>
  <c r="I37" i="9" s="1"/>
  <c r="L37" i="9" s="1"/>
  <c r="G301" i="9"/>
  <c r="I301" i="9" s="1"/>
  <c r="L301" i="9" s="1"/>
  <c r="G297" i="9"/>
  <c r="I297" i="9" s="1"/>
  <c r="L297" i="9" s="1"/>
  <c r="H218" i="9"/>
  <c r="H129" i="9"/>
  <c r="I129" i="9" s="1"/>
  <c r="L129" i="9" s="1"/>
  <c r="F33" i="9"/>
  <c r="F290" i="9"/>
  <c r="H234" i="9"/>
  <c r="I234" i="9" s="1"/>
  <c r="L234" i="9" s="1"/>
  <c r="F41" i="9"/>
  <c r="F298" i="9"/>
  <c r="H274" i="9"/>
  <c r="F186" i="9"/>
  <c r="F17" i="9"/>
  <c r="F173" i="9"/>
  <c r="F104" i="9"/>
  <c r="F315" i="9"/>
  <c r="F232" i="9"/>
  <c r="F336" i="9"/>
  <c r="F209" i="9"/>
  <c r="F168" i="9"/>
  <c r="F92" i="9"/>
  <c r="F271" i="9"/>
  <c r="F327" i="9"/>
  <c r="F286" i="9"/>
  <c r="F136" i="9"/>
  <c r="F20" i="9"/>
  <c r="F35" i="9"/>
  <c r="F343" i="9"/>
  <c r="F284" i="9"/>
  <c r="F167" i="9"/>
  <c r="F80" i="9"/>
  <c r="F363" i="9"/>
  <c r="F301" i="9"/>
  <c r="H239" i="9"/>
  <c r="I239" i="9" s="1"/>
  <c r="L239" i="9" s="1"/>
  <c r="F126" i="9"/>
  <c r="F72" i="9"/>
  <c r="F61" i="9"/>
  <c r="F275" i="9"/>
  <c r="F360" i="9"/>
  <c r="F233" i="9"/>
  <c r="F131" i="9"/>
  <c r="F26" i="9"/>
  <c r="F335" i="9"/>
  <c r="F358" i="9"/>
  <c r="F231" i="9"/>
  <c r="F86" i="9"/>
  <c r="F27" i="9"/>
  <c r="F37" i="9"/>
  <c r="F279" i="9"/>
  <c r="F200" i="9"/>
  <c r="G104" i="9"/>
  <c r="I104" i="9" s="1"/>
  <c r="L104" i="9" s="1"/>
  <c r="H62" i="9"/>
  <c r="I62" i="9" s="1"/>
  <c r="L62" i="9" s="1"/>
  <c r="H92" i="9"/>
  <c r="F112" i="9"/>
  <c r="H34" i="9"/>
  <c r="F48" i="9"/>
  <c r="G44" i="9"/>
  <c r="I44" i="9" s="1"/>
  <c r="L44" i="9" s="1"/>
  <c r="H193" i="9"/>
  <c r="G57" i="9"/>
  <c r="I57" i="9" s="1"/>
  <c r="L57" i="9" s="1"/>
  <c r="H55" i="9"/>
  <c r="G194" i="9"/>
  <c r="I194" i="9" s="1"/>
  <c r="L194" i="9" s="1"/>
  <c r="H272" i="9"/>
  <c r="I272" i="9" s="1"/>
  <c r="L272" i="9" s="1"/>
  <c r="G278" i="9"/>
  <c r="G8" i="9"/>
  <c r="H289" i="9"/>
  <c r="G233" i="9"/>
  <c r="I233" i="9" s="1"/>
  <c r="L233" i="9" s="1"/>
  <c r="H182" i="9"/>
  <c r="H351" i="9"/>
  <c r="H125" i="9"/>
  <c r="H49" i="9"/>
  <c r="H101" i="9"/>
  <c r="H135" i="9"/>
  <c r="H241" i="9"/>
  <c r="G153" i="9"/>
  <c r="I153" i="9" s="1"/>
  <c r="L153" i="9" s="1"/>
  <c r="H325" i="9"/>
  <c r="H257" i="9"/>
  <c r="H15" i="9"/>
  <c r="G289" i="9"/>
  <c r="I289" i="9" s="1"/>
  <c r="L289" i="9" s="1"/>
  <c r="G230" i="9"/>
  <c r="I230" i="9" s="1"/>
  <c r="L230" i="9" s="1"/>
  <c r="H13" i="9"/>
  <c r="G286" i="9"/>
  <c r="I286" i="9" s="1"/>
  <c r="F8" i="9"/>
  <c r="G26" i="9"/>
  <c r="I26" i="9" s="1"/>
  <c r="L26" i="9" s="1"/>
  <c r="H250" i="9"/>
  <c r="H162" i="9"/>
  <c r="I162" i="9" s="1"/>
  <c r="L162" i="9" s="1"/>
  <c r="F65" i="9"/>
  <c r="F322" i="9"/>
  <c r="H330" i="9"/>
  <c r="F73" i="9"/>
  <c r="F330" i="9"/>
  <c r="F346" i="9"/>
  <c r="F178" i="9"/>
  <c r="F259" i="9"/>
  <c r="F157" i="9"/>
  <c r="F40" i="9"/>
  <c r="F15" i="9"/>
  <c r="F51" i="9"/>
  <c r="F320" i="9"/>
  <c r="F193" i="9"/>
  <c r="F85" i="9"/>
  <c r="F42" i="9"/>
  <c r="F342" i="9"/>
  <c r="H88" i="9"/>
  <c r="G303" i="9"/>
  <c r="F197" i="9"/>
  <c r="H341" i="9"/>
  <c r="I341" i="9" s="1"/>
  <c r="L341" i="9" s="1"/>
  <c r="H361" i="9"/>
  <c r="I361" i="9" s="1"/>
  <c r="L361" i="9" s="1"/>
  <c r="H362" i="9"/>
  <c r="F31" i="9"/>
  <c r="F268" i="9"/>
  <c r="F99" i="9"/>
  <c r="F215" i="9"/>
  <c r="H344" i="9"/>
  <c r="H61" i="9"/>
  <c r="I61" i="9" s="1"/>
  <c r="L61" i="9" s="1"/>
  <c r="H190" i="9"/>
  <c r="G357" i="9"/>
  <c r="F105" i="9"/>
  <c r="G264" i="9"/>
  <c r="I264" i="9" s="1"/>
  <c r="L264" i="9" s="1"/>
  <c r="F151" i="9"/>
  <c r="F47" i="9"/>
  <c r="F22" i="9"/>
  <c r="F341" i="9"/>
  <c r="G259" i="9"/>
  <c r="H215" i="9"/>
  <c r="G217" i="9"/>
  <c r="H127" i="9"/>
  <c r="I127" i="9" s="1"/>
  <c r="L127" i="9" s="1"/>
  <c r="F362" i="9"/>
  <c r="F270" i="9"/>
  <c r="F16" i="9"/>
  <c r="F344" i="9"/>
  <c r="F240" i="9"/>
  <c r="H70" i="9"/>
  <c r="H253" i="9"/>
  <c r="G222" i="9"/>
  <c r="G120" i="9"/>
  <c r="H345" i="9"/>
  <c r="I345" i="9" s="1"/>
  <c r="L345" i="9" s="1"/>
  <c r="H242" i="9"/>
  <c r="F169" i="9"/>
  <c r="F244" i="9"/>
  <c r="F217" i="9"/>
  <c r="F75" i="9"/>
  <c r="F299" i="9"/>
  <c r="G298" i="9"/>
  <c r="I298" i="9" s="1"/>
  <c r="L298" i="9" s="1"/>
  <c r="G337" i="9"/>
  <c r="I337" i="9" s="1"/>
  <c r="L337" i="9" s="1"/>
  <c r="G242" i="9"/>
  <c r="H282" i="9"/>
  <c r="H306" i="9"/>
  <c r="I306" i="9" s="1"/>
  <c r="L306" i="9" s="1"/>
  <c r="F66" i="9"/>
  <c r="F109" i="9"/>
  <c r="F148" i="9"/>
  <c r="H315" i="9"/>
  <c r="I315" i="9" s="1"/>
  <c r="L315" i="9" s="1"/>
  <c r="H183" i="9"/>
  <c r="I183" i="9" s="1"/>
  <c r="L183" i="9" s="1"/>
  <c r="H191" i="9"/>
  <c r="G225" i="9"/>
  <c r="I225" i="9" s="1"/>
  <c r="G38" i="9"/>
  <c r="I38" i="9" s="1"/>
  <c r="L38" i="9" s="1"/>
  <c r="H258" i="9"/>
  <c r="F366" i="9"/>
  <c r="F329" i="9"/>
  <c r="G179" i="9"/>
  <c r="I179" i="9" s="1"/>
  <c r="F71" i="9"/>
  <c r="F292" i="9"/>
  <c r="F356" i="9"/>
  <c r="H149" i="9"/>
  <c r="H185" i="9"/>
  <c r="F97" i="9"/>
  <c r="F128" i="9"/>
  <c r="H275" i="9"/>
  <c r="I275" i="9" s="1"/>
  <c r="L275" i="9" s="1"/>
  <c r="F165" i="9"/>
  <c r="F228" i="9"/>
  <c r="H84" i="9"/>
  <c r="H283" i="9"/>
  <c r="I283" i="9" s="1"/>
  <c r="L283" i="9" s="1"/>
  <c r="G330" i="9"/>
  <c r="G221" i="9"/>
  <c r="H229" i="9"/>
  <c r="I229" i="9" s="1"/>
  <c r="L229" i="9" s="1"/>
  <c r="F354" i="9"/>
  <c r="H67" i="9"/>
  <c r="I67" i="9" s="1"/>
  <c r="L67" i="9" s="1"/>
  <c r="H180" i="9"/>
  <c r="H268" i="9"/>
  <c r="I268" i="9" s="1"/>
  <c r="L268" i="9" s="1"/>
  <c r="I253" i="9"/>
  <c r="I76" i="9"/>
  <c r="I29" i="9"/>
  <c r="I254" i="9"/>
  <c r="I13" i="9"/>
  <c r="I47" i="9"/>
  <c r="I285" i="9"/>
  <c r="I326" i="9"/>
  <c r="I251" i="9"/>
  <c r="I123" i="9"/>
  <c r="I265" i="9"/>
  <c r="I282" i="9"/>
  <c r="I184" i="9"/>
  <c r="I357" i="9"/>
  <c r="I51" i="9"/>
  <c r="I143" i="9"/>
  <c r="I204" i="9"/>
  <c r="I232" i="9"/>
  <c r="I350" i="9"/>
  <c r="I214" i="9"/>
  <c r="I135" i="9"/>
  <c r="I101" i="9"/>
  <c r="I261" i="9"/>
  <c r="I124" i="9"/>
  <c r="I300" i="9"/>
  <c r="H58" i="9"/>
  <c r="I58" i="9" s="1"/>
  <c r="L58" i="9" s="1"/>
  <c r="H130" i="9"/>
  <c r="H219" i="9"/>
  <c r="I219" i="9" s="1"/>
  <c r="L219" i="9" s="1"/>
  <c r="H331" i="9"/>
  <c r="H11" i="9"/>
  <c r="I11" i="9" s="1"/>
  <c r="L11" i="9" s="1"/>
  <c r="H75" i="9"/>
  <c r="H188" i="9"/>
  <c r="H284" i="9"/>
  <c r="I273" i="9"/>
  <c r="I222" i="9"/>
  <c r="I322" i="9"/>
  <c r="I63" i="9"/>
  <c r="I113" i="9"/>
  <c r="I25" i="9"/>
  <c r="I39" i="9"/>
  <c r="I180" i="9"/>
  <c r="I193" i="9"/>
  <c r="I140" i="9"/>
  <c r="L140" i="9" s="1"/>
  <c r="I218" i="9"/>
  <c r="I75" i="9"/>
  <c r="I109" i="9"/>
  <c r="I217" i="9"/>
  <c r="I359" i="9"/>
  <c r="I329" i="9"/>
  <c r="I17" i="9"/>
  <c r="I177" i="9"/>
  <c r="I134" i="9"/>
  <c r="I84" i="9"/>
  <c r="I192" i="9"/>
  <c r="I59" i="9"/>
  <c r="I36" i="9"/>
  <c r="I16" i="9"/>
  <c r="I156" i="9"/>
  <c r="I93" i="9"/>
  <c r="I191" i="9"/>
  <c r="I284" i="9"/>
  <c r="I141" i="9"/>
  <c r="I149" i="9"/>
  <c r="I120" i="9"/>
  <c r="I31" i="9"/>
  <c r="I243" i="9"/>
  <c r="L243" i="9" s="1"/>
  <c r="I55" i="9"/>
  <c r="I221" i="9"/>
  <c r="I8" i="9"/>
  <c r="I216" i="9"/>
  <c r="I110" i="9"/>
  <c r="I188" i="9"/>
  <c r="I82" i="9"/>
  <c r="I34" i="9"/>
  <c r="I274" i="9"/>
  <c r="I128" i="9"/>
  <c r="I99" i="9"/>
  <c r="I171" i="9"/>
  <c r="I212" i="9"/>
  <c r="I292" i="9"/>
  <c r="I356" i="9"/>
  <c r="I163" i="9"/>
  <c r="L163" i="9" s="1"/>
  <c r="I259" i="9"/>
  <c r="L259" i="9" s="1"/>
  <c r="I355" i="9"/>
  <c r="L355" i="9" s="1"/>
  <c r="I342" i="9"/>
  <c r="I86" i="9"/>
  <c r="I331" i="9"/>
  <c r="I344" i="9"/>
  <c r="I152" i="9"/>
  <c r="I205" i="9"/>
  <c r="I155" i="9"/>
  <c r="I90" i="9"/>
  <c r="I293" i="9"/>
  <c r="I111" i="9"/>
  <c r="I250" i="9"/>
  <c r="I83" i="9"/>
  <c r="G215" i="9"/>
  <c r="I215" i="9" s="1"/>
  <c r="G115" i="9"/>
  <c r="H212" i="9"/>
  <c r="H292" i="9"/>
  <c r="H356" i="9"/>
  <c r="H10" i="9"/>
  <c r="H98" i="9"/>
  <c r="I98" i="9" s="1"/>
  <c r="L98" i="9" s="1"/>
  <c r="H187" i="9"/>
  <c r="I187" i="9" s="1"/>
  <c r="L187" i="9" s="1"/>
  <c r="H291" i="9"/>
  <c r="H363" i="9"/>
  <c r="H43" i="9"/>
  <c r="I43" i="9" s="1"/>
  <c r="L43" i="9" s="1"/>
  <c r="H131" i="9"/>
  <c r="I131" i="9" s="1"/>
  <c r="L131" i="9" s="1"/>
  <c r="H228" i="9"/>
  <c r="I228" i="9" s="1"/>
  <c r="L228" i="9" s="1"/>
  <c r="H340" i="9"/>
  <c r="I340" i="9" s="1"/>
  <c r="L340" i="9" s="1"/>
  <c r="I278" i="9"/>
  <c r="L278" i="9" s="1"/>
  <c r="I15" i="9"/>
  <c r="I190" i="9"/>
  <c r="I321" i="9"/>
  <c r="I303" i="9"/>
  <c r="I318" i="9"/>
  <c r="I353" i="9"/>
  <c r="I304" i="9"/>
  <c r="I240" i="9"/>
  <c r="I18" i="9"/>
  <c r="L18" i="9" s="1"/>
  <c r="I299" i="9"/>
  <c r="L299" i="9" s="1"/>
  <c r="I339" i="9"/>
  <c r="I77" i="9"/>
  <c r="I144" i="9"/>
  <c r="L144" i="9" s="1"/>
  <c r="I87" i="9"/>
  <c r="L87" i="9" s="1"/>
  <c r="I279" i="9"/>
  <c r="I176" i="9"/>
  <c r="I203" i="9"/>
  <c r="I291" i="9"/>
  <c r="I116" i="9"/>
  <c r="I227" i="9"/>
  <c r="I107" i="9"/>
  <c r="L107" i="9" s="1"/>
  <c r="I172" i="9"/>
  <c r="L172" i="9" s="1"/>
  <c r="I276" i="9"/>
  <c r="I348" i="9"/>
  <c r="I363" i="9"/>
  <c r="I114" i="9"/>
  <c r="I262" i="9"/>
  <c r="I223" i="9"/>
  <c r="I168" i="9"/>
  <c r="L168" i="9" s="1"/>
  <c r="I10" i="9"/>
  <c r="L10" i="9" s="1"/>
  <c r="I42" i="9"/>
  <c r="I288" i="9"/>
  <c r="I307" i="9"/>
  <c r="L307" i="9" s="1"/>
  <c r="I78" i="9"/>
  <c r="I280" i="9"/>
  <c r="I167" i="9"/>
  <c r="I106" i="9"/>
  <c r="L106" i="9" s="1"/>
  <c r="L109" i="9"/>
  <c r="L359" i="9"/>
  <c r="L36" i="9"/>
  <c r="L222" i="9"/>
  <c r="L254" i="9"/>
  <c r="L303" i="9"/>
  <c r="L318" i="9"/>
  <c r="L342" i="9"/>
  <c r="L285" i="9"/>
  <c r="L265" i="9"/>
  <c r="L214" i="9"/>
  <c r="L124" i="9"/>
  <c r="L322" i="9"/>
  <c r="L113" i="9"/>
  <c r="L14" i="9"/>
  <c r="L224" i="9"/>
  <c r="L193" i="9"/>
  <c r="L209" i="9"/>
  <c r="L75" i="9"/>
  <c r="L217" i="9"/>
  <c r="L17" i="9"/>
  <c r="L177" i="9"/>
  <c r="L134" i="9"/>
  <c r="L84" i="9"/>
  <c r="L192" i="9"/>
  <c r="L59" i="9"/>
  <c r="L31" i="9"/>
  <c r="L93" i="9"/>
  <c r="L236" i="9"/>
  <c r="L308" i="9"/>
  <c r="L273" i="9"/>
  <c r="L309" i="9"/>
  <c r="L253" i="9"/>
  <c r="L19" i="9"/>
  <c r="I20" i="9"/>
  <c r="L76" i="9"/>
  <c r="L16" i="9"/>
  <c r="I327" i="9"/>
  <c r="L156" i="9"/>
  <c r="L208" i="9"/>
  <c r="I100" i="9"/>
  <c r="L332" i="9"/>
  <c r="I207" i="9"/>
  <c r="I94" i="9"/>
  <c r="L191" i="9"/>
  <c r="L284" i="9"/>
  <c r="I30" i="9"/>
  <c r="L141" i="9"/>
  <c r="I126" i="9"/>
  <c r="L149" i="9"/>
  <c r="L120" i="9"/>
  <c r="I23" i="9"/>
  <c r="I132" i="9"/>
  <c r="L323" i="9"/>
  <c r="I139" i="9"/>
  <c r="L63" i="9"/>
  <c r="L150" i="9"/>
  <c r="L39" i="9"/>
  <c r="L196" i="9"/>
  <c r="L117" i="9"/>
  <c r="L147" i="9"/>
  <c r="L249" i="9"/>
  <c r="L12" i="9"/>
  <c r="L56" i="9"/>
  <c r="L64" i="9"/>
  <c r="L29" i="9"/>
  <c r="L55" i="9"/>
  <c r="L78" i="9"/>
  <c r="L305" i="9"/>
  <c r="L216" i="9"/>
  <c r="L35" i="9"/>
  <c r="L280" i="9"/>
  <c r="L27" i="9"/>
  <c r="L221" i="9"/>
  <c r="L167" i="9"/>
  <c r="I159" i="9"/>
  <c r="L110" i="9"/>
  <c r="I95" i="9"/>
  <c r="L188" i="9"/>
  <c r="I136" i="9"/>
  <c r="L82" i="9"/>
  <c r="L34" i="9"/>
  <c r="L288" i="9"/>
  <c r="I200" i="9"/>
  <c r="I68" i="9"/>
  <c r="L274" i="9"/>
  <c r="L128" i="9"/>
  <c r="L99" i="9"/>
  <c r="L171" i="9"/>
  <c r="L179" i="9"/>
  <c r="L310" i="9"/>
  <c r="L91" i="9"/>
  <c r="L164" i="9"/>
  <c r="L260" i="9"/>
  <c r="L324" i="9"/>
  <c r="L237" i="9"/>
  <c r="L25" i="9"/>
  <c r="L180" i="9"/>
  <c r="L218" i="9"/>
  <c r="L46" i="9"/>
  <c r="L195" i="9"/>
  <c r="L329" i="9"/>
  <c r="L86" i="9"/>
  <c r="I312" i="9"/>
  <c r="L331" i="9"/>
  <c r="L344" i="9"/>
  <c r="I41" i="9"/>
  <c r="L152" i="9"/>
  <c r="L205" i="9"/>
  <c r="I71" i="9"/>
  <c r="L155" i="9"/>
  <c r="I255" i="9"/>
  <c r="I21" i="9"/>
  <c r="L90" i="9"/>
  <c r="I247" i="9"/>
  <c r="I295" i="9"/>
  <c r="I108" i="9"/>
  <c r="L293" i="9"/>
  <c r="I256" i="9"/>
  <c r="L111" i="9"/>
  <c r="I320" i="9"/>
  <c r="I142" i="9"/>
  <c r="I178" i="9"/>
  <c r="L250" i="9"/>
  <c r="I231" i="9"/>
  <c r="L83" i="9"/>
  <c r="L215" i="9"/>
  <c r="L225" i="9"/>
  <c r="L286" i="9"/>
  <c r="L339" i="9"/>
  <c r="I358" i="9"/>
  <c r="L154" i="9"/>
  <c r="L13" i="9"/>
  <c r="I248" i="9"/>
  <c r="L47" i="9"/>
  <c r="L176" i="9"/>
  <c r="L203" i="9"/>
  <c r="L291" i="9"/>
  <c r="L321" i="9"/>
  <c r="L252" i="9"/>
  <c r="L244" i="9"/>
  <c r="L353" i="9"/>
  <c r="L116" i="9"/>
  <c r="L304" i="9"/>
  <c r="L240" i="9"/>
  <c r="L281" i="9"/>
  <c r="L261" i="9"/>
  <c r="L276" i="9"/>
  <c r="L348" i="9"/>
  <c r="L317" i="9"/>
  <c r="L15" i="9"/>
  <c r="L77" i="9"/>
  <c r="L175" i="9"/>
  <c r="L279" i="9"/>
  <c r="L190" i="9"/>
  <c r="L74" i="9"/>
  <c r="I360" i="9"/>
  <c r="L122" i="9"/>
  <c r="L347" i="9"/>
  <c r="I271" i="9"/>
  <c r="I226" i="9"/>
  <c r="I48" i="9"/>
  <c r="L50" i="9"/>
  <c r="L316" i="9"/>
  <c r="L227" i="9"/>
  <c r="L220" i="9"/>
  <c r="L45" i="9"/>
  <c r="L114" i="9"/>
  <c r="L262" i="9"/>
  <c r="I118" i="9"/>
  <c r="L223" i="9"/>
  <c r="L363" i="9"/>
  <c r="L169" i="9"/>
  <c r="L212" i="9"/>
  <c r="L292" i="9"/>
  <c r="L356" i="9"/>
  <c r="L326" i="9"/>
  <c r="L251" i="9"/>
  <c r="L123" i="9"/>
  <c r="L282" i="9"/>
  <c r="L184" i="9"/>
  <c r="L357" i="9"/>
  <c r="L42" i="9"/>
  <c r="L51" i="9"/>
  <c r="L143" i="9"/>
  <c r="L204" i="9"/>
  <c r="L232" i="9"/>
  <c r="I319" i="9"/>
  <c r="I102" i="9"/>
  <c r="L350" i="9"/>
  <c r="I32" i="9"/>
  <c r="L135" i="9"/>
  <c r="I352" i="9"/>
  <c r="L101" i="9"/>
  <c r="L300" i="9"/>
  <c r="I343" i="9"/>
  <c r="I115" i="9"/>
  <c r="I112" i="8"/>
  <c r="L112" i="8" s="1"/>
  <c r="I107" i="8"/>
  <c r="L107" i="8" s="1"/>
  <c r="I288" i="8"/>
  <c r="L288" i="8" s="1"/>
  <c r="I179" i="8"/>
  <c r="L179" i="8" s="1"/>
  <c r="I42" i="8"/>
  <c r="L42" i="8" s="1"/>
  <c r="I131" i="8"/>
  <c r="L131" i="8" s="1"/>
  <c r="I34" i="8"/>
  <c r="I71" i="8"/>
  <c r="I121" i="8"/>
  <c r="L121" i="8" s="1"/>
  <c r="I310" i="8"/>
  <c r="I355" i="8"/>
  <c r="L355" i="8" s="1"/>
  <c r="I293" i="8"/>
  <c r="L293" i="8" s="1"/>
  <c r="I302" i="8"/>
  <c r="L302" i="8" s="1"/>
  <c r="I269" i="8"/>
  <c r="L269" i="8" s="1"/>
  <c r="I162" i="8"/>
  <c r="L162" i="8" s="1"/>
  <c r="I46" i="8"/>
  <c r="I60" i="8"/>
  <c r="I144" i="8"/>
  <c r="L144" i="8" s="1"/>
  <c r="I74" i="8"/>
  <c r="L74" i="8" s="1"/>
  <c r="I115" i="8"/>
  <c r="L115" i="8" s="1"/>
  <c r="I212" i="8"/>
  <c r="L212" i="8" s="1"/>
  <c r="I196" i="8"/>
  <c r="L196" i="8" s="1"/>
  <c r="I352" i="8"/>
  <c r="L352" i="8" s="1"/>
  <c r="I228" i="8"/>
  <c r="L228" i="8" s="1"/>
  <c r="I16" i="8"/>
  <c r="I236" i="8"/>
  <c r="I274" i="8"/>
  <c r="L274" i="8" s="1"/>
  <c r="I59" i="8"/>
  <c r="L59" i="8" s="1"/>
  <c r="I244" i="8"/>
  <c r="I357" i="8"/>
  <c r="L357" i="8" s="1"/>
  <c r="I33" i="8"/>
  <c r="L33" i="8" s="1"/>
  <c r="I289" i="8"/>
  <c r="I215" i="8"/>
  <c r="L215" i="8" s="1"/>
  <c r="I171" i="8"/>
  <c r="L171" i="8" s="1"/>
  <c r="I173" i="8"/>
  <c r="L173" i="8" s="1"/>
  <c r="I207" i="8"/>
  <c r="L207" i="8" s="1"/>
  <c r="I130" i="8"/>
  <c r="L130" i="8" s="1"/>
  <c r="I336" i="8"/>
  <c r="L336" i="8" s="1"/>
  <c r="I252" i="8"/>
  <c r="L252" i="8" s="1"/>
  <c r="I272" i="8"/>
  <c r="L272" i="8" s="1"/>
  <c r="I8" i="8"/>
  <c r="L8" i="8" s="1"/>
  <c r="I94" i="8"/>
  <c r="L94" i="8" s="1"/>
  <c r="I240" i="8"/>
  <c r="L240" i="8" s="1"/>
  <c r="I142" i="8"/>
  <c r="L142" i="8" s="1"/>
  <c r="I38" i="8"/>
  <c r="L38" i="8" s="1"/>
  <c r="I85" i="8"/>
  <c r="L85" i="8" s="1"/>
  <c r="I356" i="8"/>
  <c r="L356" i="8" s="1"/>
  <c r="I48" i="8"/>
  <c r="L48" i="8" s="1"/>
  <c r="I152" i="8"/>
  <c r="L152" i="8" s="1"/>
  <c r="I231" i="8"/>
  <c r="I39" i="8"/>
  <c r="L39" i="8" s="1"/>
  <c r="I224" i="8"/>
  <c r="I61" i="8"/>
  <c r="I160" i="8"/>
  <c r="L160" i="8" s="1"/>
  <c r="I96" i="8"/>
  <c r="L96" i="8" s="1"/>
  <c r="I243" i="8"/>
  <c r="L243" i="8" s="1"/>
  <c r="I111" i="8"/>
  <c r="L111" i="8" s="1"/>
  <c r="I41" i="8"/>
  <c r="L41" i="8" s="1"/>
  <c r="I176" i="8"/>
  <c r="L176" i="8" s="1"/>
  <c r="I267" i="8"/>
  <c r="L267" i="8" s="1"/>
  <c r="I177" i="8"/>
  <c r="L177" i="8" s="1"/>
  <c r="I353" i="8"/>
  <c r="L353" i="8" s="1"/>
  <c r="I185" i="8"/>
  <c r="L185" i="8" s="1"/>
  <c r="I101" i="8"/>
  <c r="L101" i="8" s="1"/>
  <c r="I202" i="8"/>
  <c r="L202" i="8" s="1"/>
  <c r="I276" i="8"/>
  <c r="L276" i="8" s="1"/>
  <c r="I216" i="8"/>
  <c r="L216" i="8" s="1"/>
  <c r="I341" i="8"/>
  <c r="L341" i="8" s="1"/>
  <c r="I106" i="8"/>
  <c r="L106" i="8" s="1"/>
  <c r="I51" i="8"/>
  <c r="L51" i="8" s="1"/>
  <c r="I105" i="8"/>
  <c r="L105" i="8" s="1"/>
  <c r="I296" i="8"/>
  <c r="L296" i="8" s="1"/>
  <c r="I120" i="8"/>
  <c r="L120" i="8" s="1"/>
  <c r="I227" i="8"/>
  <c r="L227" i="8" s="1"/>
  <c r="I361" i="8"/>
  <c r="L361" i="8" s="1"/>
  <c r="I251" i="8"/>
  <c r="L251" i="8" s="1"/>
  <c r="I35" i="8"/>
  <c r="L35" i="8" s="1"/>
  <c r="I134" i="8"/>
  <c r="L134" i="8" s="1"/>
  <c r="I65" i="8"/>
  <c r="L65" i="8" s="1"/>
  <c r="I26" i="8"/>
  <c r="L26" i="8" s="1"/>
  <c r="I132" i="8"/>
  <c r="I53" i="8"/>
  <c r="L53" i="8" s="1"/>
  <c r="I138" i="8"/>
  <c r="L138" i="8" s="1"/>
  <c r="I89" i="8"/>
  <c r="L89" i="8" s="1"/>
  <c r="I98" i="8"/>
  <c r="L98" i="8" s="1"/>
  <c r="I29" i="8"/>
  <c r="L29" i="8" s="1"/>
  <c r="I211" i="8"/>
  <c r="L211" i="8" s="1"/>
  <c r="I199" i="8"/>
  <c r="L199" i="8" s="1"/>
  <c r="I264" i="8"/>
  <c r="L264" i="8" s="1"/>
  <c r="I17" i="8"/>
  <c r="L17" i="8" s="1"/>
  <c r="I325" i="8"/>
  <c r="L325" i="8" s="1"/>
  <c r="I254" i="8"/>
  <c r="L254" i="8" s="1"/>
  <c r="I129" i="8"/>
  <c r="L129" i="8" s="1"/>
  <c r="I10" i="8"/>
  <c r="L10" i="8" s="1"/>
  <c r="I291" i="8"/>
  <c r="L291" i="8" s="1"/>
  <c r="I292" i="8"/>
  <c r="L292" i="8" s="1"/>
  <c r="I246" i="8"/>
  <c r="L246" i="8" s="1"/>
  <c r="I181" i="8"/>
  <c r="L181" i="8" s="1"/>
  <c r="I331" i="8"/>
  <c r="L331" i="8" s="1"/>
  <c r="I75" i="8"/>
  <c r="L75" i="8" s="1"/>
  <c r="I64" i="8"/>
  <c r="L64" i="8" s="1"/>
  <c r="I21" i="8"/>
  <c r="L21" i="8" s="1"/>
  <c r="I284" i="8"/>
  <c r="L284" i="8" s="1"/>
  <c r="I58" i="8"/>
  <c r="L58" i="8" s="1"/>
  <c r="I154" i="8"/>
  <c r="L154" i="8" s="1"/>
  <c r="I213" i="8"/>
  <c r="L213" i="8" s="1"/>
  <c r="I86" i="8"/>
  <c r="L86" i="8" s="1"/>
  <c r="I161" i="8"/>
  <c r="L161" i="8" s="1"/>
  <c r="I102" i="8"/>
  <c r="L102" i="8" s="1"/>
  <c r="I9" i="8"/>
  <c r="L9" i="8" s="1"/>
  <c r="I143" i="8"/>
  <c r="L143" i="8" s="1"/>
  <c r="I298" i="8"/>
  <c r="L298" i="8" s="1"/>
  <c r="I192" i="8"/>
  <c r="L192" i="8" s="1"/>
  <c r="I25" i="8"/>
  <c r="L25" i="8" s="1"/>
  <c r="I362" i="8"/>
  <c r="L362" i="8" s="1"/>
  <c r="I18" i="8"/>
  <c r="I104" i="8"/>
  <c r="L104" i="8" s="1"/>
  <c r="I157" i="8"/>
  <c r="L157" i="8" s="1"/>
  <c r="I100" i="8"/>
  <c r="L100" i="8" s="1"/>
  <c r="I78" i="8"/>
  <c r="L78" i="8" s="1"/>
  <c r="I149" i="8"/>
  <c r="L149" i="8" s="1"/>
  <c r="I360" i="8"/>
  <c r="L360" i="8" s="1"/>
  <c r="I250" i="8"/>
  <c r="L250" i="8" s="1"/>
  <c r="I128" i="8"/>
  <c r="L128" i="8" s="1"/>
  <c r="I242" i="8"/>
  <c r="L242" i="8" s="1"/>
  <c r="I24" i="8"/>
  <c r="L24" i="8" s="1"/>
  <c r="I303" i="8"/>
  <c r="L303" i="8" s="1"/>
  <c r="I273" i="8"/>
  <c r="L273" i="8" s="1"/>
  <c r="I122" i="8"/>
  <c r="L122" i="8" s="1"/>
  <c r="I116" i="8"/>
  <c r="L116" i="8" s="1"/>
  <c r="I307" i="8"/>
  <c r="L307" i="8" s="1"/>
  <c r="I312" i="8"/>
  <c r="L312" i="8" s="1"/>
  <c r="I323" i="8"/>
  <c r="L323" i="8" s="1"/>
  <c r="I301" i="8"/>
  <c r="L301" i="8" s="1"/>
  <c r="I297" i="8"/>
  <c r="L297" i="8" s="1"/>
  <c r="I81" i="8"/>
  <c r="L81" i="8" s="1"/>
  <c r="I57" i="8"/>
  <c r="L57" i="8" s="1"/>
  <c r="I140" i="8"/>
  <c r="L140" i="8" s="1"/>
  <c r="I27" i="8"/>
  <c r="L27" i="8" s="1"/>
  <c r="I72" i="8"/>
  <c r="L72" i="8" s="1"/>
  <c r="I201" i="8"/>
  <c r="L201" i="8" s="1"/>
  <c r="I204" i="8"/>
  <c r="I127" i="8"/>
  <c r="L127" i="8" s="1"/>
  <c r="I77" i="8"/>
  <c r="L77" i="8" s="1"/>
  <c r="I151" i="8"/>
  <c r="L151" i="8" s="1"/>
  <c r="I245" i="8"/>
  <c r="L245" i="8" s="1"/>
  <c r="I321" i="8"/>
  <c r="L321" i="8" s="1"/>
  <c r="I83" i="8"/>
  <c r="L83" i="8" s="1"/>
  <c r="I186" i="8"/>
  <c r="L186" i="8" s="1"/>
  <c r="I187" i="8"/>
  <c r="L187" i="8" s="1"/>
  <c r="I82" i="8"/>
  <c r="L82" i="8" s="1"/>
  <c r="I69" i="8"/>
  <c r="L69" i="8" s="1"/>
  <c r="I348" i="8"/>
  <c r="L348" i="8" s="1"/>
  <c r="I262" i="8"/>
  <c r="L262" i="8" s="1"/>
  <c r="I324" i="8"/>
  <c r="L324" i="8" s="1"/>
  <c r="I145" i="8"/>
  <c r="L145" i="8" s="1"/>
  <c r="I99" i="8"/>
  <c r="L99" i="8" s="1"/>
  <c r="I270" i="8"/>
  <c r="L270" i="8" s="1"/>
  <c r="I318" i="8"/>
  <c r="L318" i="8" s="1"/>
  <c r="I84" i="8"/>
  <c r="L84" i="8" s="1"/>
  <c r="I92" i="8"/>
  <c r="L92" i="8" s="1"/>
  <c r="I169" i="8"/>
  <c r="L169" i="8" s="1"/>
  <c r="I229" i="8"/>
  <c r="L229" i="8" s="1"/>
  <c r="I316" i="8"/>
  <c r="L316" i="8" s="1"/>
  <c r="I248" i="8"/>
  <c r="L248" i="8" s="1"/>
  <c r="I305" i="8"/>
  <c r="L305" i="8" s="1"/>
  <c r="I286" i="8"/>
  <c r="L286" i="8" s="1"/>
  <c r="I351" i="8"/>
  <c r="L351" i="8" s="1"/>
  <c r="I287" i="8"/>
  <c r="L287" i="8" s="1"/>
  <c r="I281" i="8"/>
  <c r="L281" i="8" s="1"/>
  <c r="I309" i="8"/>
  <c r="L309" i="8" s="1"/>
  <c r="I327" i="8"/>
  <c r="L327" i="8" s="1"/>
  <c r="I319" i="8"/>
  <c r="L319" i="8" s="1"/>
  <c r="I47" i="8"/>
  <c r="L47" i="8" s="1"/>
  <c r="I172" i="8"/>
  <c r="L172" i="8" s="1"/>
  <c r="I28" i="8"/>
  <c r="L28" i="8" s="1"/>
  <c r="I80" i="8"/>
  <c r="L80" i="8" s="1"/>
  <c r="I52" i="8"/>
  <c r="L52" i="8" s="1"/>
  <c r="I36" i="8"/>
  <c r="L36" i="8" s="1"/>
  <c r="I184" i="8"/>
  <c r="L184" i="8" s="1"/>
  <c r="I220" i="8"/>
  <c r="L220" i="8" s="1"/>
  <c r="I141" i="8"/>
  <c r="L141" i="8" s="1"/>
  <c r="I308" i="8"/>
  <c r="L308" i="8" s="1"/>
  <c r="I133" i="8"/>
  <c r="L133" i="8" s="1"/>
  <c r="I22" i="8"/>
  <c r="L22" i="8" s="1"/>
  <c r="L155" i="8"/>
  <c r="L195" i="8"/>
  <c r="L347" i="8"/>
  <c r="L125" i="8"/>
  <c r="L34" i="8"/>
  <c r="L73" i="8"/>
  <c r="L163" i="8"/>
  <c r="L14" i="8"/>
  <c r="L93" i="8"/>
  <c r="L170" i="8"/>
  <c r="L256" i="8"/>
  <c r="L330" i="8"/>
  <c r="L354" i="8"/>
  <c r="L166" i="8"/>
  <c r="L289" i="8"/>
  <c r="L110" i="8"/>
  <c r="L346" i="8"/>
  <c r="L358" i="8"/>
  <c r="L90" i="8"/>
  <c r="L363" i="8"/>
  <c r="L259" i="8"/>
  <c r="I124" i="8"/>
  <c r="L126" i="8"/>
  <c r="I175" i="8"/>
  <c r="I158" i="8"/>
  <c r="I328" i="8"/>
  <c r="I320" i="8"/>
  <c r="I45" i="8"/>
  <c r="L333" i="8"/>
  <c r="L206" i="8"/>
  <c r="I247" i="8"/>
  <c r="I332" i="8"/>
  <c r="I282" i="8"/>
  <c r="I218" i="8"/>
  <c r="I136" i="8"/>
  <c r="I349" i="8"/>
  <c r="I237" i="8"/>
  <c r="L117" i="8"/>
  <c r="L66" i="8"/>
  <c r="I223" i="8"/>
  <c r="L222" i="8"/>
  <c r="L23" i="8"/>
  <c r="L279" i="8"/>
  <c r="I55" i="8"/>
  <c r="I290" i="8"/>
  <c r="L132" i="8"/>
  <c r="I76" i="8"/>
  <c r="L239" i="8"/>
  <c r="I156" i="8"/>
  <c r="I258" i="8"/>
  <c r="I40" i="8"/>
  <c r="I205" i="8"/>
  <c r="L63" i="8"/>
  <c r="L263" i="8"/>
  <c r="L208" i="8"/>
  <c r="L313" i="8"/>
  <c r="L299" i="8"/>
  <c r="L210" i="8"/>
  <c r="L306" i="8"/>
  <c r="L174" i="8"/>
  <c r="L103" i="8"/>
  <c r="L147" i="8"/>
  <c r="L236" i="8"/>
  <c r="L16" i="8"/>
  <c r="I164" i="8"/>
  <c r="I114" i="8"/>
  <c r="I230" i="8"/>
  <c r="I113" i="8"/>
  <c r="L294" i="8"/>
  <c r="I232" i="8"/>
  <c r="L224" i="8"/>
  <c r="I345" i="8"/>
  <c r="I50" i="8"/>
  <c r="I234" i="8"/>
  <c r="I123" i="8"/>
  <c r="I197" i="8"/>
  <c r="I168" i="8"/>
  <c r="L71" i="8"/>
  <c r="I359" i="8"/>
  <c r="I178" i="8"/>
  <c r="I44" i="8"/>
  <c r="I194" i="8"/>
  <c r="I68" i="8"/>
  <c r="I189" i="8"/>
  <c r="I322" i="8"/>
  <c r="I15" i="8"/>
  <c r="I214" i="8"/>
  <c r="I342" i="8"/>
  <c r="I153" i="8"/>
  <c r="L11" i="8"/>
  <c r="I56" i="8"/>
  <c r="L204" i="8"/>
  <c r="I193" i="8"/>
  <c r="I88" i="8"/>
  <c r="I238" i="8"/>
  <c r="I300" i="8"/>
  <c r="I326" i="8"/>
  <c r="L109" i="8"/>
  <c r="L146" i="8"/>
  <c r="L338" i="8"/>
  <c r="L244" i="8"/>
  <c r="L19" i="8"/>
  <c r="L97" i="8"/>
  <c r="L329" i="8"/>
  <c r="L235" i="8"/>
  <c r="L46" i="8"/>
  <c r="I255" i="8"/>
  <c r="L261" i="8"/>
  <c r="I265" i="8"/>
  <c r="I253" i="8"/>
  <c r="I311" i="8"/>
  <c r="I317" i="8"/>
  <c r="L350" i="8"/>
  <c r="I150" i="8"/>
  <c r="L61" i="8"/>
  <c r="I91" i="8"/>
  <c r="L43" i="8"/>
  <c r="L49" i="8"/>
  <c r="I190" i="8"/>
  <c r="L337" i="8"/>
  <c r="I188" i="8"/>
  <c r="L60" i="8"/>
  <c r="I241" i="8"/>
  <c r="L198" i="8"/>
  <c r="L183" i="8"/>
  <c r="I37" i="8"/>
  <c r="I340" i="8"/>
  <c r="I315" i="8"/>
  <c r="I249" i="8"/>
  <c r="I54" i="8"/>
  <c r="I182" i="8"/>
  <c r="I278" i="8"/>
  <c r="I135" i="8"/>
  <c r="I12" i="8"/>
  <c r="L79" i="8"/>
  <c r="I266" i="8"/>
  <c r="I268" i="8"/>
  <c r="I13" i="8"/>
  <c r="I335" i="8"/>
  <c r="I233" i="8"/>
  <c r="I257" i="8"/>
  <c r="I62" i="8"/>
  <c r="L344" i="8"/>
  <c r="L310" i="8"/>
  <c r="L339" i="8"/>
  <c r="I165" i="8"/>
  <c r="I226" i="8"/>
  <c r="L137" i="8"/>
  <c r="I217" i="8"/>
  <c r="I118" i="8"/>
  <c r="L334" i="8"/>
  <c r="L231" i="8"/>
  <c r="I139" i="8"/>
  <c r="I225" i="8"/>
  <c r="L200" i="8"/>
  <c r="I32" i="8"/>
  <c r="L31" i="8"/>
  <c r="L30" i="8"/>
  <c r="I167" i="8"/>
  <c r="L209" i="8"/>
  <c r="I20" i="8"/>
  <c r="I275" i="8"/>
  <c r="I203" i="8"/>
  <c r="L67" i="8"/>
  <c r="L87" i="8"/>
  <c r="I159" i="8"/>
  <c r="I304" i="8"/>
  <c r="I280" i="8"/>
  <c r="L18" i="8"/>
  <c r="I221" i="8"/>
  <c r="I285" i="8"/>
  <c r="I70" i="8"/>
  <c r="I95" i="8"/>
  <c r="I119" i="8"/>
  <c r="I148" i="8"/>
  <c r="L283" i="8"/>
  <c r="L277" i="8"/>
  <c r="I108" i="8"/>
  <c r="I295" i="8"/>
  <c r="I343" i="8"/>
  <c r="L191" i="8"/>
  <c r="L260" i="8"/>
  <c r="L180" i="8"/>
  <c r="I236" i="10" l="1"/>
  <c r="L236" i="10" s="1"/>
  <c r="I317" i="10"/>
  <c r="L317" i="10" s="1"/>
  <c r="I31" i="10"/>
  <c r="L31" i="10" s="1"/>
  <c r="I128" i="10"/>
  <c r="L128" i="10" s="1"/>
  <c r="I77" i="10"/>
  <c r="L77" i="10" s="1"/>
  <c r="I256" i="10"/>
  <c r="I70" i="10"/>
  <c r="L70" i="10" s="1"/>
  <c r="I12" i="10"/>
  <c r="L12" i="10" s="1"/>
  <c r="I341" i="10"/>
  <c r="L341" i="10" s="1"/>
  <c r="I158" i="10"/>
  <c r="I229" i="10"/>
  <c r="I13" i="10"/>
  <c r="L13" i="10" s="1"/>
  <c r="I218" i="10"/>
  <c r="L218" i="10" s="1"/>
  <c r="I349" i="10"/>
  <c r="L349" i="10" s="1"/>
  <c r="I150" i="10"/>
  <c r="L150" i="10" s="1"/>
  <c r="I85" i="10"/>
  <c r="L85" i="10" s="1"/>
  <c r="I220" i="10"/>
  <c r="L220" i="10" s="1"/>
  <c r="I10" i="10"/>
  <c r="L10" i="10" s="1"/>
  <c r="I55" i="10"/>
  <c r="L55" i="10" s="1"/>
  <c r="I118" i="10"/>
  <c r="L118" i="10" s="1"/>
  <c r="I114" i="10"/>
  <c r="L114" i="10" s="1"/>
  <c r="I180" i="10"/>
  <c r="L180" i="10" s="1"/>
  <c r="I37" i="10"/>
  <c r="L37" i="10" s="1"/>
  <c r="I132" i="10"/>
  <c r="L132" i="10" s="1"/>
  <c r="I301" i="10"/>
  <c r="L301" i="10" s="1"/>
  <c r="I318" i="10"/>
  <c r="L318" i="10" s="1"/>
  <c r="I184" i="10"/>
  <c r="L184" i="10" s="1"/>
  <c r="I324" i="10"/>
  <c r="L324" i="10" s="1"/>
  <c r="I165" i="10"/>
  <c r="L165" i="10" s="1"/>
  <c r="I278" i="10"/>
  <c r="L278" i="10" s="1"/>
  <c r="I319" i="10"/>
  <c r="L319" i="10" s="1"/>
  <c r="I73" i="10"/>
  <c r="L73" i="10" s="1"/>
  <c r="I246" i="10"/>
  <c r="L246" i="10" s="1"/>
  <c r="I247" i="10"/>
  <c r="L247" i="10" s="1"/>
  <c r="I296" i="10"/>
  <c r="L296" i="10" s="1"/>
  <c r="I213" i="10"/>
  <c r="L213" i="10" s="1"/>
  <c r="I216" i="10"/>
  <c r="L216" i="10" s="1"/>
  <c r="I295" i="10"/>
  <c r="L295" i="10" s="1"/>
  <c r="I144" i="10"/>
  <c r="L144" i="10" s="1"/>
  <c r="I338" i="10"/>
  <c r="L338" i="10" s="1"/>
  <c r="I174" i="10"/>
  <c r="L174" i="10" s="1"/>
  <c r="I203" i="10"/>
  <c r="L203" i="10" s="1"/>
  <c r="I91" i="10"/>
  <c r="L91" i="10" s="1"/>
  <c r="I122" i="10"/>
  <c r="L122" i="10" s="1"/>
  <c r="I40" i="10"/>
  <c r="L40" i="10" s="1"/>
  <c r="I346" i="10"/>
  <c r="L346" i="10" s="1"/>
  <c r="I134" i="10"/>
  <c r="L134" i="10" s="1"/>
  <c r="I196" i="10"/>
  <c r="L196" i="10" s="1"/>
  <c r="I120" i="10"/>
  <c r="L120" i="10" s="1"/>
  <c r="I275" i="10"/>
  <c r="L275" i="10" s="1"/>
  <c r="I353" i="10"/>
  <c r="L353" i="10" s="1"/>
  <c r="I359" i="10"/>
  <c r="L359" i="10" s="1"/>
  <c r="I75" i="10"/>
  <c r="L75" i="10" s="1"/>
  <c r="I267" i="10"/>
  <c r="L267" i="10" s="1"/>
  <c r="I133" i="10"/>
  <c r="L133" i="10" s="1"/>
  <c r="I89" i="10"/>
  <c r="L89" i="10" s="1"/>
  <c r="I57" i="10"/>
  <c r="L57" i="10" s="1"/>
  <c r="I41" i="10"/>
  <c r="L41" i="10" s="1"/>
  <c r="I250" i="10"/>
  <c r="L250" i="10" s="1"/>
  <c r="I310" i="10"/>
  <c r="L310" i="10" s="1"/>
  <c r="I294" i="10"/>
  <c r="L294" i="10" s="1"/>
  <c r="I145" i="10"/>
  <c r="L145" i="10" s="1"/>
  <c r="I297" i="10"/>
  <c r="L297" i="10" s="1"/>
  <c r="I283" i="10"/>
  <c r="L283" i="10" s="1"/>
  <c r="I46" i="10"/>
  <c r="L46" i="10" s="1"/>
  <c r="I361" i="10"/>
  <c r="L361" i="10" s="1"/>
  <c r="I192" i="10"/>
  <c r="L192" i="10" s="1"/>
  <c r="I300" i="10"/>
  <c r="L300" i="10" s="1"/>
  <c r="I331" i="10"/>
  <c r="L331" i="10" s="1"/>
  <c r="I332" i="10"/>
  <c r="L332" i="10" s="1"/>
  <c r="I61" i="10"/>
  <c r="L61" i="10" s="1"/>
  <c r="I190" i="10"/>
  <c r="L190" i="10" s="1"/>
  <c r="I21" i="10"/>
  <c r="L21" i="10" s="1"/>
  <c r="I179" i="10"/>
  <c r="L179" i="10" s="1"/>
  <c r="I321" i="10"/>
  <c r="L321" i="10" s="1"/>
  <c r="I172" i="10"/>
  <c r="L172" i="10" s="1"/>
  <c r="I248" i="10"/>
  <c r="L248" i="10" s="1"/>
  <c r="I102" i="10"/>
  <c r="L102" i="10" s="1"/>
  <c r="I245" i="10"/>
  <c r="L245" i="10" s="1"/>
  <c r="I119" i="10"/>
  <c r="L119" i="10" s="1"/>
  <c r="I90" i="10"/>
  <c r="L90" i="10" s="1"/>
  <c r="I156" i="10"/>
  <c r="L156" i="10" s="1"/>
  <c r="I147" i="10"/>
  <c r="L147" i="10" s="1"/>
  <c r="I251" i="10"/>
  <c r="L251" i="10" s="1"/>
  <c r="I233" i="10"/>
  <c r="L233" i="10" s="1"/>
  <c r="L30" i="10"/>
  <c r="L253" i="10"/>
  <c r="I84" i="10"/>
  <c r="L84" i="10" s="1"/>
  <c r="I258" i="10"/>
  <c r="L258" i="10" s="1"/>
  <c r="L80" i="10"/>
  <c r="L206" i="10"/>
  <c r="I211" i="10"/>
  <c r="L211" i="10" s="1"/>
  <c r="I231" i="10"/>
  <c r="L231" i="10" s="1"/>
  <c r="I8" i="10"/>
  <c r="I322" i="10"/>
  <c r="L322" i="10" s="1"/>
  <c r="I124" i="10"/>
  <c r="L124" i="10" s="1"/>
  <c r="I169" i="10"/>
  <c r="L169" i="10" s="1"/>
  <c r="I259" i="10"/>
  <c r="L259" i="10" s="1"/>
  <c r="I20" i="10"/>
  <c r="L20" i="10" s="1"/>
  <c r="I204" i="10"/>
  <c r="L204" i="10" s="1"/>
  <c r="I159" i="10"/>
  <c r="L159" i="10" s="1"/>
  <c r="I287" i="10"/>
  <c r="L287" i="10" s="1"/>
  <c r="I345" i="10"/>
  <c r="L345" i="10" s="1"/>
  <c r="I315" i="10"/>
  <c r="L315" i="10" s="1"/>
  <c r="I290" i="10"/>
  <c r="I27" i="10"/>
  <c r="I88" i="10"/>
  <c r="I360" i="10"/>
  <c r="I121" i="10"/>
  <c r="L121" i="10" s="1"/>
  <c r="I24" i="10"/>
  <c r="L24" i="10" s="1"/>
  <c r="I327" i="10"/>
  <c r="L327" i="10" s="1"/>
  <c r="I264" i="10"/>
  <c r="I307" i="10"/>
  <c r="L307" i="10" s="1"/>
  <c r="I244" i="10"/>
  <c r="I299" i="10"/>
  <c r="L299" i="10" s="1"/>
  <c r="I18" i="10"/>
  <c r="L18" i="10" s="1"/>
  <c r="I202" i="10"/>
  <c r="L202" i="10" s="1"/>
  <c r="I113" i="10"/>
  <c r="L113" i="10" s="1"/>
  <c r="I71" i="10"/>
  <c r="I225" i="10"/>
  <c r="I193" i="10"/>
  <c r="L193" i="10" s="1"/>
  <c r="I280" i="10"/>
  <c r="L280" i="10" s="1"/>
  <c r="I87" i="10"/>
  <c r="I306" i="10"/>
  <c r="L306" i="10" s="1"/>
  <c r="I67" i="10"/>
  <c r="L67" i="10" s="1"/>
  <c r="I260" i="10"/>
  <c r="L260" i="10" s="1"/>
  <c r="I59" i="10"/>
  <c r="L59" i="10" s="1"/>
  <c r="I272" i="10"/>
  <c r="L272" i="10" s="1"/>
  <c r="I335" i="10"/>
  <c r="L335" i="10" s="1"/>
  <c r="I44" i="10"/>
  <c r="I298" i="10"/>
  <c r="I45" i="10"/>
  <c r="L123" i="10"/>
  <c r="L268" i="10"/>
  <c r="L355" i="10"/>
  <c r="L356" i="10"/>
  <c r="L54" i="10"/>
  <c r="L340" i="10"/>
  <c r="L292" i="10"/>
  <c r="L47" i="10"/>
  <c r="L257" i="10"/>
  <c r="L261" i="10"/>
  <c r="L241" i="10"/>
  <c r="L11" i="10"/>
  <c r="L68" i="10"/>
  <c r="L285" i="10"/>
  <c r="L116" i="10"/>
  <c r="L79" i="10"/>
  <c r="L320" i="10"/>
  <c r="L36" i="10"/>
  <c r="L342" i="10"/>
  <c r="L34" i="10"/>
  <c r="L137" i="10"/>
  <c r="L166" i="10"/>
  <c r="L48" i="10"/>
  <c r="L217" i="10"/>
  <c r="L158" i="10"/>
  <c r="L229" i="10"/>
  <c r="L15" i="10"/>
  <c r="L115" i="10"/>
  <c r="L336" i="10"/>
  <c r="L256" i="10"/>
  <c r="L151" i="10"/>
  <c r="L282" i="10"/>
  <c r="L63" i="10"/>
  <c r="L205" i="10"/>
  <c r="L98" i="10"/>
  <c r="L107" i="10"/>
  <c r="L304" i="10"/>
  <c r="L312" i="10"/>
  <c r="L103" i="10"/>
  <c r="L347" i="10"/>
  <c r="L176" i="10"/>
  <c r="L210" i="10"/>
  <c r="L173" i="10"/>
  <c r="L50" i="10"/>
  <c r="L43" i="10"/>
  <c r="L164" i="10"/>
  <c r="L142" i="10"/>
  <c r="L94" i="10"/>
  <c r="L221" i="10"/>
  <c r="L214" i="10"/>
  <c r="L183" i="10"/>
  <c r="L112" i="10"/>
  <c r="L19" i="10"/>
  <c r="L17" i="10"/>
  <c r="L14" i="10"/>
  <c r="I242" i="9"/>
  <c r="L242" i="9" s="1"/>
  <c r="I241" i="9"/>
  <c r="L241" i="9" s="1"/>
  <c r="I66" i="9"/>
  <c r="L66" i="9" s="1"/>
  <c r="I53" i="9"/>
  <c r="L53" i="9" s="1"/>
  <c r="I294" i="9"/>
  <c r="L294" i="9" s="1"/>
  <c r="I335" i="9"/>
  <c r="L335" i="9" s="1"/>
  <c r="I182" i="9"/>
  <c r="L182" i="9" s="1"/>
  <c r="I70" i="9"/>
  <c r="L70" i="9" s="1"/>
  <c r="I186" i="9"/>
  <c r="L186" i="9" s="1"/>
  <c r="I24" i="9"/>
  <c r="L24" i="9" s="1"/>
  <c r="I338" i="9"/>
  <c r="L338" i="9" s="1"/>
  <c r="I73" i="9"/>
  <c r="L73" i="9" s="1"/>
  <c r="I52" i="9"/>
  <c r="L52" i="9" s="1"/>
  <c r="I202" i="9"/>
  <c r="L202" i="9" s="1"/>
  <c r="I125" i="9"/>
  <c r="L125" i="9" s="1"/>
  <c r="I161" i="9"/>
  <c r="L161" i="9" s="1"/>
  <c r="I263" i="9"/>
  <c r="L263" i="9" s="1"/>
  <c r="I49" i="9"/>
  <c r="L49" i="9" s="1"/>
  <c r="I185" i="9"/>
  <c r="L185" i="9" s="1"/>
  <c r="I334" i="9"/>
  <c r="L334" i="9" s="1"/>
  <c r="I210" i="9"/>
  <c r="L210" i="9" s="1"/>
  <c r="I173" i="9"/>
  <c r="L173" i="9" s="1"/>
  <c r="I89" i="9"/>
  <c r="L89" i="9" s="1"/>
  <c r="I258" i="9"/>
  <c r="L258" i="9" s="1"/>
  <c r="I130" i="9"/>
  <c r="L130" i="9" s="1"/>
  <c r="I88" i="9"/>
  <c r="L88" i="9" s="1"/>
  <c r="I9" i="9"/>
  <c r="L366" i="9" s="1"/>
  <c r="I189" i="9"/>
  <c r="L189" i="9" s="1"/>
  <c r="I330" i="9"/>
  <c r="L330" i="9" s="1"/>
  <c r="I257" i="9"/>
  <c r="L257" i="9" s="1"/>
  <c r="I170" i="9"/>
  <c r="L170" i="9" s="1"/>
  <c r="I181" i="9"/>
  <c r="L181" i="9" s="1"/>
  <c r="I362" i="9"/>
  <c r="L362" i="9" s="1"/>
  <c r="I287" i="9"/>
  <c r="L287" i="9" s="1"/>
  <c r="I119" i="9"/>
  <c r="L119" i="9" s="1"/>
  <c r="I92" i="9"/>
  <c r="L92" i="9" s="1"/>
  <c r="I79" i="9"/>
  <c r="L79" i="9" s="1"/>
  <c r="I72" i="9"/>
  <c r="L72" i="9" s="1"/>
  <c r="I351" i="9"/>
  <c r="L351" i="9" s="1"/>
  <c r="I40" i="9"/>
  <c r="L40" i="9" s="1"/>
  <c r="I269" i="9"/>
  <c r="L269" i="9" s="1"/>
  <c r="I325" i="9"/>
  <c r="L325" i="9" s="1"/>
  <c r="I22" i="9"/>
  <c r="L22" i="9" s="1"/>
  <c r="L352" i="9"/>
  <c r="L295" i="9"/>
  <c r="L71" i="9"/>
  <c r="L115" i="9"/>
  <c r="L118" i="9"/>
  <c r="L360" i="9"/>
  <c r="L247" i="9"/>
  <c r="L68" i="9"/>
  <c r="L159" i="9"/>
  <c r="L132" i="9"/>
  <c r="L20" i="9"/>
  <c r="L95" i="9"/>
  <c r="L343" i="9"/>
  <c r="L32" i="9"/>
  <c r="L48" i="9"/>
  <c r="L231" i="9"/>
  <c r="L256" i="9"/>
  <c r="L312" i="9"/>
  <c r="L23" i="9"/>
  <c r="L30" i="9"/>
  <c r="L142" i="9"/>
  <c r="L358" i="9"/>
  <c r="L136" i="9"/>
  <c r="L319" i="9"/>
  <c r="L226" i="9"/>
  <c r="L248" i="9"/>
  <c r="L21" i="9"/>
  <c r="L200" i="9"/>
  <c r="L139" i="9"/>
  <c r="L207" i="9"/>
  <c r="L327" i="9"/>
  <c r="L102" i="9"/>
  <c r="L178" i="9"/>
  <c r="L255" i="9"/>
  <c r="L41" i="9"/>
  <c r="L271" i="9"/>
  <c r="L320" i="9"/>
  <c r="L108" i="9"/>
  <c r="L126" i="9"/>
  <c r="L94" i="9"/>
  <c r="L100" i="9"/>
  <c r="L217" i="8"/>
  <c r="L266" i="8"/>
  <c r="L343" i="8"/>
  <c r="L95" i="8"/>
  <c r="L233" i="8"/>
  <c r="L300" i="8"/>
  <c r="L123" i="8"/>
  <c r="L158" i="8"/>
  <c r="L108" i="8"/>
  <c r="L119" i="8"/>
  <c r="L165" i="8"/>
  <c r="L335" i="8"/>
  <c r="L182" i="8"/>
  <c r="L311" i="8"/>
  <c r="L193" i="8"/>
  <c r="L189" i="8"/>
  <c r="L178" i="8"/>
  <c r="L345" i="8"/>
  <c r="L40" i="8"/>
  <c r="L223" i="8"/>
  <c r="L218" i="8"/>
  <c r="L45" i="8"/>
  <c r="L315" i="8"/>
  <c r="L62" i="8"/>
  <c r="L148" i="8"/>
  <c r="L203" i="8"/>
  <c r="L44" i="8"/>
  <c r="L50" i="8"/>
  <c r="L295" i="8"/>
  <c r="L221" i="8"/>
  <c r="L118" i="8"/>
  <c r="L54" i="8"/>
  <c r="L253" i="8"/>
  <c r="L214" i="8"/>
  <c r="L68" i="8"/>
  <c r="L258" i="8"/>
  <c r="L349" i="8"/>
  <c r="L320" i="8"/>
  <c r="L175" i="8"/>
  <c r="L226" i="8"/>
  <c r="L190" i="8"/>
  <c r="L280" i="8"/>
  <c r="L285" i="8"/>
  <c r="L275" i="8"/>
  <c r="L225" i="8"/>
  <c r="L139" i="8"/>
  <c r="L12" i="8"/>
  <c r="L249" i="8"/>
  <c r="L238" i="8"/>
  <c r="L15" i="8"/>
  <c r="L194" i="8"/>
  <c r="L359" i="8"/>
  <c r="L156" i="8"/>
  <c r="L332" i="8"/>
  <c r="L13" i="8"/>
  <c r="L317" i="8"/>
  <c r="L322" i="8"/>
  <c r="L232" i="8"/>
  <c r="L230" i="8"/>
  <c r="L247" i="8"/>
  <c r="L255" i="8"/>
  <c r="L20" i="8"/>
  <c r="L268" i="8"/>
  <c r="L340" i="8"/>
  <c r="L150" i="8"/>
  <c r="L265" i="8"/>
  <c r="L326" i="8"/>
  <c r="L234" i="8"/>
  <c r="L114" i="8"/>
  <c r="L290" i="8"/>
  <c r="L237" i="8"/>
  <c r="L241" i="8"/>
  <c r="L37" i="8"/>
  <c r="L88" i="8"/>
  <c r="L168" i="8"/>
  <c r="L205" i="8"/>
  <c r="L55" i="8"/>
  <c r="L282" i="8"/>
  <c r="L32" i="8"/>
  <c r="L304" i="8"/>
  <c r="L167" i="8"/>
  <c r="L91" i="8"/>
  <c r="L153" i="8"/>
  <c r="L164" i="8"/>
  <c r="L76" i="8"/>
  <c r="L70" i="8"/>
  <c r="L159" i="8"/>
  <c r="L257" i="8"/>
  <c r="L135" i="8"/>
  <c r="L188" i="8"/>
  <c r="L56" i="8"/>
  <c r="L342" i="8"/>
  <c r="L197" i="8"/>
  <c r="L113" i="8"/>
  <c r="L328" i="8"/>
  <c r="L278" i="8"/>
  <c r="L136" i="8"/>
  <c r="L124" i="8"/>
  <c r="L71" i="10" l="1"/>
  <c r="L45" i="10"/>
  <c r="L360" i="10"/>
  <c r="L298" i="10"/>
  <c r="L87" i="10"/>
  <c r="L88" i="10"/>
  <c r="L44" i="10"/>
  <c r="L244" i="10"/>
  <c r="L27" i="10"/>
  <c r="L290" i="10"/>
  <c r="L225" i="10"/>
  <c r="L264" i="10"/>
  <c r="D368" i="9"/>
  <c r="I368" i="9"/>
  <c r="J353" i="9" s="1"/>
  <c r="K353" i="9" s="1"/>
  <c r="M353" i="9" s="1"/>
  <c r="N353" i="10" s="1"/>
  <c r="L366" i="8"/>
  <c r="I371" i="10" l="1"/>
  <c r="J173" i="9"/>
  <c r="K173" i="9" s="1"/>
  <c r="M173" i="9" s="1"/>
  <c r="N173" i="10" s="1"/>
  <c r="J297" i="9"/>
  <c r="K297" i="9" s="1"/>
  <c r="M297" i="9" s="1"/>
  <c r="N297" i="10" s="1"/>
  <c r="J243" i="9"/>
  <c r="K243" i="9" s="1"/>
  <c r="M243" i="9" s="1"/>
  <c r="N243" i="10" s="1"/>
  <c r="J263" i="9"/>
  <c r="K263" i="9" s="1"/>
  <c r="M263" i="9" s="1"/>
  <c r="N263" i="10" s="1"/>
  <c r="J16" i="9"/>
  <c r="K16" i="9" s="1"/>
  <c r="M16" i="9" s="1"/>
  <c r="N16" i="10" s="1"/>
  <c r="J140" i="9"/>
  <c r="K140" i="9" s="1"/>
  <c r="M140" i="9" s="1"/>
  <c r="N140" i="10" s="1"/>
  <c r="J284" i="9"/>
  <c r="K284" i="9" s="1"/>
  <c r="M284" i="9" s="1"/>
  <c r="N284" i="10" s="1"/>
  <c r="J13" i="9"/>
  <c r="K13" i="9" s="1"/>
  <c r="M13" i="9" s="1"/>
  <c r="N13" i="10" s="1"/>
  <c r="J175" i="9"/>
  <c r="K175" i="9" s="1"/>
  <c r="M175" i="9" s="1"/>
  <c r="N175" i="10" s="1"/>
  <c r="J200" i="9"/>
  <c r="K200" i="9" s="1"/>
  <c r="M200" i="9" s="1"/>
  <c r="N200" i="10" s="1"/>
  <c r="J120" i="9"/>
  <c r="K120" i="9" s="1"/>
  <c r="M120" i="9" s="1"/>
  <c r="N120" i="10" s="1"/>
  <c r="J41" i="9"/>
  <c r="K41" i="9" s="1"/>
  <c r="M41" i="9" s="1"/>
  <c r="N41" i="10" s="1"/>
  <c r="J316" i="9"/>
  <c r="K316" i="9" s="1"/>
  <c r="M316" i="9" s="1"/>
  <c r="N316" i="10" s="1"/>
  <c r="J360" i="9"/>
  <c r="K360" i="9" s="1"/>
  <c r="M360" i="9" s="1"/>
  <c r="N360" i="10" s="1"/>
  <c r="J185" i="9"/>
  <c r="K185" i="9" s="1"/>
  <c r="M185" i="9" s="1"/>
  <c r="N185" i="10" s="1"/>
  <c r="J231" i="9"/>
  <c r="K231" i="9" s="1"/>
  <c r="M231" i="9" s="1"/>
  <c r="N231" i="10" s="1"/>
  <c r="J169" i="9"/>
  <c r="K169" i="9" s="1"/>
  <c r="M169" i="9" s="1"/>
  <c r="N169" i="10" s="1"/>
  <c r="J261" i="9"/>
  <c r="K261" i="9" s="1"/>
  <c r="M261" i="9" s="1"/>
  <c r="N261" i="10" s="1"/>
  <c r="J80" i="9"/>
  <c r="K80" i="9" s="1"/>
  <c r="M80" i="9" s="1"/>
  <c r="N80" i="10" s="1"/>
  <c r="J257" i="9"/>
  <c r="K257" i="9" s="1"/>
  <c r="M257" i="9" s="1"/>
  <c r="N257" i="10" s="1"/>
  <c r="J299" i="9"/>
  <c r="K299" i="9" s="1"/>
  <c r="M299" i="9" s="1"/>
  <c r="N299" i="10" s="1"/>
  <c r="J118" i="9"/>
  <c r="K118" i="9" s="1"/>
  <c r="M118" i="9" s="1"/>
  <c r="N118" i="10" s="1"/>
  <c r="J47" i="9"/>
  <c r="K47" i="9" s="1"/>
  <c r="M47" i="9" s="1"/>
  <c r="N47" i="10" s="1"/>
  <c r="J105" i="9"/>
  <c r="K105" i="9" s="1"/>
  <c r="M105" i="9" s="1"/>
  <c r="N105" i="10" s="1"/>
  <c r="J36" i="9"/>
  <c r="K36" i="9" s="1"/>
  <c r="M36" i="9" s="1"/>
  <c r="N36" i="10" s="1"/>
  <c r="J248" i="9"/>
  <c r="K248" i="9" s="1"/>
  <c r="M248" i="9" s="1"/>
  <c r="N248" i="10" s="1"/>
  <c r="J123" i="9"/>
  <c r="K123" i="9" s="1"/>
  <c r="M123" i="9" s="1"/>
  <c r="N123" i="10" s="1"/>
  <c r="J311" i="9"/>
  <c r="K311" i="9" s="1"/>
  <c r="M311" i="9" s="1"/>
  <c r="N311" i="10" s="1"/>
  <c r="J133" i="9"/>
  <c r="K133" i="9" s="1"/>
  <c r="M133" i="9" s="1"/>
  <c r="N133" i="10" s="1"/>
  <c r="J269" i="9"/>
  <c r="K269" i="9" s="1"/>
  <c r="M269" i="9" s="1"/>
  <c r="N269" i="10" s="1"/>
  <c r="J51" i="9"/>
  <c r="K51" i="9" s="1"/>
  <c r="M51" i="9" s="1"/>
  <c r="N51" i="10" s="1"/>
  <c r="J74" i="9"/>
  <c r="K74" i="9" s="1"/>
  <c r="M74" i="9" s="1"/>
  <c r="N74" i="10" s="1"/>
  <c r="J106" i="9"/>
  <c r="K106" i="9" s="1"/>
  <c r="M106" i="9" s="1"/>
  <c r="N106" i="10" s="1"/>
  <c r="J59" i="9"/>
  <c r="K59" i="9" s="1"/>
  <c r="M59" i="9" s="1"/>
  <c r="N59" i="10" s="1"/>
  <c r="J334" i="9"/>
  <c r="K334" i="9" s="1"/>
  <c r="M334" i="9" s="1"/>
  <c r="N334" i="10" s="1"/>
  <c r="J192" i="9"/>
  <c r="K192" i="9" s="1"/>
  <c r="M192" i="9" s="1"/>
  <c r="N192" i="10" s="1"/>
  <c r="J274" i="9"/>
  <c r="K274" i="9" s="1"/>
  <c r="M274" i="9" s="1"/>
  <c r="N274" i="10" s="1"/>
  <c r="J289" i="9"/>
  <c r="K289" i="9" s="1"/>
  <c r="M289" i="9" s="1"/>
  <c r="N289" i="10" s="1"/>
  <c r="J128" i="9"/>
  <c r="K128" i="9" s="1"/>
  <c r="M128" i="9" s="1"/>
  <c r="N128" i="10" s="1"/>
  <c r="J224" i="9"/>
  <c r="K224" i="9" s="1"/>
  <c r="M224" i="9" s="1"/>
  <c r="N224" i="10" s="1"/>
  <c r="J332" i="9"/>
  <c r="K332" i="9" s="1"/>
  <c r="M332" i="9" s="1"/>
  <c r="N332" i="10" s="1"/>
  <c r="J73" i="9"/>
  <c r="K73" i="9" s="1"/>
  <c r="M73" i="9" s="1"/>
  <c r="N73" i="10" s="1"/>
  <c r="J247" i="9"/>
  <c r="K247" i="9" s="1"/>
  <c r="M247" i="9" s="1"/>
  <c r="N247" i="10" s="1"/>
  <c r="J150" i="9"/>
  <c r="K150" i="9" s="1"/>
  <c r="M150" i="9" s="1"/>
  <c r="N150" i="10" s="1"/>
  <c r="J358" i="9"/>
  <c r="K358" i="9" s="1"/>
  <c r="M358" i="9" s="1"/>
  <c r="N358" i="10" s="1"/>
  <c r="J50" i="9"/>
  <c r="K50" i="9" s="1"/>
  <c r="M50" i="9" s="1"/>
  <c r="N50" i="10" s="1"/>
  <c r="J103" i="9"/>
  <c r="K103" i="9" s="1"/>
  <c r="M103" i="9" s="1"/>
  <c r="N103" i="10" s="1"/>
  <c r="J318" i="9"/>
  <c r="K318" i="9" s="1"/>
  <c r="M318" i="9" s="1"/>
  <c r="N318" i="10" s="1"/>
  <c r="J178" i="9"/>
  <c r="K178" i="9" s="1"/>
  <c r="M178" i="9" s="1"/>
  <c r="N178" i="10" s="1"/>
  <c r="J219" i="9"/>
  <c r="K219" i="9" s="1"/>
  <c r="M219" i="9" s="1"/>
  <c r="N219" i="10" s="1"/>
  <c r="J107" i="9"/>
  <c r="K107" i="9" s="1"/>
  <c r="M107" i="9" s="1"/>
  <c r="N107" i="10" s="1"/>
  <c r="J240" i="9"/>
  <c r="K240" i="9" s="1"/>
  <c r="M240" i="9" s="1"/>
  <c r="N240" i="10" s="1"/>
  <c r="J176" i="9"/>
  <c r="K176" i="9" s="1"/>
  <c r="M176" i="9" s="1"/>
  <c r="N176" i="10" s="1"/>
  <c r="J351" i="9"/>
  <c r="K351" i="9" s="1"/>
  <c r="M351" i="9" s="1"/>
  <c r="N351" i="10" s="1"/>
  <c r="J159" i="9"/>
  <c r="K159" i="9" s="1"/>
  <c r="M159" i="9" s="1"/>
  <c r="N159" i="10" s="1"/>
  <c r="J109" i="9"/>
  <c r="K109" i="9" s="1"/>
  <c r="M109" i="9" s="1"/>
  <c r="N109" i="10" s="1"/>
  <c r="J338" i="9"/>
  <c r="K338" i="9" s="1"/>
  <c r="M338" i="9" s="1"/>
  <c r="N338" i="10" s="1"/>
  <c r="J198" i="9"/>
  <c r="K198" i="9" s="1"/>
  <c r="M198" i="9" s="1"/>
  <c r="N198" i="10" s="1"/>
  <c r="J38" i="9"/>
  <c r="K38" i="9" s="1"/>
  <c r="M38" i="9" s="1"/>
  <c r="N38" i="10" s="1"/>
  <c r="J171" i="9"/>
  <c r="K171" i="9" s="1"/>
  <c r="M171" i="9" s="1"/>
  <c r="N171" i="10" s="1"/>
  <c r="J149" i="9"/>
  <c r="K149" i="9" s="1"/>
  <c r="M149" i="9" s="1"/>
  <c r="N149" i="10" s="1"/>
  <c r="J363" i="9"/>
  <c r="K363" i="9" s="1"/>
  <c r="M363" i="9" s="1"/>
  <c r="N363" i="10" s="1"/>
  <c r="J48" i="9"/>
  <c r="K48" i="9" s="1"/>
  <c r="M48" i="9" s="1"/>
  <c r="N48" i="10" s="1"/>
  <c r="J252" i="9"/>
  <c r="K252" i="9" s="1"/>
  <c r="M252" i="9" s="1"/>
  <c r="N252" i="10" s="1"/>
  <c r="J70" i="9"/>
  <c r="K70" i="9" s="1"/>
  <c r="M70" i="9" s="1"/>
  <c r="N70" i="10" s="1"/>
  <c r="J348" i="9"/>
  <c r="K348" i="9" s="1"/>
  <c r="M348" i="9" s="1"/>
  <c r="N348" i="10" s="1"/>
  <c r="J221" i="9"/>
  <c r="K221" i="9" s="1"/>
  <c r="M221" i="9" s="1"/>
  <c r="N221" i="10" s="1"/>
  <c r="J146" i="9"/>
  <c r="K146" i="9" s="1"/>
  <c r="M146" i="9" s="1"/>
  <c r="N146" i="10" s="1"/>
  <c r="J18" i="9"/>
  <c r="K18" i="9" s="1"/>
  <c r="M18" i="9" s="1"/>
  <c r="N18" i="10" s="1"/>
  <c r="J344" i="9"/>
  <c r="K344" i="9" s="1"/>
  <c r="M344" i="9" s="1"/>
  <c r="N344" i="10" s="1"/>
  <c r="J312" i="9"/>
  <c r="K312" i="9" s="1"/>
  <c r="M312" i="9" s="1"/>
  <c r="N312" i="10" s="1"/>
  <c r="J161" i="9"/>
  <c r="K161" i="9" s="1"/>
  <c r="M161" i="9" s="1"/>
  <c r="N161" i="10" s="1"/>
  <c r="J23" i="9"/>
  <c r="K23" i="9" s="1"/>
  <c r="M23" i="9" s="1"/>
  <c r="N23" i="10" s="1"/>
  <c r="J156" i="9"/>
  <c r="K156" i="9" s="1"/>
  <c r="M156" i="9" s="1"/>
  <c r="N156" i="10" s="1"/>
  <c r="J267" i="9"/>
  <c r="K267" i="9" s="1"/>
  <c r="M267" i="9" s="1"/>
  <c r="N267" i="10" s="1"/>
  <c r="J201" i="9"/>
  <c r="K201" i="9" s="1"/>
  <c r="M201" i="9" s="1"/>
  <c r="N201" i="10" s="1"/>
  <c r="J102" i="9"/>
  <c r="K102" i="9" s="1"/>
  <c r="M102" i="9" s="1"/>
  <c r="N102" i="10" s="1"/>
  <c r="J154" i="9"/>
  <c r="K154" i="9" s="1"/>
  <c r="M154" i="9" s="1"/>
  <c r="N154" i="10" s="1"/>
  <c r="J255" i="9"/>
  <c r="K255" i="9" s="1"/>
  <c r="M255" i="9" s="1"/>
  <c r="N255" i="10" s="1"/>
  <c r="J136" i="9"/>
  <c r="K136" i="9" s="1"/>
  <c r="M136" i="9" s="1"/>
  <c r="N136" i="10" s="1"/>
  <c r="J202" i="9"/>
  <c r="K202" i="9" s="1"/>
  <c r="M202" i="9" s="1"/>
  <c r="N202" i="10" s="1"/>
  <c r="J361" i="9"/>
  <c r="K361" i="9" s="1"/>
  <c r="M361" i="9" s="1"/>
  <c r="N361" i="10" s="1"/>
  <c r="J40" i="9"/>
  <c r="K40" i="9" s="1"/>
  <c r="M40" i="9" s="1"/>
  <c r="N40" i="10" s="1"/>
  <c r="J19" i="9"/>
  <c r="K19" i="9" s="1"/>
  <c r="M19" i="9" s="1"/>
  <c r="N19" i="10" s="1"/>
  <c r="J89" i="9"/>
  <c r="K89" i="9" s="1"/>
  <c r="M89" i="9" s="1"/>
  <c r="N89" i="10" s="1"/>
  <c r="J99" i="9"/>
  <c r="K99" i="9" s="1"/>
  <c r="M99" i="9" s="1"/>
  <c r="N99" i="10" s="1"/>
  <c r="J35" i="9"/>
  <c r="K35" i="9" s="1"/>
  <c r="M35" i="9" s="1"/>
  <c r="N35" i="10" s="1"/>
  <c r="J26" i="9"/>
  <c r="K26" i="9" s="1"/>
  <c r="M26" i="9" s="1"/>
  <c r="N26" i="10" s="1"/>
  <c r="J55" i="9"/>
  <c r="K55" i="9" s="1"/>
  <c r="M55" i="9" s="1"/>
  <c r="N55" i="10" s="1"/>
  <c r="J63" i="9"/>
  <c r="K63" i="9" s="1"/>
  <c r="M63" i="9" s="1"/>
  <c r="N63" i="10" s="1"/>
  <c r="J30" i="9"/>
  <c r="K30" i="9" s="1"/>
  <c r="M30" i="9" s="1"/>
  <c r="N30" i="10" s="1"/>
  <c r="J148" i="9"/>
  <c r="K148" i="9" s="1"/>
  <c r="M148" i="9" s="1"/>
  <c r="N148" i="10" s="1"/>
  <c r="J295" i="9"/>
  <c r="K295" i="9" s="1"/>
  <c r="M295" i="9" s="1"/>
  <c r="N295" i="10" s="1"/>
  <c r="J37" i="9"/>
  <c r="K37" i="9" s="1"/>
  <c r="M37" i="9" s="1"/>
  <c r="N37" i="10" s="1"/>
  <c r="J62" i="9"/>
  <c r="K62" i="9" s="1"/>
  <c r="M62" i="9" s="1"/>
  <c r="N62" i="10" s="1"/>
  <c r="J152" i="9"/>
  <c r="K152" i="9" s="1"/>
  <c r="M152" i="9" s="1"/>
  <c r="N152" i="10" s="1"/>
  <c r="J211" i="9"/>
  <c r="K211" i="9" s="1"/>
  <c r="M211" i="9" s="1"/>
  <c r="N211" i="10" s="1"/>
  <c r="J157" i="9"/>
  <c r="K157" i="9" s="1"/>
  <c r="M157" i="9" s="1"/>
  <c r="N157" i="10" s="1"/>
  <c r="J119" i="9"/>
  <c r="K119" i="9" s="1"/>
  <c r="M119" i="9" s="1"/>
  <c r="N119" i="10" s="1"/>
  <c r="J52" i="9"/>
  <c r="K52" i="9" s="1"/>
  <c r="M52" i="9" s="1"/>
  <c r="N52" i="10" s="1"/>
  <c r="J244" i="9"/>
  <c r="K244" i="9" s="1"/>
  <c r="M244" i="9" s="1"/>
  <c r="N244" i="10" s="1"/>
  <c r="J76" i="9"/>
  <c r="K76" i="9" s="1"/>
  <c r="M76" i="9" s="1"/>
  <c r="N76" i="10" s="1"/>
  <c r="J320" i="9"/>
  <c r="K320" i="9" s="1"/>
  <c r="M320" i="9" s="1"/>
  <c r="N320" i="10" s="1"/>
  <c r="J49" i="9"/>
  <c r="K49" i="9" s="1"/>
  <c r="M49" i="9" s="1"/>
  <c r="N49" i="10" s="1"/>
  <c r="J130" i="9"/>
  <c r="K130" i="9" s="1"/>
  <c r="M130" i="9" s="1"/>
  <c r="N130" i="10" s="1"/>
  <c r="J151" i="9"/>
  <c r="K151" i="9" s="1"/>
  <c r="M151" i="9" s="1"/>
  <c r="N151" i="10" s="1"/>
  <c r="J271" i="9"/>
  <c r="K271" i="9" s="1"/>
  <c r="M271" i="9" s="1"/>
  <c r="N271" i="10" s="1"/>
  <c r="J121" i="9"/>
  <c r="K121" i="9" s="1"/>
  <c r="M121" i="9" s="1"/>
  <c r="N121" i="10" s="1"/>
  <c r="J276" i="9"/>
  <c r="K276" i="9" s="1"/>
  <c r="M276" i="9" s="1"/>
  <c r="N276" i="10" s="1"/>
  <c r="J230" i="9"/>
  <c r="K230" i="9" s="1"/>
  <c r="M230" i="9" s="1"/>
  <c r="N230" i="10" s="1"/>
  <c r="J282" i="9"/>
  <c r="K282" i="9" s="1"/>
  <c r="M282" i="9" s="1"/>
  <c r="N282" i="10" s="1"/>
  <c r="J301" i="9"/>
  <c r="K301" i="9" s="1"/>
  <c r="M301" i="9" s="1"/>
  <c r="N301" i="10" s="1"/>
  <c r="J283" i="9"/>
  <c r="K283" i="9" s="1"/>
  <c r="M283" i="9" s="1"/>
  <c r="N283" i="10" s="1"/>
  <c r="J215" i="9"/>
  <c r="K215" i="9" s="1"/>
  <c r="M215" i="9" s="1"/>
  <c r="N215" i="10" s="1"/>
  <c r="J147" i="9"/>
  <c r="K147" i="9" s="1"/>
  <c r="M147" i="9" s="1"/>
  <c r="N147" i="10" s="1"/>
  <c r="J262" i="9"/>
  <c r="K262" i="9" s="1"/>
  <c r="M262" i="9" s="1"/>
  <c r="N262" i="10" s="1"/>
  <c r="J12" i="9"/>
  <c r="K12" i="9" s="1"/>
  <c r="M12" i="9" s="1"/>
  <c r="N12" i="10" s="1"/>
  <c r="J117" i="9"/>
  <c r="K117" i="9" s="1"/>
  <c r="M117" i="9" s="1"/>
  <c r="N117" i="10" s="1"/>
  <c r="J279" i="9"/>
  <c r="K279" i="9" s="1"/>
  <c r="M279" i="9" s="1"/>
  <c r="N279" i="10" s="1"/>
  <c r="J275" i="9"/>
  <c r="K275" i="9" s="1"/>
  <c r="M275" i="9" s="1"/>
  <c r="N275" i="10" s="1"/>
  <c r="J64" i="9"/>
  <c r="K64" i="9" s="1"/>
  <c r="M64" i="9" s="1"/>
  <c r="N64" i="10" s="1"/>
  <c r="J82" i="9"/>
  <c r="K82" i="9" s="1"/>
  <c r="M82" i="9" s="1"/>
  <c r="N82" i="10" s="1"/>
  <c r="J249" i="9"/>
  <c r="K249" i="9" s="1"/>
  <c r="M249" i="9" s="1"/>
  <c r="N249" i="10" s="1"/>
  <c r="J101" i="9"/>
  <c r="K101" i="9" s="1"/>
  <c r="M101" i="9" s="1"/>
  <c r="N101" i="10" s="1"/>
  <c r="J189" i="9"/>
  <c r="K189" i="9" s="1"/>
  <c r="M189" i="9" s="1"/>
  <c r="N189" i="10" s="1"/>
  <c r="J179" i="9"/>
  <c r="K179" i="9" s="1"/>
  <c r="M179" i="9" s="1"/>
  <c r="N179" i="10" s="1"/>
  <c r="J165" i="9"/>
  <c r="K165" i="9" s="1"/>
  <c r="M165" i="9" s="1"/>
  <c r="N165" i="10" s="1"/>
  <c r="J113" i="9"/>
  <c r="K113" i="9" s="1"/>
  <c r="M113" i="9" s="1"/>
  <c r="N113" i="10" s="1"/>
  <c r="J254" i="9"/>
  <c r="K254" i="9" s="1"/>
  <c r="M254" i="9" s="1"/>
  <c r="N254" i="10" s="1"/>
  <c r="J137" i="9"/>
  <c r="K137" i="9" s="1"/>
  <c r="M137" i="9" s="1"/>
  <c r="N137" i="10" s="1"/>
  <c r="J340" i="9"/>
  <c r="K340" i="9" s="1"/>
  <c r="M340" i="9" s="1"/>
  <c r="N340" i="10" s="1"/>
  <c r="J306" i="9"/>
  <c r="K306" i="9" s="1"/>
  <c r="M306" i="9" s="1"/>
  <c r="N306" i="10" s="1"/>
  <c r="J172" i="9"/>
  <c r="K172" i="9" s="1"/>
  <c r="M172" i="9" s="1"/>
  <c r="N172" i="10" s="1"/>
  <c r="J204" i="9"/>
  <c r="K204" i="9" s="1"/>
  <c r="M204" i="9" s="1"/>
  <c r="N204" i="10" s="1"/>
  <c r="J21" i="9"/>
  <c r="K21" i="9" s="1"/>
  <c r="M21" i="9" s="1"/>
  <c r="N21" i="10" s="1"/>
  <c r="J337" i="9"/>
  <c r="K337" i="9" s="1"/>
  <c r="M337" i="9" s="1"/>
  <c r="N337" i="10" s="1"/>
  <c r="J72" i="9"/>
  <c r="K72" i="9" s="1"/>
  <c r="M72" i="9" s="1"/>
  <c r="N72" i="10" s="1"/>
  <c r="J25" i="9"/>
  <c r="K25" i="9" s="1"/>
  <c r="M25" i="9" s="1"/>
  <c r="N25" i="10" s="1"/>
  <c r="J322" i="9"/>
  <c r="K322" i="9" s="1"/>
  <c r="M322" i="9" s="1"/>
  <c r="N322" i="10" s="1"/>
  <c r="J184" i="9"/>
  <c r="K184" i="9" s="1"/>
  <c r="M184" i="9" s="1"/>
  <c r="N184" i="10" s="1"/>
  <c r="J191" i="9"/>
  <c r="K191" i="9" s="1"/>
  <c r="M191" i="9" s="1"/>
  <c r="N191" i="10" s="1"/>
  <c r="J260" i="9"/>
  <c r="K260" i="9" s="1"/>
  <c r="M260" i="9" s="1"/>
  <c r="N260" i="10" s="1"/>
  <c r="J114" i="9"/>
  <c r="K114" i="9" s="1"/>
  <c r="M114" i="9" s="1"/>
  <c r="N114" i="10" s="1"/>
  <c r="J296" i="9"/>
  <c r="K296" i="9" s="1"/>
  <c r="M296" i="9" s="1"/>
  <c r="N296" i="10" s="1"/>
  <c r="J241" i="9"/>
  <c r="K241" i="9" s="1"/>
  <c r="M241" i="9" s="1"/>
  <c r="N241" i="10" s="1"/>
  <c r="J330" i="9"/>
  <c r="K330" i="9" s="1"/>
  <c r="M330" i="9" s="1"/>
  <c r="N330" i="10" s="1"/>
  <c r="J79" i="9"/>
  <c r="K79" i="9" s="1"/>
  <c r="M79" i="9" s="1"/>
  <c r="N79" i="10" s="1"/>
  <c r="J104" i="9"/>
  <c r="K104" i="9" s="1"/>
  <c r="M104" i="9" s="1"/>
  <c r="N104" i="10" s="1"/>
  <c r="J217" i="9"/>
  <c r="K217" i="9" s="1"/>
  <c r="M217" i="9" s="1"/>
  <c r="N217" i="10" s="1"/>
  <c r="J222" i="9"/>
  <c r="K222" i="9" s="1"/>
  <c r="M222" i="9" s="1"/>
  <c r="N222" i="10" s="1"/>
  <c r="J226" i="9"/>
  <c r="K226" i="9" s="1"/>
  <c r="M226" i="9" s="1"/>
  <c r="N226" i="10" s="1"/>
  <c r="J307" i="9"/>
  <c r="K307" i="9" s="1"/>
  <c r="M307" i="9" s="1"/>
  <c r="N307" i="10" s="1"/>
  <c r="J268" i="9"/>
  <c r="K268" i="9" s="1"/>
  <c r="M268" i="9" s="1"/>
  <c r="N268" i="10" s="1"/>
  <c r="J98" i="9"/>
  <c r="K98" i="9" s="1"/>
  <c r="M98" i="9" s="1"/>
  <c r="N98" i="10" s="1"/>
  <c r="J39" i="9"/>
  <c r="K39" i="9" s="1"/>
  <c r="M39" i="9" s="1"/>
  <c r="N39" i="10" s="1"/>
  <c r="J325" i="9"/>
  <c r="K325" i="9" s="1"/>
  <c r="M325" i="9" s="1"/>
  <c r="N325" i="10" s="1"/>
  <c r="J281" i="9"/>
  <c r="K281" i="9" s="1"/>
  <c r="M281" i="9" s="1"/>
  <c r="N281" i="10" s="1"/>
  <c r="J33" i="9"/>
  <c r="K33" i="9" s="1"/>
  <c r="M33" i="9" s="1"/>
  <c r="N33" i="10" s="1"/>
  <c r="J329" i="9"/>
  <c r="K329" i="9" s="1"/>
  <c r="M329" i="9" s="1"/>
  <c r="N329" i="10" s="1"/>
  <c r="J112" i="9"/>
  <c r="K112" i="9" s="1"/>
  <c r="M112" i="9" s="1"/>
  <c r="N112" i="10" s="1"/>
  <c r="J223" i="9"/>
  <c r="K223" i="9" s="1"/>
  <c r="M223" i="9" s="1"/>
  <c r="N223" i="10" s="1"/>
  <c r="J213" i="9"/>
  <c r="K213" i="9" s="1"/>
  <c r="M213" i="9" s="1"/>
  <c r="N213" i="10" s="1"/>
  <c r="J266" i="9"/>
  <c r="K266" i="9" s="1"/>
  <c r="M266" i="9" s="1"/>
  <c r="N266" i="10" s="1"/>
  <c r="J45" i="9"/>
  <c r="K45" i="9" s="1"/>
  <c r="M45" i="9" s="1"/>
  <c r="N45" i="10" s="1"/>
  <c r="J203" i="9"/>
  <c r="K203" i="9" s="1"/>
  <c r="M203" i="9" s="1"/>
  <c r="N203" i="10" s="1"/>
  <c r="J343" i="9"/>
  <c r="K343" i="9" s="1"/>
  <c r="M343" i="9" s="1"/>
  <c r="N343" i="10" s="1"/>
  <c r="J287" i="9"/>
  <c r="K287" i="9" s="1"/>
  <c r="M287" i="9" s="1"/>
  <c r="N287" i="10" s="1"/>
  <c r="J250" i="9"/>
  <c r="K250" i="9" s="1"/>
  <c r="M250" i="9" s="1"/>
  <c r="N250" i="10" s="1"/>
  <c r="J280" i="9"/>
  <c r="K280" i="9" s="1"/>
  <c r="M280" i="9" s="1"/>
  <c r="N280" i="10" s="1"/>
  <c r="J93" i="9"/>
  <c r="K93" i="9" s="1"/>
  <c r="M93" i="9" s="1"/>
  <c r="N93" i="10" s="1"/>
  <c r="J345" i="9"/>
  <c r="K345" i="9" s="1"/>
  <c r="M345" i="9" s="1"/>
  <c r="N345" i="10" s="1"/>
  <c r="J207" i="9"/>
  <c r="K207" i="9" s="1"/>
  <c r="M207" i="9" s="1"/>
  <c r="N207" i="10" s="1"/>
  <c r="J305" i="9"/>
  <c r="K305" i="9" s="1"/>
  <c r="M305" i="9" s="1"/>
  <c r="N305" i="10" s="1"/>
  <c r="J235" i="9"/>
  <c r="K235" i="9" s="1"/>
  <c r="M235" i="9" s="1"/>
  <c r="N235" i="10" s="1"/>
  <c r="J94" i="9"/>
  <c r="K94" i="9" s="1"/>
  <c r="M94" i="9" s="1"/>
  <c r="N94" i="10" s="1"/>
  <c r="J134" i="9"/>
  <c r="K134" i="9" s="1"/>
  <c r="M134" i="9" s="1"/>
  <c r="N134" i="10" s="1"/>
  <c r="J77" i="9"/>
  <c r="K77" i="9" s="1"/>
  <c r="M77" i="9" s="1"/>
  <c r="N77" i="10" s="1"/>
  <c r="J339" i="9"/>
  <c r="K339" i="9" s="1"/>
  <c r="M339" i="9" s="1"/>
  <c r="N339" i="10" s="1"/>
  <c r="J290" i="9"/>
  <c r="K290" i="9" s="1"/>
  <c r="M290" i="9" s="1"/>
  <c r="N290" i="10" s="1"/>
  <c r="J132" i="9"/>
  <c r="K132" i="9" s="1"/>
  <c r="M132" i="9" s="1"/>
  <c r="N132" i="10" s="1"/>
  <c r="J177" i="9"/>
  <c r="K177" i="9" s="1"/>
  <c r="M177" i="9" s="1"/>
  <c r="N177" i="10" s="1"/>
  <c r="J167" i="9"/>
  <c r="K167" i="9" s="1"/>
  <c r="M167" i="9" s="1"/>
  <c r="N167" i="10" s="1"/>
  <c r="J253" i="9"/>
  <c r="K253" i="9" s="1"/>
  <c r="M253" i="9" s="1"/>
  <c r="N253" i="10" s="1"/>
  <c r="J145" i="9"/>
  <c r="K145" i="9" s="1"/>
  <c r="M145" i="9" s="1"/>
  <c r="N145" i="10" s="1"/>
  <c r="J67" i="9"/>
  <c r="K67" i="9" s="1"/>
  <c r="M67" i="9" s="1"/>
  <c r="N67" i="10" s="1"/>
  <c r="J144" i="9"/>
  <c r="K144" i="9" s="1"/>
  <c r="M144" i="9" s="1"/>
  <c r="N144" i="10" s="1"/>
  <c r="J9" i="9"/>
  <c r="K9" i="9" s="1"/>
  <c r="M9" i="9" s="1"/>
  <c r="N9" i="10" s="1"/>
  <c r="J277" i="9"/>
  <c r="K277" i="9" s="1"/>
  <c r="M277" i="9" s="1"/>
  <c r="N277" i="10" s="1"/>
  <c r="J143" i="9"/>
  <c r="K143" i="9" s="1"/>
  <c r="M143" i="9" s="1"/>
  <c r="N143" i="10" s="1"/>
  <c r="J20" i="9"/>
  <c r="K20" i="9" s="1"/>
  <c r="M20" i="9" s="1"/>
  <c r="N20" i="10" s="1"/>
  <c r="J92" i="9"/>
  <c r="K92" i="9" s="1"/>
  <c r="M92" i="9" s="1"/>
  <c r="N92" i="10" s="1"/>
  <c r="J238" i="9"/>
  <c r="K238" i="9" s="1"/>
  <c r="M238" i="9" s="1"/>
  <c r="N238" i="10" s="1"/>
  <c r="J229" i="9"/>
  <c r="K229" i="9" s="1"/>
  <c r="M229" i="9" s="1"/>
  <c r="N229" i="10" s="1"/>
  <c r="J97" i="9"/>
  <c r="K97" i="9" s="1"/>
  <c r="M97" i="9" s="1"/>
  <c r="N97" i="10" s="1"/>
  <c r="J270" i="9"/>
  <c r="K270" i="9" s="1"/>
  <c r="M270" i="9" s="1"/>
  <c r="N270" i="10" s="1"/>
  <c r="J228" i="9"/>
  <c r="K228" i="9" s="1"/>
  <c r="M228" i="9" s="1"/>
  <c r="N228" i="10" s="1"/>
  <c r="J90" i="9"/>
  <c r="K90" i="9" s="1"/>
  <c r="M90" i="9" s="1"/>
  <c r="N90" i="10" s="1"/>
  <c r="J349" i="9"/>
  <c r="K349" i="9" s="1"/>
  <c r="M349" i="9" s="1"/>
  <c r="N349" i="10" s="1"/>
  <c r="J91" i="9"/>
  <c r="K91" i="9" s="1"/>
  <c r="M91" i="9" s="1"/>
  <c r="N91" i="10" s="1"/>
  <c r="J300" i="9"/>
  <c r="K300" i="9" s="1"/>
  <c r="M300" i="9" s="1"/>
  <c r="N300" i="10" s="1"/>
  <c r="J308" i="9"/>
  <c r="K308" i="9" s="1"/>
  <c r="M308" i="9" s="1"/>
  <c r="N308" i="10" s="1"/>
  <c r="J96" i="9"/>
  <c r="K96" i="9" s="1"/>
  <c r="M96" i="9" s="1"/>
  <c r="N96" i="10" s="1"/>
  <c r="J155" i="9"/>
  <c r="K155" i="9" s="1"/>
  <c r="M155" i="9" s="1"/>
  <c r="N155" i="10" s="1"/>
  <c r="J141" i="9"/>
  <c r="K141" i="9" s="1"/>
  <c r="M141" i="9" s="1"/>
  <c r="N141" i="10" s="1"/>
  <c r="J321" i="9"/>
  <c r="K321" i="9" s="1"/>
  <c r="M321" i="9" s="1"/>
  <c r="N321" i="10" s="1"/>
  <c r="J304" i="9"/>
  <c r="K304" i="9" s="1"/>
  <c r="M304" i="9" s="1"/>
  <c r="N304" i="10" s="1"/>
  <c r="J286" i="9"/>
  <c r="K286" i="9" s="1"/>
  <c r="M286" i="9" s="1"/>
  <c r="N286" i="10" s="1"/>
  <c r="J168" i="9"/>
  <c r="K168" i="9" s="1"/>
  <c r="M168" i="9" s="1"/>
  <c r="N168" i="10" s="1"/>
  <c r="J237" i="9"/>
  <c r="K237" i="9" s="1"/>
  <c r="M237" i="9" s="1"/>
  <c r="N237" i="10" s="1"/>
  <c r="J313" i="9"/>
  <c r="K313" i="9" s="1"/>
  <c r="M313" i="9" s="1"/>
  <c r="N313" i="10" s="1"/>
  <c r="J110" i="9"/>
  <c r="K110" i="9" s="1"/>
  <c r="M110" i="9" s="1"/>
  <c r="N110" i="10" s="1"/>
  <c r="J245" i="9"/>
  <c r="K245" i="9" s="1"/>
  <c r="M245" i="9" s="1"/>
  <c r="N245" i="10" s="1"/>
  <c r="J302" i="9"/>
  <c r="K302" i="9" s="1"/>
  <c r="M302" i="9" s="1"/>
  <c r="N302" i="10" s="1"/>
  <c r="J352" i="9"/>
  <c r="K352" i="9" s="1"/>
  <c r="M352" i="9" s="1"/>
  <c r="N352" i="10" s="1"/>
  <c r="J293" i="9"/>
  <c r="K293" i="9" s="1"/>
  <c r="M293" i="9" s="1"/>
  <c r="N293" i="10" s="1"/>
  <c r="J210" i="9"/>
  <c r="K210" i="9" s="1"/>
  <c r="M210" i="9" s="1"/>
  <c r="N210" i="10" s="1"/>
  <c r="J15" i="9"/>
  <c r="K15" i="9" s="1"/>
  <c r="M15" i="9" s="1"/>
  <c r="N15" i="10" s="1"/>
  <c r="J180" i="9"/>
  <c r="K180" i="9" s="1"/>
  <c r="M180" i="9" s="1"/>
  <c r="N180" i="10" s="1"/>
  <c r="J57" i="9"/>
  <c r="K57" i="9" s="1"/>
  <c r="M57" i="9" s="1"/>
  <c r="N57" i="10" s="1"/>
  <c r="J139" i="9"/>
  <c r="K139" i="9" s="1"/>
  <c r="M139" i="9" s="1"/>
  <c r="N139" i="10" s="1"/>
  <c r="J164" i="9"/>
  <c r="K164" i="9" s="1"/>
  <c r="M164" i="9" s="1"/>
  <c r="N164" i="10" s="1"/>
  <c r="J319" i="9"/>
  <c r="K319" i="9" s="1"/>
  <c r="M319" i="9" s="1"/>
  <c r="N319" i="10" s="1"/>
  <c r="J278" i="9"/>
  <c r="K278" i="9" s="1"/>
  <c r="M278" i="9" s="1"/>
  <c r="N278" i="10" s="1"/>
  <c r="J29" i="9"/>
  <c r="K29" i="9" s="1"/>
  <c r="M29" i="9" s="1"/>
  <c r="N29" i="10" s="1"/>
  <c r="J81" i="9"/>
  <c r="K81" i="9" s="1"/>
  <c r="M81" i="9" s="1"/>
  <c r="N81" i="10" s="1"/>
  <c r="J44" i="9"/>
  <c r="K44" i="9" s="1"/>
  <c r="M44" i="9" s="1"/>
  <c r="N44" i="10" s="1"/>
  <c r="J183" i="9"/>
  <c r="K183" i="9" s="1"/>
  <c r="M183" i="9" s="1"/>
  <c r="N183" i="10" s="1"/>
  <c r="J273" i="9"/>
  <c r="K273" i="9" s="1"/>
  <c r="M273" i="9" s="1"/>
  <c r="N273" i="10" s="1"/>
  <c r="J209" i="9"/>
  <c r="K209" i="9" s="1"/>
  <c r="M209" i="9" s="1"/>
  <c r="N209" i="10" s="1"/>
  <c r="J232" i="9"/>
  <c r="K232" i="9" s="1"/>
  <c r="M232" i="9" s="1"/>
  <c r="N232" i="10" s="1"/>
  <c r="J95" i="9"/>
  <c r="K95" i="9" s="1"/>
  <c r="M95" i="9" s="1"/>
  <c r="N95" i="10" s="1"/>
  <c r="J75" i="9"/>
  <c r="K75" i="9" s="1"/>
  <c r="M75" i="9" s="1"/>
  <c r="N75" i="10" s="1"/>
  <c r="J32" i="9"/>
  <c r="K32" i="9" s="1"/>
  <c r="M32" i="9" s="1"/>
  <c r="N32" i="10" s="1"/>
  <c r="J328" i="9"/>
  <c r="K328" i="9" s="1"/>
  <c r="M328" i="9" s="1"/>
  <c r="N328" i="10" s="1"/>
  <c r="J288" i="9"/>
  <c r="K288" i="9" s="1"/>
  <c r="M288" i="9" s="1"/>
  <c r="N288" i="10" s="1"/>
  <c r="J108" i="9"/>
  <c r="K108" i="9" s="1"/>
  <c r="M108" i="9" s="1"/>
  <c r="N108" i="10" s="1"/>
  <c r="J186" i="9"/>
  <c r="K186" i="9" s="1"/>
  <c r="M186" i="9" s="1"/>
  <c r="N186" i="10" s="1"/>
  <c r="J251" i="9"/>
  <c r="K251" i="9" s="1"/>
  <c r="M251" i="9" s="1"/>
  <c r="N251" i="10" s="1"/>
  <c r="J127" i="9"/>
  <c r="K127" i="9" s="1"/>
  <c r="M127" i="9" s="1"/>
  <c r="N127" i="10" s="1"/>
  <c r="J68" i="9"/>
  <c r="K68" i="9" s="1"/>
  <c r="M68" i="9" s="1"/>
  <c r="N68" i="10" s="1"/>
  <c r="J333" i="9"/>
  <c r="K333" i="9" s="1"/>
  <c r="M333" i="9" s="1"/>
  <c r="N333" i="10" s="1"/>
  <c r="J356" i="9"/>
  <c r="K356" i="9" s="1"/>
  <c r="M356" i="9" s="1"/>
  <c r="N356" i="10" s="1"/>
  <c r="J314" i="9"/>
  <c r="K314" i="9" s="1"/>
  <c r="M314" i="9" s="1"/>
  <c r="N314" i="10" s="1"/>
  <c r="J11" i="9"/>
  <c r="K11" i="9" s="1"/>
  <c r="M11" i="9" s="1"/>
  <c r="N11" i="10" s="1"/>
  <c r="J42" i="9"/>
  <c r="K42" i="9" s="1"/>
  <c r="M42" i="9" s="1"/>
  <c r="N42" i="10" s="1"/>
  <c r="J355" i="9"/>
  <c r="K355" i="9" s="1"/>
  <c r="M355" i="9" s="1"/>
  <c r="N355" i="10" s="1"/>
  <c r="J17" i="9"/>
  <c r="K17" i="9" s="1"/>
  <c r="M17" i="9" s="1"/>
  <c r="N17" i="10" s="1"/>
  <c r="J87" i="9"/>
  <c r="K87" i="9" s="1"/>
  <c r="M87" i="9" s="1"/>
  <c r="N87" i="10" s="1"/>
  <c r="J61" i="9"/>
  <c r="K61" i="9" s="1"/>
  <c r="M61" i="9" s="1"/>
  <c r="N61" i="10" s="1"/>
  <c r="J208" i="9"/>
  <c r="K208" i="9" s="1"/>
  <c r="M208" i="9" s="1"/>
  <c r="N208" i="10" s="1"/>
  <c r="J187" i="9"/>
  <c r="K187" i="9" s="1"/>
  <c r="M187" i="9" s="1"/>
  <c r="N187" i="10" s="1"/>
  <c r="J359" i="9"/>
  <c r="K359" i="9" s="1"/>
  <c r="M359" i="9" s="1"/>
  <c r="N359" i="10" s="1"/>
  <c r="J166" i="9"/>
  <c r="K166" i="9" s="1"/>
  <c r="M166" i="9" s="1"/>
  <c r="N166" i="10" s="1"/>
  <c r="J194" i="9"/>
  <c r="K194" i="9" s="1"/>
  <c r="M194" i="9" s="1"/>
  <c r="N194" i="10" s="1"/>
  <c r="J85" i="9"/>
  <c r="K85" i="9" s="1"/>
  <c r="M85" i="9" s="1"/>
  <c r="N85" i="10" s="1"/>
  <c r="J265" i="9"/>
  <c r="K265" i="9" s="1"/>
  <c r="M265" i="9" s="1"/>
  <c r="N265" i="10" s="1"/>
  <c r="J100" i="9"/>
  <c r="K100" i="9" s="1"/>
  <c r="M100" i="9" s="1"/>
  <c r="N100" i="10" s="1"/>
  <c r="J46" i="9"/>
  <c r="K46" i="9" s="1"/>
  <c r="M46" i="9" s="1"/>
  <c r="N46" i="10" s="1"/>
  <c r="J326" i="9"/>
  <c r="K326" i="9" s="1"/>
  <c r="M326" i="9" s="1"/>
  <c r="N326" i="10" s="1"/>
  <c r="J53" i="9"/>
  <c r="K53" i="9" s="1"/>
  <c r="M53" i="9" s="1"/>
  <c r="N53" i="10" s="1"/>
  <c r="J298" i="9"/>
  <c r="K298" i="9" s="1"/>
  <c r="M298" i="9" s="1"/>
  <c r="N298" i="10" s="1"/>
  <c r="J239" i="9"/>
  <c r="K239" i="9" s="1"/>
  <c r="M239" i="9" s="1"/>
  <c r="N239" i="10" s="1"/>
  <c r="J317" i="9"/>
  <c r="K317" i="9" s="1"/>
  <c r="M317" i="9" s="1"/>
  <c r="N317" i="10" s="1"/>
  <c r="J227" i="9"/>
  <c r="K227" i="9" s="1"/>
  <c r="M227" i="9" s="1"/>
  <c r="N227" i="10" s="1"/>
  <c r="J24" i="9"/>
  <c r="K24" i="9" s="1"/>
  <c r="M24" i="9" s="1"/>
  <c r="N24" i="10" s="1"/>
  <c r="J234" i="9"/>
  <c r="K234" i="9" s="1"/>
  <c r="M234" i="9" s="1"/>
  <c r="N234" i="10" s="1"/>
  <c r="J242" i="9"/>
  <c r="K242" i="9" s="1"/>
  <c r="M242" i="9" s="1"/>
  <c r="N242" i="10" s="1"/>
  <c r="J357" i="9"/>
  <c r="K357" i="9" s="1"/>
  <c r="M357" i="9" s="1"/>
  <c r="N357" i="10" s="1"/>
  <c r="J197" i="9"/>
  <c r="K197" i="9" s="1"/>
  <c r="M197" i="9" s="1"/>
  <c r="N197" i="10" s="1"/>
  <c r="J331" i="9"/>
  <c r="K331" i="9" s="1"/>
  <c r="M331" i="9" s="1"/>
  <c r="N331" i="10" s="1"/>
  <c r="J8" i="9"/>
  <c r="K8" i="9" s="1"/>
  <c r="M8" i="9" s="1"/>
  <c r="J84" i="9"/>
  <c r="K84" i="9" s="1"/>
  <c r="M84" i="9" s="1"/>
  <c r="N84" i="10" s="1"/>
  <c r="J199" i="9"/>
  <c r="K199" i="9" s="1"/>
  <c r="M199" i="9" s="1"/>
  <c r="N199" i="10" s="1"/>
  <c r="J292" i="9"/>
  <c r="K292" i="9" s="1"/>
  <c r="M292" i="9" s="1"/>
  <c r="N292" i="10" s="1"/>
  <c r="J60" i="9"/>
  <c r="K60" i="9" s="1"/>
  <c r="M60" i="9" s="1"/>
  <c r="N60" i="10" s="1"/>
  <c r="J220" i="9"/>
  <c r="K220" i="9" s="1"/>
  <c r="M220" i="9" s="1"/>
  <c r="N220" i="10" s="1"/>
  <c r="J195" i="9"/>
  <c r="K195" i="9" s="1"/>
  <c r="M195" i="9" s="1"/>
  <c r="N195" i="10" s="1"/>
  <c r="J122" i="9"/>
  <c r="K122" i="9" s="1"/>
  <c r="M122" i="9" s="1"/>
  <c r="N122" i="10" s="1"/>
  <c r="J323" i="9"/>
  <c r="K323" i="9" s="1"/>
  <c r="M323" i="9" s="1"/>
  <c r="N323" i="10" s="1"/>
  <c r="J196" i="9"/>
  <c r="K196" i="9" s="1"/>
  <c r="M196" i="9" s="1"/>
  <c r="N196" i="10" s="1"/>
  <c r="J162" i="9"/>
  <c r="K162" i="9" s="1"/>
  <c r="M162" i="9" s="1"/>
  <c r="N162" i="10" s="1"/>
  <c r="J163" i="9"/>
  <c r="K163" i="9" s="1"/>
  <c r="M163" i="9" s="1"/>
  <c r="N163" i="10" s="1"/>
  <c r="J341" i="9"/>
  <c r="K341" i="9" s="1"/>
  <c r="M341" i="9" s="1"/>
  <c r="N341" i="10" s="1"/>
  <c r="J27" i="9"/>
  <c r="K27" i="9" s="1"/>
  <c r="M27" i="9" s="1"/>
  <c r="N27" i="10" s="1"/>
  <c r="J54" i="9"/>
  <c r="K54" i="9" s="1"/>
  <c r="M54" i="9" s="1"/>
  <c r="N54" i="10" s="1"/>
  <c r="J158" i="9"/>
  <c r="K158" i="9" s="1"/>
  <c r="M158" i="9" s="1"/>
  <c r="N158" i="10" s="1"/>
  <c r="J225" i="9"/>
  <c r="K225" i="9" s="1"/>
  <c r="M225" i="9" s="1"/>
  <c r="N225" i="10" s="1"/>
  <c r="J115" i="9"/>
  <c r="K115" i="9" s="1"/>
  <c r="M115" i="9" s="1"/>
  <c r="N115" i="10" s="1"/>
  <c r="J131" i="9"/>
  <c r="K131" i="9" s="1"/>
  <c r="M131" i="9" s="1"/>
  <c r="N131" i="10" s="1"/>
  <c r="J181" i="9"/>
  <c r="K181" i="9" s="1"/>
  <c r="M181" i="9" s="1"/>
  <c r="N181" i="10" s="1"/>
  <c r="J327" i="9"/>
  <c r="K327" i="9" s="1"/>
  <c r="M327" i="9" s="1"/>
  <c r="N327" i="10" s="1"/>
  <c r="J346" i="9"/>
  <c r="K346" i="9" s="1"/>
  <c r="M346" i="9" s="1"/>
  <c r="N346" i="10" s="1"/>
  <c r="J170" i="9"/>
  <c r="K170" i="9" s="1"/>
  <c r="M170" i="9" s="1"/>
  <c r="N170" i="10" s="1"/>
  <c r="J14" i="9"/>
  <c r="K14" i="9" s="1"/>
  <c r="M14" i="9" s="1"/>
  <c r="N14" i="10" s="1"/>
  <c r="J354" i="9"/>
  <c r="K354" i="9" s="1"/>
  <c r="M354" i="9" s="1"/>
  <c r="N354" i="10" s="1"/>
  <c r="J212" i="9"/>
  <c r="K212" i="9" s="1"/>
  <c r="M212" i="9" s="1"/>
  <c r="N212" i="10" s="1"/>
  <c r="J160" i="9"/>
  <c r="K160" i="9" s="1"/>
  <c r="M160" i="9" s="1"/>
  <c r="N160" i="10" s="1"/>
  <c r="J310" i="9"/>
  <c r="K310" i="9" s="1"/>
  <c r="M310" i="9" s="1"/>
  <c r="N310" i="10" s="1"/>
  <c r="J135" i="9"/>
  <c r="K135" i="9" s="1"/>
  <c r="M135" i="9" s="1"/>
  <c r="N135" i="10" s="1"/>
  <c r="J43" i="9"/>
  <c r="K43" i="9" s="1"/>
  <c r="M43" i="9" s="1"/>
  <c r="N43" i="10" s="1"/>
  <c r="J347" i="9"/>
  <c r="K347" i="9" s="1"/>
  <c r="M347" i="9" s="1"/>
  <c r="N347" i="10" s="1"/>
  <c r="J218" i="9"/>
  <c r="K218" i="9" s="1"/>
  <c r="M218" i="9" s="1"/>
  <c r="N218" i="10" s="1"/>
  <c r="J71" i="9"/>
  <c r="K71" i="9" s="1"/>
  <c r="M71" i="9" s="1"/>
  <c r="N71" i="10" s="1"/>
  <c r="J69" i="9"/>
  <c r="K69" i="9" s="1"/>
  <c r="M69" i="9" s="1"/>
  <c r="N69" i="10" s="1"/>
  <c r="J190" i="9"/>
  <c r="K190" i="9" s="1"/>
  <c r="M190" i="9" s="1"/>
  <c r="N190" i="10" s="1"/>
  <c r="J65" i="9"/>
  <c r="K65" i="9" s="1"/>
  <c r="M65" i="9" s="1"/>
  <c r="N65" i="10" s="1"/>
  <c r="J256" i="9"/>
  <c r="K256" i="9" s="1"/>
  <c r="M256" i="9" s="1"/>
  <c r="N256" i="10" s="1"/>
  <c r="J78" i="9"/>
  <c r="K78" i="9" s="1"/>
  <c r="M78" i="9" s="1"/>
  <c r="N78" i="10" s="1"/>
  <c r="J309" i="9"/>
  <c r="K309" i="9" s="1"/>
  <c r="M309" i="9" s="1"/>
  <c r="N309" i="10" s="1"/>
  <c r="J336" i="9"/>
  <c r="K336" i="9" s="1"/>
  <c r="M336" i="9" s="1"/>
  <c r="N336" i="10" s="1"/>
  <c r="J129" i="9"/>
  <c r="K129" i="9" s="1"/>
  <c r="M129" i="9" s="1"/>
  <c r="N129" i="10" s="1"/>
  <c r="J88" i="9"/>
  <c r="K88" i="9" s="1"/>
  <c r="M88" i="9" s="1"/>
  <c r="N88" i="10" s="1"/>
  <c r="J182" i="9"/>
  <c r="K182" i="9" s="1"/>
  <c r="M182" i="9" s="1"/>
  <c r="N182" i="10" s="1"/>
  <c r="J193" i="9"/>
  <c r="K193" i="9" s="1"/>
  <c r="M193" i="9" s="1"/>
  <c r="N193" i="10" s="1"/>
  <c r="J205" i="9"/>
  <c r="K205" i="9" s="1"/>
  <c r="M205" i="9" s="1"/>
  <c r="N205" i="10" s="1"/>
  <c r="J83" i="9"/>
  <c r="K83" i="9" s="1"/>
  <c r="M83" i="9" s="1"/>
  <c r="N83" i="10" s="1"/>
  <c r="J216" i="9"/>
  <c r="K216" i="9" s="1"/>
  <c r="M216" i="9" s="1"/>
  <c r="N216" i="10" s="1"/>
  <c r="J174" i="9"/>
  <c r="K174" i="9" s="1"/>
  <c r="M174" i="9" s="1"/>
  <c r="N174" i="10" s="1"/>
  <c r="J246" i="9"/>
  <c r="K246" i="9" s="1"/>
  <c r="M246" i="9" s="1"/>
  <c r="N246" i="10" s="1"/>
  <c r="J138" i="9"/>
  <c r="K138" i="9" s="1"/>
  <c r="M138" i="9" s="1"/>
  <c r="N138" i="10" s="1"/>
  <c r="J31" i="9"/>
  <c r="K31" i="9" s="1"/>
  <c r="M31" i="9" s="1"/>
  <c r="N31" i="10" s="1"/>
  <c r="J303" i="9"/>
  <c r="K303" i="9" s="1"/>
  <c r="M303" i="9" s="1"/>
  <c r="N303" i="10" s="1"/>
  <c r="J116" i="9"/>
  <c r="K116" i="9" s="1"/>
  <c r="M116" i="9" s="1"/>
  <c r="N116" i="10" s="1"/>
  <c r="J206" i="9"/>
  <c r="K206" i="9" s="1"/>
  <c r="M206" i="9" s="1"/>
  <c r="N206" i="10" s="1"/>
  <c r="J28" i="9"/>
  <c r="K28" i="9" s="1"/>
  <c r="M28" i="9" s="1"/>
  <c r="N28" i="10" s="1"/>
  <c r="J22" i="9"/>
  <c r="K22" i="9" s="1"/>
  <c r="M22" i="9" s="1"/>
  <c r="N22" i="10" s="1"/>
  <c r="J324" i="9"/>
  <c r="K324" i="9" s="1"/>
  <c r="M324" i="9" s="1"/>
  <c r="N324" i="10" s="1"/>
  <c r="J258" i="9"/>
  <c r="K258" i="9" s="1"/>
  <c r="M258" i="9" s="1"/>
  <c r="N258" i="10" s="1"/>
  <c r="J153" i="9"/>
  <c r="K153" i="9" s="1"/>
  <c r="M153" i="9" s="1"/>
  <c r="N153" i="10" s="1"/>
  <c r="J291" i="9"/>
  <c r="K291" i="9" s="1"/>
  <c r="M291" i="9" s="1"/>
  <c r="N291" i="10" s="1"/>
  <c r="J56" i="9"/>
  <c r="K56" i="9" s="1"/>
  <c r="M56" i="9" s="1"/>
  <c r="N56" i="10" s="1"/>
  <c r="J362" i="9"/>
  <c r="K362" i="9" s="1"/>
  <c r="M362" i="9" s="1"/>
  <c r="N362" i="10" s="1"/>
  <c r="J315" i="9"/>
  <c r="K315" i="9" s="1"/>
  <c r="M315" i="9" s="1"/>
  <c r="N315" i="10" s="1"/>
  <c r="J111" i="9"/>
  <c r="K111" i="9" s="1"/>
  <c r="M111" i="9" s="1"/>
  <c r="N111" i="10" s="1"/>
  <c r="J86" i="9"/>
  <c r="K86" i="9" s="1"/>
  <c r="M86" i="9" s="1"/>
  <c r="N86" i="10" s="1"/>
  <c r="J10" i="9"/>
  <c r="K10" i="9" s="1"/>
  <c r="M10" i="9" s="1"/>
  <c r="N10" i="10" s="1"/>
  <c r="J294" i="9"/>
  <c r="K294" i="9" s="1"/>
  <c r="M294" i="9" s="1"/>
  <c r="N294" i="10" s="1"/>
  <c r="J58" i="9"/>
  <c r="K58" i="9" s="1"/>
  <c r="M58" i="9" s="1"/>
  <c r="N58" i="10" s="1"/>
  <c r="J335" i="9"/>
  <c r="K335" i="9" s="1"/>
  <c r="M335" i="9" s="1"/>
  <c r="N335" i="10" s="1"/>
  <c r="J285" i="9"/>
  <c r="K285" i="9" s="1"/>
  <c r="M285" i="9" s="1"/>
  <c r="N285" i="10" s="1"/>
  <c r="J188" i="9"/>
  <c r="K188" i="9" s="1"/>
  <c r="M188" i="9" s="1"/>
  <c r="N188" i="10" s="1"/>
  <c r="J342" i="9"/>
  <c r="K342" i="9" s="1"/>
  <c r="M342" i="9" s="1"/>
  <c r="N342" i="10" s="1"/>
  <c r="J264" i="9"/>
  <c r="K264" i="9" s="1"/>
  <c r="M264" i="9" s="1"/>
  <c r="N264" i="10" s="1"/>
  <c r="J66" i="9"/>
  <c r="K66" i="9" s="1"/>
  <c r="M66" i="9" s="1"/>
  <c r="N66" i="10" s="1"/>
  <c r="J34" i="9"/>
  <c r="K34" i="9" s="1"/>
  <c r="M34" i="9" s="1"/>
  <c r="N34" i="10" s="1"/>
  <c r="J350" i="9"/>
  <c r="K350" i="9" s="1"/>
  <c r="M350" i="9" s="1"/>
  <c r="N350" i="10" s="1"/>
  <c r="J214" i="9"/>
  <c r="K214" i="9" s="1"/>
  <c r="M214" i="9" s="1"/>
  <c r="N214" i="10" s="1"/>
  <c r="J259" i="9"/>
  <c r="K259" i="9" s="1"/>
  <c r="M259" i="9" s="1"/>
  <c r="N259" i="10" s="1"/>
  <c r="J126" i="9"/>
  <c r="K126" i="9" s="1"/>
  <c r="M126" i="9" s="1"/>
  <c r="N126" i="10" s="1"/>
  <c r="J142" i="9"/>
  <c r="K142" i="9" s="1"/>
  <c r="M142" i="9" s="1"/>
  <c r="N142" i="10" s="1"/>
  <c r="J236" i="9"/>
  <c r="K236" i="9" s="1"/>
  <c r="M236" i="9" s="1"/>
  <c r="N236" i="10" s="1"/>
  <c r="J272" i="9"/>
  <c r="K272" i="9" s="1"/>
  <c r="M272" i="9" s="1"/>
  <c r="N272" i="10" s="1"/>
  <c r="J233" i="9"/>
  <c r="K233" i="9" s="1"/>
  <c r="M233" i="9" s="1"/>
  <c r="N233" i="10" s="1"/>
  <c r="J124" i="9"/>
  <c r="K124" i="9" s="1"/>
  <c r="M124" i="9" s="1"/>
  <c r="N124" i="10" s="1"/>
  <c r="J125" i="9"/>
  <c r="K125" i="9" s="1"/>
  <c r="M125" i="9" s="1"/>
  <c r="N125" i="10" s="1"/>
  <c r="I368" i="8"/>
  <c r="J155" i="8" s="1"/>
  <c r="K155" i="8" s="1"/>
  <c r="M155" i="8" s="1"/>
  <c r="D368" i="8"/>
  <c r="J295" i="10" l="1"/>
  <c r="K295" i="10" s="1"/>
  <c r="M295" i="10" s="1"/>
  <c r="O295" i="10" s="1"/>
  <c r="J328" i="10"/>
  <c r="K328" i="10" s="1"/>
  <c r="M328" i="10" s="1"/>
  <c r="O328" i="10" s="1"/>
  <c r="J226" i="10"/>
  <c r="K226" i="10" s="1"/>
  <c r="M226" i="10" s="1"/>
  <c r="O226" i="10" s="1"/>
  <c r="J323" i="10"/>
  <c r="K323" i="10" s="1"/>
  <c r="M323" i="10" s="1"/>
  <c r="O323" i="10" s="1"/>
  <c r="J122" i="10"/>
  <c r="K122" i="10" s="1"/>
  <c r="M122" i="10" s="1"/>
  <c r="O122" i="10" s="1"/>
  <c r="J190" i="10"/>
  <c r="K190" i="10" s="1"/>
  <c r="M190" i="10" s="1"/>
  <c r="O190" i="10" s="1"/>
  <c r="J68" i="10"/>
  <c r="K68" i="10" s="1"/>
  <c r="M68" i="10" s="1"/>
  <c r="O68" i="10" s="1"/>
  <c r="J269" i="10"/>
  <c r="K269" i="10" s="1"/>
  <c r="M269" i="10" s="1"/>
  <c r="O269" i="10" s="1"/>
  <c r="J96" i="10"/>
  <c r="K96" i="10" s="1"/>
  <c r="M96" i="10" s="1"/>
  <c r="O96" i="10" s="1"/>
  <c r="J48" i="10"/>
  <c r="K48" i="10" s="1"/>
  <c r="M48" i="10" s="1"/>
  <c r="O48" i="10" s="1"/>
  <c r="J83" i="10"/>
  <c r="K83" i="10" s="1"/>
  <c r="M83" i="10" s="1"/>
  <c r="O83" i="10" s="1"/>
  <c r="J58" i="10"/>
  <c r="K58" i="10" s="1"/>
  <c r="M58" i="10" s="1"/>
  <c r="O58" i="10" s="1"/>
  <c r="J175" i="10"/>
  <c r="K175" i="10" s="1"/>
  <c r="M175" i="10" s="1"/>
  <c r="O175" i="10" s="1"/>
  <c r="J273" i="10"/>
  <c r="K273" i="10" s="1"/>
  <c r="M273" i="10" s="1"/>
  <c r="O273" i="10" s="1"/>
  <c r="J244" i="10"/>
  <c r="K244" i="10" s="1"/>
  <c r="M244" i="10" s="1"/>
  <c r="O244" i="10" s="1"/>
  <c r="J134" i="10"/>
  <c r="K134" i="10" s="1"/>
  <c r="M134" i="10" s="1"/>
  <c r="O134" i="10" s="1"/>
  <c r="J358" i="10"/>
  <c r="K358" i="10" s="1"/>
  <c r="M358" i="10" s="1"/>
  <c r="O358" i="10" s="1"/>
  <c r="J183" i="10"/>
  <c r="K183" i="10" s="1"/>
  <c r="M183" i="10" s="1"/>
  <c r="O183" i="10" s="1"/>
  <c r="J195" i="10"/>
  <c r="K195" i="10" s="1"/>
  <c r="M195" i="10" s="1"/>
  <c r="O195" i="10" s="1"/>
  <c r="J266" i="10"/>
  <c r="K266" i="10" s="1"/>
  <c r="M266" i="10" s="1"/>
  <c r="O266" i="10" s="1"/>
  <c r="J278" i="10"/>
  <c r="K278" i="10" s="1"/>
  <c r="M278" i="10" s="1"/>
  <c r="O278" i="10" s="1"/>
  <c r="J66" i="10"/>
  <c r="K66" i="10" s="1"/>
  <c r="M66" i="10" s="1"/>
  <c r="O66" i="10" s="1"/>
  <c r="J362" i="10"/>
  <c r="K362" i="10" s="1"/>
  <c r="M362" i="10" s="1"/>
  <c r="O362" i="10" s="1"/>
  <c r="J16" i="10"/>
  <c r="K16" i="10" s="1"/>
  <c r="M16" i="10" s="1"/>
  <c r="O16" i="10" s="1"/>
  <c r="J73" i="10"/>
  <c r="K73" i="10" s="1"/>
  <c r="M73" i="10" s="1"/>
  <c r="O73" i="10" s="1"/>
  <c r="J179" i="10"/>
  <c r="K179" i="10" s="1"/>
  <c r="M179" i="10" s="1"/>
  <c r="O179" i="10" s="1"/>
  <c r="J124" i="10"/>
  <c r="K124" i="10" s="1"/>
  <c r="M124" i="10" s="1"/>
  <c r="O124" i="10" s="1"/>
  <c r="J108" i="10"/>
  <c r="K108" i="10" s="1"/>
  <c r="M108" i="10" s="1"/>
  <c r="O108" i="10" s="1"/>
  <c r="J282" i="10"/>
  <c r="K282" i="10" s="1"/>
  <c r="M282" i="10" s="1"/>
  <c r="O282" i="10" s="1"/>
  <c r="J219" i="10"/>
  <c r="K219" i="10" s="1"/>
  <c r="M219" i="10" s="1"/>
  <c r="O219" i="10" s="1"/>
  <c r="J177" i="10"/>
  <c r="K177" i="10" s="1"/>
  <c r="M177" i="10" s="1"/>
  <c r="O177" i="10" s="1"/>
  <c r="J257" i="10"/>
  <c r="K257" i="10" s="1"/>
  <c r="M257" i="10" s="1"/>
  <c r="O257" i="10" s="1"/>
  <c r="J121" i="10"/>
  <c r="K121" i="10" s="1"/>
  <c r="M121" i="10" s="1"/>
  <c r="O121" i="10" s="1"/>
  <c r="J296" i="10"/>
  <c r="K296" i="10" s="1"/>
  <c r="M296" i="10" s="1"/>
  <c r="O296" i="10" s="1"/>
  <c r="J345" i="10"/>
  <c r="K345" i="10" s="1"/>
  <c r="M345" i="10" s="1"/>
  <c r="O345" i="10" s="1"/>
  <c r="J156" i="10"/>
  <c r="K156" i="10" s="1"/>
  <c r="M156" i="10" s="1"/>
  <c r="O156" i="10" s="1"/>
  <c r="J9" i="10"/>
  <c r="K9" i="10" s="1"/>
  <c r="M9" i="10" s="1"/>
  <c r="O9" i="10" s="1"/>
  <c r="J41" i="10"/>
  <c r="K41" i="10" s="1"/>
  <c r="M41" i="10" s="1"/>
  <c r="O41" i="10" s="1"/>
  <c r="J77" i="10"/>
  <c r="K77" i="10" s="1"/>
  <c r="M77" i="10" s="1"/>
  <c r="O77" i="10" s="1"/>
  <c r="J284" i="10"/>
  <c r="K284" i="10" s="1"/>
  <c r="M284" i="10" s="1"/>
  <c r="O284" i="10" s="1"/>
  <c r="J74" i="10"/>
  <c r="K74" i="10" s="1"/>
  <c r="M74" i="10" s="1"/>
  <c r="O74" i="10" s="1"/>
  <c r="J178" i="10"/>
  <c r="K178" i="10" s="1"/>
  <c r="M178" i="10" s="1"/>
  <c r="O178" i="10" s="1"/>
  <c r="J317" i="10"/>
  <c r="K317" i="10" s="1"/>
  <c r="M317" i="10" s="1"/>
  <c r="O317" i="10" s="1"/>
  <c r="J52" i="10"/>
  <c r="K52" i="10" s="1"/>
  <c r="M52" i="10" s="1"/>
  <c r="O52" i="10" s="1"/>
  <c r="J281" i="10"/>
  <c r="K281" i="10" s="1"/>
  <c r="M281" i="10" s="1"/>
  <c r="O281" i="10" s="1"/>
  <c r="J169" i="10"/>
  <c r="K169" i="10" s="1"/>
  <c r="M169" i="10" s="1"/>
  <c r="O169" i="10" s="1"/>
  <c r="J163" i="10"/>
  <c r="K163" i="10" s="1"/>
  <c r="M163" i="10" s="1"/>
  <c r="O163" i="10" s="1"/>
  <c r="J93" i="10"/>
  <c r="K93" i="10" s="1"/>
  <c r="M93" i="10" s="1"/>
  <c r="O93" i="10" s="1"/>
  <c r="J249" i="10"/>
  <c r="K249" i="10" s="1"/>
  <c r="M249" i="10" s="1"/>
  <c r="O249" i="10" s="1"/>
  <c r="J131" i="10"/>
  <c r="K131" i="10" s="1"/>
  <c r="M131" i="10" s="1"/>
  <c r="O131" i="10" s="1"/>
  <c r="J143" i="10"/>
  <c r="K143" i="10" s="1"/>
  <c r="M143" i="10" s="1"/>
  <c r="O143" i="10" s="1"/>
  <c r="J19" i="10"/>
  <c r="K19" i="10" s="1"/>
  <c r="M19" i="10" s="1"/>
  <c r="O19" i="10" s="1"/>
  <c r="J327" i="10"/>
  <c r="K327" i="10" s="1"/>
  <c r="M327" i="10" s="1"/>
  <c r="O327" i="10" s="1"/>
  <c r="J75" i="10"/>
  <c r="K75" i="10" s="1"/>
  <c r="M75" i="10" s="1"/>
  <c r="O75" i="10" s="1"/>
  <c r="J209" i="10"/>
  <c r="K209" i="10" s="1"/>
  <c r="M209" i="10" s="1"/>
  <c r="O209" i="10" s="1"/>
  <c r="J329" i="10"/>
  <c r="K329" i="10" s="1"/>
  <c r="M329" i="10" s="1"/>
  <c r="O329" i="10" s="1"/>
  <c r="J264" i="10"/>
  <c r="K264" i="10" s="1"/>
  <c r="M264" i="10" s="1"/>
  <c r="O264" i="10" s="1"/>
  <c r="J102" i="10"/>
  <c r="K102" i="10" s="1"/>
  <c r="M102" i="10" s="1"/>
  <c r="O102" i="10" s="1"/>
  <c r="J343" i="10"/>
  <c r="K343" i="10" s="1"/>
  <c r="M343" i="10" s="1"/>
  <c r="O343" i="10" s="1"/>
  <c r="J350" i="10"/>
  <c r="K350" i="10" s="1"/>
  <c r="M350" i="10" s="1"/>
  <c r="O350" i="10" s="1"/>
  <c r="J361" i="10"/>
  <c r="K361" i="10" s="1"/>
  <c r="M361" i="10" s="1"/>
  <c r="O361" i="10" s="1"/>
  <c r="J275" i="10"/>
  <c r="K275" i="10" s="1"/>
  <c r="M275" i="10" s="1"/>
  <c r="O275" i="10" s="1"/>
  <c r="J291" i="10"/>
  <c r="K291" i="10" s="1"/>
  <c r="M291" i="10" s="1"/>
  <c r="O291" i="10" s="1"/>
  <c r="J160" i="10"/>
  <c r="K160" i="10" s="1"/>
  <c r="M160" i="10" s="1"/>
  <c r="O160" i="10" s="1"/>
  <c r="J129" i="10"/>
  <c r="K129" i="10" s="1"/>
  <c r="M129" i="10" s="1"/>
  <c r="J287" i="10"/>
  <c r="K287" i="10" s="1"/>
  <c r="M287" i="10" s="1"/>
  <c r="O287" i="10" s="1"/>
  <c r="J27" i="10"/>
  <c r="K27" i="10" s="1"/>
  <c r="M27" i="10" s="1"/>
  <c r="O27" i="10" s="1"/>
  <c r="J189" i="10"/>
  <c r="K189" i="10" s="1"/>
  <c r="M189" i="10" s="1"/>
  <c r="O189" i="10" s="1"/>
  <c r="J325" i="10"/>
  <c r="K325" i="10" s="1"/>
  <c r="M325" i="10" s="1"/>
  <c r="O325" i="10" s="1"/>
  <c r="J39" i="10"/>
  <c r="K39" i="10" s="1"/>
  <c r="M39" i="10" s="1"/>
  <c r="O39" i="10" s="1"/>
  <c r="J171" i="10"/>
  <c r="K171" i="10" s="1"/>
  <c r="M171" i="10" s="1"/>
  <c r="O171" i="10" s="1"/>
  <c r="J234" i="10"/>
  <c r="K234" i="10" s="1"/>
  <c r="M234" i="10" s="1"/>
  <c r="O234" i="10" s="1"/>
  <c r="J157" i="10"/>
  <c r="K157" i="10" s="1"/>
  <c r="M157" i="10" s="1"/>
  <c r="O157" i="10" s="1"/>
  <c r="J98" i="10"/>
  <c r="K98" i="10" s="1"/>
  <c r="M98" i="10" s="1"/>
  <c r="O98" i="10" s="1"/>
  <c r="J168" i="10"/>
  <c r="K168" i="10" s="1"/>
  <c r="M168" i="10" s="1"/>
  <c r="O168" i="10" s="1"/>
  <c r="J214" i="10"/>
  <c r="K214" i="10" s="1"/>
  <c r="M214" i="10" s="1"/>
  <c r="O214" i="10" s="1"/>
  <c r="J38" i="10"/>
  <c r="K38" i="10" s="1"/>
  <c r="M38" i="10" s="1"/>
  <c r="O38" i="10" s="1"/>
  <c r="J205" i="10"/>
  <c r="K205" i="10" s="1"/>
  <c r="M205" i="10" s="1"/>
  <c r="O205" i="10" s="1"/>
  <c r="J47" i="10"/>
  <c r="K47" i="10" s="1"/>
  <c r="M47" i="10" s="1"/>
  <c r="O47" i="10" s="1"/>
  <c r="J78" i="10"/>
  <c r="K78" i="10" s="1"/>
  <c r="M78" i="10" s="1"/>
  <c r="O78" i="10" s="1"/>
  <c r="J117" i="10"/>
  <c r="K117" i="10" s="1"/>
  <c r="M117" i="10" s="1"/>
  <c r="O117" i="10" s="1"/>
  <c r="J76" i="10"/>
  <c r="K76" i="10" s="1"/>
  <c r="M76" i="10" s="1"/>
  <c r="O76" i="10" s="1"/>
  <c r="J187" i="10"/>
  <c r="K187" i="10" s="1"/>
  <c r="M187" i="10" s="1"/>
  <c r="O187" i="10" s="1"/>
  <c r="J67" i="10"/>
  <c r="K67" i="10" s="1"/>
  <c r="M67" i="10" s="1"/>
  <c r="O67" i="10" s="1"/>
  <c r="J316" i="10"/>
  <c r="K316" i="10" s="1"/>
  <c r="M316" i="10" s="1"/>
  <c r="O316" i="10" s="1"/>
  <c r="J146" i="10"/>
  <c r="K146" i="10" s="1"/>
  <c r="M146" i="10" s="1"/>
  <c r="O146" i="10" s="1"/>
  <c r="J14" i="10"/>
  <c r="K14" i="10" s="1"/>
  <c r="M14" i="10" s="1"/>
  <c r="O14" i="10" s="1"/>
  <c r="J60" i="10"/>
  <c r="K60" i="10" s="1"/>
  <c r="M60" i="10" s="1"/>
  <c r="O60" i="10" s="1"/>
  <c r="J191" i="10"/>
  <c r="K191" i="10" s="1"/>
  <c r="M191" i="10" s="1"/>
  <c r="O191" i="10" s="1"/>
  <c r="J297" i="10"/>
  <c r="K297" i="10" s="1"/>
  <c r="M297" i="10" s="1"/>
  <c r="O297" i="10" s="1"/>
  <c r="J339" i="10"/>
  <c r="K339" i="10" s="1"/>
  <c r="M339" i="10" s="1"/>
  <c r="O339" i="10" s="1"/>
  <c r="J115" i="10"/>
  <c r="K115" i="10" s="1"/>
  <c r="M115" i="10" s="1"/>
  <c r="O115" i="10" s="1"/>
  <c r="J11" i="10"/>
  <c r="K11" i="10" s="1"/>
  <c r="M11" i="10" s="1"/>
  <c r="O11" i="10" s="1"/>
  <c r="J298" i="10"/>
  <c r="K298" i="10" s="1"/>
  <c r="M298" i="10" s="1"/>
  <c r="O298" i="10" s="1"/>
  <c r="J274" i="10"/>
  <c r="K274" i="10" s="1"/>
  <c r="M274" i="10" s="1"/>
  <c r="O274" i="10" s="1"/>
  <c r="J127" i="10"/>
  <c r="K127" i="10" s="1"/>
  <c r="M127" i="10" s="1"/>
  <c r="O127" i="10" s="1"/>
  <c r="J142" i="10"/>
  <c r="K142" i="10" s="1"/>
  <c r="M142" i="10" s="1"/>
  <c r="O142" i="10" s="1"/>
  <c r="J105" i="10"/>
  <c r="K105" i="10" s="1"/>
  <c r="M105" i="10" s="1"/>
  <c r="O105" i="10" s="1"/>
  <c r="J206" i="10"/>
  <c r="K206" i="10" s="1"/>
  <c r="M206" i="10" s="1"/>
  <c r="O206" i="10" s="1"/>
  <c r="J88" i="10"/>
  <c r="K88" i="10" s="1"/>
  <c r="M88" i="10" s="1"/>
  <c r="O88" i="10" s="1"/>
  <c r="J306" i="10"/>
  <c r="K306" i="10" s="1"/>
  <c r="M306" i="10" s="1"/>
  <c r="O306" i="10" s="1"/>
  <c r="J130" i="10"/>
  <c r="K130" i="10" s="1"/>
  <c r="M130" i="10" s="1"/>
  <c r="O130" i="10" s="1"/>
  <c r="J286" i="10"/>
  <c r="K286" i="10" s="1"/>
  <c r="M286" i="10" s="1"/>
  <c r="O286" i="10" s="1"/>
  <c r="J120" i="10"/>
  <c r="K120" i="10" s="1"/>
  <c r="M120" i="10" s="1"/>
  <c r="O120" i="10" s="1"/>
  <c r="J109" i="10"/>
  <c r="K109" i="10" s="1"/>
  <c r="M109" i="10" s="1"/>
  <c r="O109" i="10" s="1"/>
  <c r="J86" i="10"/>
  <c r="K86" i="10" s="1"/>
  <c r="M86" i="10" s="1"/>
  <c r="J65" i="10"/>
  <c r="K65" i="10" s="1"/>
  <c r="M65" i="10" s="1"/>
  <c r="O65" i="10" s="1"/>
  <c r="J305" i="10"/>
  <c r="K305" i="10" s="1"/>
  <c r="M305" i="10" s="1"/>
  <c r="O305" i="10" s="1"/>
  <c r="J181" i="10"/>
  <c r="K181" i="10" s="1"/>
  <c r="M181" i="10" s="1"/>
  <c r="O181" i="10" s="1"/>
  <c r="J57" i="10"/>
  <c r="K57" i="10" s="1"/>
  <c r="M57" i="10" s="1"/>
  <c r="O57" i="10" s="1"/>
  <c r="J337" i="10"/>
  <c r="K337" i="10" s="1"/>
  <c r="M337" i="10" s="1"/>
  <c r="O337" i="10" s="1"/>
  <c r="J185" i="10"/>
  <c r="K185" i="10" s="1"/>
  <c r="M185" i="10" s="1"/>
  <c r="O185" i="10" s="1"/>
  <c r="J90" i="10"/>
  <c r="K90" i="10" s="1"/>
  <c r="M90" i="10" s="1"/>
  <c r="O90" i="10" s="1"/>
  <c r="J92" i="10"/>
  <c r="K92" i="10" s="1"/>
  <c r="M92" i="10" s="1"/>
  <c r="O92" i="10" s="1"/>
  <c r="J35" i="10"/>
  <c r="K35" i="10" s="1"/>
  <c r="M35" i="10" s="1"/>
  <c r="O35" i="10" s="1"/>
  <c r="J224" i="10"/>
  <c r="K224" i="10" s="1"/>
  <c r="M224" i="10" s="1"/>
  <c r="O224" i="10" s="1"/>
  <c r="J245" i="10"/>
  <c r="K245" i="10" s="1"/>
  <c r="M245" i="10" s="1"/>
  <c r="O245" i="10" s="1"/>
  <c r="J207" i="10"/>
  <c r="K207" i="10" s="1"/>
  <c r="M207" i="10" s="1"/>
  <c r="O207" i="10" s="1"/>
  <c r="J260" i="10"/>
  <c r="K260" i="10" s="1"/>
  <c r="M260" i="10" s="1"/>
  <c r="O260" i="10" s="1"/>
  <c r="J26" i="10"/>
  <c r="K26" i="10" s="1"/>
  <c r="M26" i="10" s="1"/>
  <c r="O26" i="10" s="1"/>
  <c r="J186" i="10"/>
  <c r="K186" i="10" s="1"/>
  <c r="M186" i="10" s="1"/>
  <c r="O186" i="10" s="1"/>
  <c r="J342" i="10"/>
  <c r="K342" i="10" s="1"/>
  <c r="M342" i="10" s="1"/>
  <c r="O342" i="10" s="1"/>
  <c r="J304" i="10"/>
  <c r="K304" i="10" s="1"/>
  <c r="M304" i="10" s="1"/>
  <c r="O304" i="10" s="1"/>
  <c r="J326" i="10"/>
  <c r="K326" i="10" s="1"/>
  <c r="M326" i="10" s="1"/>
  <c r="O326" i="10" s="1"/>
  <c r="J267" i="10"/>
  <c r="K267" i="10" s="1"/>
  <c r="M267" i="10" s="1"/>
  <c r="O267" i="10" s="1"/>
  <c r="J64" i="10"/>
  <c r="K64" i="10" s="1"/>
  <c r="M64" i="10" s="1"/>
  <c r="O64" i="10" s="1"/>
  <c r="J246" i="10"/>
  <c r="K246" i="10" s="1"/>
  <c r="M246" i="10" s="1"/>
  <c r="O246" i="10" s="1"/>
  <c r="J133" i="10"/>
  <c r="K133" i="10" s="1"/>
  <c r="M133" i="10" s="1"/>
  <c r="O133" i="10" s="1"/>
  <c r="J283" i="10"/>
  <c r="K283" i="10" s="1"/>
  <c r="M283" i="10" s="1"/>
  <c r="O283" i="10" s="1"/>
  <c r="J315" i="10"/>
  <c r="K315" i="10" s="1"/>
  <c r="M315" i="10" s="1"/>
  <c r="O315" i="10" s="1"/>
  <c r="J139" i="10"/>
  <c r="K139" i="10" s="1"/>
  <c r="M139" i="10" s="1"/>
  <c r="O139" i="10" s="1"/>
  <c r="J321" i="10"/>
  <c r="K321" i="10" s="1"/>
  <c r="M321" i="10" s="1"/>
  <c r="O321" i="10" s="1"/>
  <c r="J311" i="10"/>
  <c r="K311" i="10" s="1"/>
  <c r="M311" i="10" s="1"/>
  <c r="O311" i="10" s="1"/>
  <c r="J128" i="10"/>
  <c r="K128" i="10" s="1"/>
  <c r="M128" i="10" s="1"/>
  <c r="O128" i="10" s="1"/>
  <c r="J318" i="10"/>
  <c r="K318" i="10" s="1"/>
  <c r="M318" i="10" s="1"/>
  <c r="O318" i="10" s="1"/>
  <c r="J33" i="10"/>
  <c r="K33" i="10" s="1"/>
  <c r="M33" i="10" s="1"/>
  <c r="O33" i="10" s="1"/>
  <c r="J32" i="10"/>
  <c r="K32" i="10" s="1"/>
  <c r="M32" i="10" s="1"/>
  <c r="O32" i="10" s="1"/>
  <c r="J25" i="10"/>
  <c r="K25" i="10" s="1"/>
  <c r="M25" i="10" s="1"/>
  <c r="O25" i="10" s="1"/>
  <c r="J24" i="10"/>
  <c r="K24" i="10" s="1"/>
  <c r="M24" i="10" s="1"/>
  <c r="O24" i="10" s="1"/>
  <c r="J46" i="10"/>
  <c r="K46" i="10" s="1"/>
  <c r="M46" i="10" s="1"/>
  <c r="O46" i="10" s="1"/>
  <c r="J106" i="10"/>
  <c r="K106" i="10" s="1"/>
  <c r="M106" i="10" s="1"/>
  <c r="O106" i="10" s="1"/>
  <c r="J62" i="10"/>
  <c r="K62" i="10" s="1"/>
  <c r="M62" i="10" s="1"/>
  <c r="O62" i="10" s="1"/>
  <c r="J204" i="10"/>
  <c r="K204" i="10" s="1"/>
  <c r="M204" i="10" s="1"/>
  <c r="O204" i="10" s="1"/>
  <c r="J248" i="10"/>
  <c r="K248" i="10" s="1"/>
  <c r="M248" i="10" s="1"/>
  <c r="O248" i="10" s="1"/>
  <c r="J188" i="10"/>
  <c r="K188" i="10" s="1"/>
  <c r="M188" i="10" s="1"/>
  <c r="O188" i="10" s="1"/>
  <c r="J180" i="10"/>
  <c r="K180" i="10" s="1"/>
  <c r="M180" i="10" s="1"/>
  <c r="O180" i="10" s="1"/>
  <c r="J89" i="10"/>
  <c r="K89" i="10" s="1"/>
  <c r="M89" i="10" s="1"/>
  <c r="O89" i="10" s="1"/>
  <c r="J288" i="10"/>
  <c r="K288" i="10" s="1"/>
  <c r="M288" i="10" s="1"/>
  <c r="O288" i="10" s="1"/>
  <c r="J12" i="10"/>
  <c r="K12" i="10" s="1"/>
  <c r="M12" i="10" s="1"/>
  <c r="O12" i="10" s="1"/>
  <c r="J111" i="10"/>
  <c r="K111" i="10" s="1"/>
  <c r="M111" i="10" s="1"/>
  <c r="O111" i="10" s="1"/>
  <c r="J151" i="10"/>
  <c r="K151" i="10" s="1"/>
  <c r="M151" i="10" s="1"/>
  <c r="O151" i="10" s="1"/>
  <c r="J336" i="10"/>
  <c r="K336" i="10" s="1"/>
  <c r="M336" i="10" s="1"/>
  <c r="O336" i="10" s="1"/>
  <c r="J61" i="10"/>
  <c r="K61" i="10" s="1"/>
  <c r="M61" i="10" s="1"/>
  <c r="O61" i="10" s="1"/>
  <c r="J132" i="10"/>
  <c r="K132" i="10" s="1"/>
  <c r="M132" i="10" s="1"/>
  <c r="O132" i="10" s="1"/>
  <c r="J341" i="10"/>
  <c r="K341" i="10" s="1"/>
  <c r="M341" i="10" s="1"/>
  <c r="O341" i="10" s="1"/>
  <c r="J95" i="10"/>
  <c r="K95" i="10" s="1"/>
  <c r="M95" i="10" s="1"/>
  <c r="O95" i="10" s="1"/>
  <c r="J332" i="10"/>
  <c r="K332" i="10" s="1"/>
  <c r="M332" i="10" s="1"/>
  <c r="O332" i="10" s="1"/>
  <c r="J347" i="10"/>
  <c r="K347" i="10" s="1"/>
  <c r="M347" i="10" s="1"/>
  <c r="O347" i="10" s="1"/>
  <c r="J82" i="10"/>
  <c r="K82" i="10" s="1"/>
  <c r="M82" i="10" s="1"/>
  <c r="O82" i="10" s="1"/>
  <c r="J243" i="10"/>
  <c r="K243" i="10" s="1"/>
  <c r="M243" i="10" s="1"/>
  <c r="O243" i="10" s="1"/>
  <c r="J346" i="10"/>
  <c r="K346" i="10" s="1"/>
  <c r="M346" i="10" s="1"/>
  <c r="O346" i="10" s="1"/>
  <c r="J100" i="10"/>
  <c r="K100" i="10" s="1"/>
  <c r="M100" i="10" s="1"/>
  <c r="O100" i="10" s="1"/>
  <c r="J333" i="10"/>
  <c r="K333" i="10" s="1"/>
  <c r="M333" i="10" s="1"/>
  <c r="O333" i="10" s="1"/>
  <c r="J308" i="10"/>
  <c r="K308" i="10" s="1"/>
  <c r="M308" i="10" s="1"/>
  <c r="O308" i="10" s="1"/>
  <c r="J220" i="10"/>
  <c r="K220" i="10" s="1"/>
  <c r="M220" i="10" s="1"/>
  <c r="O220" i="10" s="1"/>
  <c r="J103" i="10"/>
  <c r="K103" i="10" s="1"/>
  <c r="M103" i="10" s="1"/>
  <c r="O103" i="10" s="1"/>
  <c r="J210" i="10"/>
  <c r="K210" i="10" s="1"/>
  <c r="M210" i="10" s="1"/>
  <c r="O210" i="10" s="1"/>
  <c r="J225" i="10"/>
  <c r="K225" i="10" s="1"/>
  <c r="M225" i="10" s="1"/>
  <c r="O225" i="10" s="1"/>
  <c r="J140" i="10"/>
  <c r="K140" i="10" s="1"/>
  <c r="M140" i="10" s="1"/>
  <c r="O140" i="10" s="1"/>
  <c r="J294" i="10"/>
  <c r="K294" i="10" s="1"/>
  <c r="M294" i="10" s="1"/>
  <c r="O294" i="10" s="1"/>
  <c r="J30" i="10"/>
  <c r="K30" i="10" s="1"/>
  <c r="M30" i="10" s="1"/>
  <c r="O30" i="10" s="1"/>
  <c r="J228" i="10"/>
  <c r="K228" i="10" s="1"/>
  <c r="M228" i="10" s="1"/>
  <c r="O228" i="10" s="1"/>
  <c r="J119" i="10"/>
  <c r="K119" i="10" s="1"/>
  <c r="M119" i="10" s="1"/>
  <c r="O119" i="10" s="1"/>
  <c r="J335" i="10"/>
  <c r="K335" i="10" s="1"/>
  <c r="M335" i="10" s="1"/>
  <c r="O335" i="10" s="1"/>
  <c r="J110" i="10"/>
  <c r="K110" i="10" s="1"/>
  <c r="M110" i="10" s="1"/>
  <c r="O110" i="10" s="1"/>
  <c r="J36" i="10"/>
  <c r="K36" i="10" s="1"/>
  <c r="M36" i="10" s="1"/>
  <c r="O36" i="10" s="1"/>
  <c r="J87" i="10"/>
  <c r="K87" i="10" s="1"/>
  <c r="M87" i="10" s="1"/>
  <c r="O87" i="10" s="1"/>
  <c r="J218" i="10"/>
  <c r="K218" i="10" s="1"/>
  <c r="M218" i="10" s="1"/>
  <c r="J252" i="10"/>
  <c r="K252" i="10" s="1"/>
  <c r="M252" i="10" s="1"/>
  <c r="O252" i="10" s="1"/>
  <c r="J272" i="10"/>
  <c r="K272" i="10" s="1"/>
  <c r="M272" i="10" s="1"/>
  <c r="J182" i="10"/>
  <c r="K182" i="10" s="1"/>
  <c r="M182" i="10" s="1"/>
  <c r="O182" i="10" s="1"/>
  <c r="J44" i="10"/>
  <c r="K44" i="10" s="1"/>
  <c r="M44" i="10" s="1"/>
  <c r="O44" i="10" s="1"/>
  <c r="J172" i="10"/>
  <c r="K172" i="10" s="1"/>
  <c r="M172" i="10" s="1"/>
  <c r="O172" i="10" s="1"/>
  <c r="J261" i="10"/>
  <c r="K261" i="10" s="1"/>
  <c r="M261" i="10" s="1"/>
  <c r="O261" i="10" s="1"/>
  <c r="J53" i="10"/>
  <c r="K53" i="10" s="1"/>
  <c r="M53" i="10" s="1"/>
  <c r="O53" i="10" s="1"/>
  <c r="J301" i="10"/>
  <c r="K301" i="10" s="1"/>
  <c r="M301" i="10" s="1"/>
  <c r="O301" i="10" s="1"/>
  <c r="J20" i="10"/>
  <c r="K20" i="10" s="1"/>
  <c r="M20" i="10" s="1"/>
  <c r="O20" i="10" s="1"/>
  <c r="J97" i="10"/>
  <c r="K97" i="10" s="1"/>
  <c r="M97" i="10" s="1"/>
  <c r="O97" i="10" s="1"/>
  <c r="J159" i="10"/>
  <c r="K159" i="10" s="1"/>
  <c r="M159" i="10" s="1"/>
  <c r="O159" i="10" s="1"/>
  <c r="J222" i="10"/>
  <c r="K222" i="10" s="1"/>
  <c r="M222" i="10" s="1"/>
  <c r="O222" i="10" s="1"/>
  <c r="J247" i="10"/>
  <c r="K247" i="10" s="1"/>
  <c r="M247" i="10" s="1"/>
  <c r="O247" i="10" s="1"/>
  <c r="J331" i="10"/>
  <c r="K331" i="10" s="1"/>
  <c r="M331" i="10" s="1"/>
  <c r="O331" i="10" s="1"/>
  <c r="J360" i="10"/>
  <c r="K360" i="10" s="1"/>
  <c r="M360" i="10" s="1"/>
  <c r="O360" i="10" s="1"/>
  <c r="J230" i="10"/>
  <c r="K230" i="10" s="1"/>
  <c r="M230" i="10" s="1"/>
  <c r="O230" i="10" s="1"/>
  <c r="J135" i="10"/>
  <c r="K135" i="10" s="1"/>
  <c r="M135" i="10" s="1"/>
  <c r="O135" i="10" s="1"/>
  <c r="J8" i="10"/>
  <c r="K8" i="10" s="1"/>
  <c r="M8" i="10" s="1"/>
  <c r="O8" i="10" s="1"/>
  <c r="J349" i="10"/>
  <c r="K349" i="10" s="1"/>
  <c r="M349" i="10" s="1"/>
  <c r="O349" i="10" s="1"/>
  <c r="J194" i="10"/>
  <c r="K194" i="10" s="1"/>
  <c r="M194" i="10" s="1"/>
  <c r="O194" i="10" s="1"/>
  <c r="J69" i="10"/>
  <c r="K69" i="10" s="1"/>
  <c r="M69" i="10" s="1"/>
  <c r="O69" i="10" s="1"/>
  <c r="J302" i="10"/>
  <c r="K302" i="10" s="1"/>
  <c r="M302" i="10" s="1"/>
  <c r="O302" i="10" s="1"/>
  <c r="J23" i="10"/>
  <c r="K23" i="10" s="1"/>
  <c r="M23" i="10" s="1"/>
  <c r="O23" i="10" s="1"/>
  <c r="J340" i="10"/>
  <c r="K340" i="10" s="1"/>
  <c r="M340" i="10" s="1"/>
  <c r="O340" i="10" s="1"/>
  <c r="J241" i="10"/>
  <c r="K241" i="10" s="1"/>
  <c r="M241" i="10" s="1"/>
  <c r="O241" i="10" s="1"/>
  <c r="J280" i="10"/>
  <c r="K280" i="10" s="1"/>
  <c r="M280" i="10" s="1"/>
  <c r="O280" i="10" s="1"/>
  <c r="J40" i="10"/>
  <c r="K40" i="10" s="1"/>
  <c r="M40" i="10" s="1"/>
  <c r="O40" i="10" s="1"/>
  <c r="J279" i="10"/>
  <c r="K279" i="10" s="1"/>
  <c r="M279" i="10" s="1"/>
  <c r="O279" i="10" s="1"/>
  <c r="J184" i="10"/>
  <c r="K184" i="10" s="1"/>
  <c r="M184" i="10" s="1"/>
  <c r="O184" i="10" s="1"/>
  <c r="J242" i="10"/>
  <c r="K242" i="10" s="1"/>
  <c r="M242" i="10" s="1"/>
  <c r="O242" i="10" s="1"/>
  <c r="J250" i="10"/>
  <c r="K250" i="10" s="1"/>
  <c r="M250" i="10" s="1"/>
  <c r="O250" i="10" s="1"/>
  <c r="J29" i="10"/>
  <c r="K29" i="10" s="1"/>
  <c r="M29" i="10" s="1"/>
  <c r="O29" i="10" s="1"/>
  <c r="J259" i="10"/>
  <c r="K259" i="10" s="1"/>
  <c r="M259" i="10" s="1"/>
  <c r="O259" i="10" s="1"/>
  <c r="J166" i="10"/>
  <c r="K166" i="10" s="1"/>
  <c r="M166" i="10" s="1"/>
  <c r="O166" i="10" s="1"/>
  <c r="J251" i="10"/>
  <c r="K251" i="10" s="1"/>
  <c r="M251" i="10" s="1"/>
  <c r="O251" i="10" s="1"/>
  <c r="J94" i="10"/>
  <c r="K94" i="10" s="1"/>
  <c r="M94" i="10" s="1"/>
  <c r="O94" i="10" s="1"/>
  <c r="J51" i="10"/>
  <c r="K51" i="10" s="1"/>
  <c r="M51" i="10" s="1"/>
  <c r="O51" i="10" s="1"/>
  <c r="J348" i="10"/>
  <c r="K348" i="10" s="1"/>
  <c r="M348" i="10" s="1"/>
  <c r="O348" i="10" s="1"/>
  <c r="J99" i="10"/>
  <c r="K99" i="10" s="1"/>
  <c r="M99" i="10" s="1"/>
  <c r="O99" i="10" s="1"/>
  <c r="J236" i="10"/>
  <c r="K236" i="10" s="1"/>
  <c r="M236" i="10" s="1"/>
  <c r="O236" i="10" s="1"/>
  <c r="J152" i="10"/>
  <c r="K152" i="10" s="1"/>
  <c r="M152" i="10" s="1"/>
  <c r="O152" i="10" s="1"/>
  <c r="J167" i="10"/>
  <c r="K167" i="10" s="1"/>
  <c r="M167" i="10" s="1"/>
  <c r="O167" i="10" s="1"/>
  <c r="J150" i="10"/>
  <c r="K150" i="10" s="1"/>
  <c r="M150" i="10" s="1"/>
  <c r="O150" i="10" s="1"/>
  <c r="J240" i="10"/>
  <c r="K240" i="10" s="1"/>
  <c r="M240" i="10" s="1"/>
  <c r="O240" i="10" s="1"/>
  <c r="J313" i="10"/>
  <c r="K313" i="10" s="1"/>
  <c r="M313" i="10" s="1"/>
  <c r="O313" i="10" s="1"/>
  <c r="J211" i="10"/>
  <c r="K211" i="10" s="1"/>
  <c r="M211" i="10" s="1"/>
  <c r="O211" i="10" s="1"/>
  <c r="J42" i="10"/>
  <c r="K42" i="10" s="1"/>
  <c r="M42" i="10" s="1"/>
  <c r="O42" i="10" s="1"/>
  <c r="J45" i="10"/>
  <c r="K45" i="10" s="1"/>
  <c r="M45" i="10" s="1"/>
  <c r="O45" i="10" s="1"/>
  <c r="J320" i="10"/>
  <c r="K320" i="10" s="1"/>
  <c r="M320" i="10" s="1"/>
  <c r="O320" i="10" s="1"/>
  <c r="J344" i="10"/>
  <c r="K344" i="10" s="1"/>
  <c r="M344" i="10" s="1"/>
  <c r="J290" i="10"/>
  <c r="K290" i="10" s="1"/>
  <c r="M290" i="10" s="1"/>
  <c r="O290" i="10" s="1"/>
  <c r="J338" i="10"/>
  <c r="K338" i="10" s="1"/>
  <c r="M338" i="10" s="1"/>
  <c r="O338" i="10" s="1"/>
  <c r="J199" i="10"/>
  <c r="K199" i="10" s="1"/>
  <c r="M199" i="10" s="1"/>
  <c r="O199" i="10" s="1"/>
  <c r="J81" i="10"/>
  <c r="K81" i="10" s="1"/>
  <c r="M81" i="10" s="1"/>
  <c r="O81" i="10" s="1"/>
  <c r="J173" i="10"/>
  <c r="K173" i="10" s="1"/>
  <c r="M173" i="10" s="1"/>
  <c r="O173" i="10" s="1"/>
  <c r="J80" i="10"/>
  <c r="K80" i="10" s="1"/>
  <c r="M80" i="10" s="1"/>
  <c r="O80" i="10" s="1"/>
  <c r="J170" i="10"/>
  <c r="K170" i="10" s="1"/>
  <c r="M170" i="10" s="1"/>
  <c r="O170" i="10" s="1"/>
  <c r="J231" i="10"/>
  <c r="K231" i="10" s="1"/>
  <c r="M231" i="10" s="1"/>
  <c r="O231" i="10" s="1"/>
  <c r="J299" i="10"/>
  <c r="K299" i="10" s="1"/>
  <c r="M299" i="10" s="1"/>
  <c r="O299" i="10" s="1"/>
  <c r="J149" i="10"/>
  <c r="K149" i="10" s="1"/>
  <c r="M149" i="10" s="1"/>
  <c r="O149" i="10" s="1"/>
  <c r="J70" i="10"/>
  <c r="K70" i="10" s="1"/>
  <c r="M70" i="10" s="1"/>
  <c r="O70" i="10" s="1"/>
  <c r="J43" i="10"/>
  <c r="K43" i="10" s="1"/>
  <c r="M43" i="10" s="1"/>
  <c r="O43" i="10" s="1"/>
  <c r="J270" i="10"/>
  <c r="K270" i="10" s="1"/>
  <c r="M270" i="10" s="1"/>
  <c r="O270" i="10" s="1"/>
  <c r="J221" i="10"/>
  <c r="K221" i="10" s="1"/>
  <c r="M221" i="10" s="1"/>
  <c r="O221" i="10" s="1"/>
  <c r="J116" i="10"/>
  <c r="K116" i="10" s="1"/>
  <c r="M116" i="10" s="1"/>
  <c r="O116" i="10" s="1"/>
  <c r="J162" i="10"/>
  <c r="K162" i="10" s="1"/>
  <c r="M162" i="10" s="1"/>
  <c r="J192" i="10"/>
  <c r="K192" i="10" s="1"/>
  <c r="M192" i="10" s="1"/>
  <c r="O192" i="10" s="1"/>
  <c r="J238" i="10"/>
  <c r="K238" i="10" s="1"/>
  <c r="M238" i="10" s="1"/>
  <c r="O238" i="10" s="1"/>
  <c r="J253" i="10"/>
  <c r="K253" i="10" s="1"/>
  <c r="M253" i="10" s="1"/>
  <c r="O253" i="10" s="1"/>
  <c r="J307" i="10"/>
  <c r="K307" i="10" s="1"/>
  <c r="M307" i="10" s="1"/>
  <c r="O307" i="10" s="1"/>
  <c r="J271" i="10"/>
  <c r="K271" i="10" s="1"/>
  <c r="M271" i="10" s="1"/>
  <c r="O271" i="10" s="1"/>
  <c r="J232" i="10"/>
  <c r="K232" i="10" s="1"/>
  <c r="M232" i="10" s="1"/>
  <c r="O232" i="10" s="1"/>
  <c r="J285" i="10"/>
  <c r="K285" i="10" s="1"/>
  <c r="M285" i="10" s="1"/>
  <c r="O285" i="10" s="1"/>
  <c r="J208" i="10"/>
  <c r="K208" i="10" s="1"/>
  <c r="M208" i="10" s="1"/>
  <c r="O208" i="10" s="1"/>
  <c r="J126" i="10"/>
  <c r="K126" i="10" s="1"/>
  <c r="M126" i="10" s="1"/>
  <c r="O126" i="10" s="1"/>
  <c r="J114" i="10"/>
  <c r="K114" i="10" s="1"/>
  <c r="M114" i="10" s="1"/>
  <c r="O114" i="10" s="1"/>
  <c r="J254" i="10"/>
  <c r="K254" i="10" s="1"/>
  <c r="M254" i="10" s="1"/>
  <c r="O254" i="10" s="1"/>
  <c r="J72" i="10"/>
  <c r="K72" i="10" s="1"/>
  <c r="M72" i="10" s="1"/>
  <c r="O72" i="10" s="1"/>
  <c r="J63" i="10"/>
  <c r="K63" i="10" s="1"/>
  <c r="M63" i="10" s="1"/>
  <c r="O63" i="10" s="1"/>
  <c r="J289" i="10"/>
  <c r="K289" i="10" s="1"/>
  <c r="M289" i="10" s="1"/>
  <c r="O289" i="10" s="1"/>
  <c r="J113" i="10"/>
  <c r="K113" i="10" s="1"/>
  <c r="M113" i="10" s="1"/>
  <c r="O113" i="10" s="1"/>
  <c r="J227" i="10"/>
  <c r="K227" i="10" s="1"/>
  <c r="M227" i="10" s="1"/>
  <c r="O227" i="10" s="1"/>
  <c r="J217" i="10"/>
  <c r="K217" i="10" s="1"/>
  <c r="M217" i="10" s="1"/>
  <c r="O217" i="10" s="1"/>
  <c r="J212" i="10"/>
  <c r="K212" i="10" s="1"/>
  <c r="M212" i="10" s="1"/>
  <c r="O212" i="10" s="1"/>
  <c r="J112" i="10"/>
  <c r="K112" i="10" s="1"/>
  <c r="M112" i="10" s="1"/>
  <c r="O112" i="10" s="1"/>
  <c r="J200" i="10"/>
  <c r="K200" i="10" s="1"/>
  <c r="M200" i="10" s="1"/>
  <c r="O200" i="10" s="1"/>
  <c r="J303" i="10"/>
  <c r="K303" i="10" s="1"/>
  <c r="M303" i="10" s="1"/>
  <c r="O303" i="10" s="1"/>
  <c r="J91" i="10"/>
  <c r="K91" i="10" s="1"/>
  <c r="M91" i="10" s="1"/>
  <c r="O91" i="10" s="1"/>
  <c r="J255" i="10"/>
  <c r="K255" i="10" s="1"/>
  <c r="M255" i="10" s="1"/>
  <c r="O255" i="10" s="1"/>
  <c r="J258" i="10"/>
  <c r="K258" i="10" s="1"/>
  <c r="M258" i="10" s="1"/>
  <c r="O258" i="10" s="1"/>
  <c r="J18" i="10"/>
  <c r="K18" i="10" s="1"/>
  <c r="M18" i="10" s="1"/>
  <c r="O18" i="10" s="1"/>
  <c r="J144" i="10"/>
  <c r="K144" i="10" s="1"/>
  <c r="M144" i="10" s="1"/>
  <c r="O144" i="10" s="1"/>
  <c r="J324" i="10"/>
  <c r="K324" i="10" s="1"/>
  <c r="M324" i="10" s="1"/>
  <c r="O324" i="10" s="1"/>
  <c r="J165" i="10"/>
  <c r="K165" i="10" s="1"/>
  <c r="M165" i="10" s="1"/>
  <c r="O165" i="10" s="1"/>
  <c r="J203" i="10"/>
  <c r="K203" i="10" s="1"/>
  <c r="M203" i="10" s="1"/>
  <c r="O203" i="10" s="1"/>
  <c r="J101" i="10"/>
  <c r="K101" i="10" s="1"/>
  <c r="M101" i="10" s="1"/>
  <c r="O101" i="10" s="1"/>
  <c r="J55" i="10"/>
  <c r="K55" i="10" s="1"/>
  <c r="M55" i="10" s="1"/>
  <c r="O55" i="10" s="1"/>
  <c r="J202" i="10"/>
  <c r="K202" i="10" s="1"/>
  <c r="M202" i="10" s="1"/>
  <c r="O202" i="10" s="1"/>
  <c r="J141" i="10"/>
  <c r="K141" i="10" s="1"/>
  <c r="M141" i="10" s="1"/>
  <c r="O141" i="10" s="1"/>
  <c r="J235" i="10"/>
  <c r="K235" i="10" s="1"/>
  <c r="M235" i="10" s="1"/>
  <c r="J265" i="10"/>
  <c r="K265" i="10" s="1"/>
  <c r="M265" i="10" s="1"/>
  <c r="O265" i="10" s="1"/>
  <c r="J322" i="10"/>
  <c r="K322" i="10" s="1"/>
  <c r="M322" i="10" s="1"/>
  <c r="O322" i="10" s="1"/>
  <c r="J310" i="10"/>
  <c r="K310" i="10" s="1"/>
  <c r="M310" i="10" s="1"/>
  <c r="O310" i="10" s="1"/>
  <c r="J276" i="10"/>
  <c r="K276" i="10" s="1"/>
  <c r="M276" i="10" s="1"/>
  <c r="O276" i="10" s="1"/>
  <c r="J22" i="10"/>
  <c r="K22" i="10" s="1"/>
  <c r="M22" i="10" s="1"/>
  <c r="O22" i="10" s="1"/>
  <c r="J118" i="10"/>
  <c r="K118" i="10" s="1"/>
  <c r="M118" i="10" s="1"/>
  <c r="J28" i="10"/>
  <c r="K28" i="10" s="1"/>
  <c r="M28" i="10" s="1"/>
  <c r="O28" i="10" s="1"/>
  <c r="J354" i="10"/>
  <c r="K354" i="10" s="1"/>
  <c r="M354" i="10" s="1"/>
  <c r="O354" i="10" s="1"/>
  <c r="J268" i="10"/>
  <c r="K268" i="10" s="1"/>
  <c r="M268" i="10" s="1"/>
  <c r="O268" i="10" s="1"/>
  <c r="J21" i="10"/>
  <c r="K21" i="10" s="1"/>
  <c r="M21" i="10" s="1"/>
  <c r="O21" i="10" s="1"/>
  <c r="J84" i="10"/>
  <c r="K84" i="10" s="1"/>
  <c r="M84" i="10" s="1"/>
  <c r="O84" i="10" s="1"/>
  <c r="J239" i="10"/>
  <c r="K239" i="10" s="1"/>
  <c r="M239" i="10" s="1"/>
  <c r="O239" i="10" s="1"/>
  <c r="J223" i="10"/>
  <c r="K223" i="10" s="1"/>
  <c r="M223" i="10" s="1"/>
  <c r="O223" i="10" s="1"/>
  <c r="J71" i="10"/>
  <c r="K71" i="10" s="1"/>
  <c r="M71" i="10" s="1"/>
  <c r="O71" i="10" s="1"/>
  <c r="J309" i="10"/>
  <c r="K309" i="10" s="1"/>
  <c r="M309" i="10" s="1"/>
  <c r="O309" i="10" s="1"/>
  <c r="J13" i="10"/>
  <c r="K13" i="10" s="1"/>
  <c r="M13" i="10" s="1"/>
  <c r="O13" i="10" s="1"/>
  <c r="J104" i="10"/>
  <c r="K104" i="10" s="1"/>
  <c r="M104" i="10" s="1"/>
  <c r="O104" i="10" s="1"/>
  <c r="J196" i="10"/>
  <c r="K196" i="10" s="1"/>
  <c r="M196" i="10" s="1"/>
  <c r="J330" i="10"/>
  <c r="K330" i="10" s="1"/>
  <c r="M330" i="10" s="1"/>
  <c r="O330" i="10" s="1"/>
  <c r="J56" i="10"/>
  <c r="K56" i="10" s="1"/>
  <c r="M56" i="10" s="1"/>
  <c r="O56" i="10" s="1"/>
  <c r="J153" i="10"/>
  <c r="K153" i="10" s="1"/>
  <c r="M153" i="10" s="1"/>
  <c r="O153" i="10" s="1"/>
  <c r="J158" i="10"/>
  <c r="K158" i="10" s="1"/>
  <c r="M158" i="10" s="1"/>
  <c r="O158" i="10" s="1"/>
  <c r="J237" i="10"/>
  <c r="K237" i="10" s="1"/>
  <c r="M237" i="10" s="1"/>
  <c r="O237" i="10" s="1"/>
  <c r="J215" i="10"/>
  <c r="K215" i="10" s="1"/>
  <c r="M215" i="10" s="1"/>
  <c r="O215" i="10" s="1"/>
  <c r="J49" i="10"/>
  <c r="K49" i="10" s="1"/>
  <c r="M49" i="10" s="1"/>
  <c r="O49" i="10" s="1"/>
  <c r="J353" i="10"/>
  <c r="K353" i="10" s="1"/>
  <c r="M353" i="10" s="1"/>
  <c r="O353" i="10" s="1"/>
  <c r="J213" i="10"/>
  <c r="K213" i="10" s="1"/>
  <c r="M213" i="10" s="1"/>
  <c r="O213" i="10" s="1"/>
  <c r="J193" i="10"/>
  <c r="K193" i="10" s="1"/>
  <c r="M193" i="10" s="1"/>
  <c r="O193" i="10" s="1"/>
  <c r="J355" i="10"/>
  <c r="K355" i="10" s="1"/>
  <c r="M355" i="10" s="1"/>
  <c r="O355" i="10" s="1"/>
  <c r="J125" i="10"/>
  <c r="K125" i="10" s="1"/>
  <c r="M125" i="10" s="1"/>
  <c r="O125" i="10" s="1"/>
  <c r="J319" i="10"/>
  <c r="K319" i="10" s="1"/>
  <c r="M319" i="10" s="1"/>
  <c r="O319" i="10" s="1"/>
  <c r="J10" i="10"/>
  <c r="K10" i="10" s="1"/>
  <c r="M10" i="10" s="1"/>
  <c r="O10" i="10" s="1"/>
  <c r="J137" i="10"/>
  <c r="K137" i="10" s="1"/>
  <c r="M137" i="10" s="1"/>
  <c r="O137" i="10" s="1"/>
  <c r="J161" i="10"/>
  <c r="K161" i="10" s="1"/>
  <c r="M161" i="10" s="1"/>
  <c r="O161" i="10" s="1"/>
  <c r="J34" i="10"/>
  <c r="K34" i="10" s="1"/>
  <c r="M34" i="10" s="1"/>
  <c r="O34" i="10" s="1"/>
  <c r="J363" i="10"/>
  <c r="K363" i="10" s="1"/>
  <c r="M363" i="10" s="1"/>
  <c r="O363" i="10" s="1"/>
  <c r="J37" i="10"/>
  <c r="K37" i="10" s="1"/>
  <c r="M37" i="10" s="1"/>
  <c r="O37" i="10" s="1"/>
  <c r="J107" i="10"/>
  <c r="K107" i="10" s="1"/>
  <c r="M107" i="10" s="1"/>
  <c r="O107" i="10" s="1"/>
  <c r="J197" i="10"/>
  <c r="K197" i="10" s="1"/>
  <c r="M197" i="10" s="1"/>
  <c r="O197" i="10" s="1"/>
  <c r="J50" i="10"/>
  <c r="K50" i="10" s="1"/>
  <c r="M50" i="10" s="1"/>
  <c r="O50" i="10" s="1"/>
  <c r="J148" i="10"/>
  <c r="K148" i="10" s="1"/>
  <c r="M148" i="10" s="1"/>
  <c r="O148" i="10" s="1"/>
  <c r="J300" i="10"/>
  <c r="K300" i="10" s="1"/>
  <c r="M300" i="10" s="1"/>
  <c r="O300" i="10" s="1"/>
  <c r="J85" i="10"/>
  <c r="K85" i="10" s="1"/>
  <c r="M85" i="10" s="1"/>
  <c r="O85" i="10" s="1"/>
  <c r="J352" i="10"/>
  <c r="K352" i="10" s="1"/>
  <c r="M352" i="10" s="1"/>
  <c r="O352" i="10" s="1"/>
  <c r="J201" i="10"/>
  <c r="K201" i="10" s="1"/>
  <c r="M201" i="10" s="1"/>
  <c r="O201" i="10" s="1"/>
  <c r="J31" i="10"/>
  <c r="K31" i="10" s="1"/>
  <c r="M31" i="10" s="1"/>
  <c r="O31" i="10" s="1"/>
  <c r="J312" i="10"/>
  <c r="K312" i="10" s="1"/>
  <c r="M312" i="10" s="1"/>
  <c r="O312" i="10" s="1"/>
  <c r="J262" i="10"/>
  <c r="K262" i="10" s="1"/>
  <c r="M262" i="10" s="1"/>
  <c r="O262" i="10" s="1"/>
  <c r="J351" i="10"/>
  <c r="K351" i="10" s="1"/>
  <c r="M351" i="10" s="1"/>
  <c r="O351" i="10" s="1"/>
  <c r="J359" i="10"/>
  <c r="K359" i="10" s="1"/>
  <c r="M359" i="10" s="1"/>
  <c r="O359" i="10" s="1"/>
  <c r="J154" i="10"/>
  <c r="K154" i="10" s="1"/>
  <c r="M154" i="10" s="1"/>
  <c r="O154" i="10" s="1"/>
  <c r="J229" i="10"/>
  <c r="K229" i="10" s="1"/>
  <c r="M229" i="10" s="1"/>
  <c r="O229" i="10" s="1"/>
  <c r="J216" i="10"/>
  <c r="K216" i="10" s="1"/>
  <c r="M216" i="10" s="1"/>
  <c r="O216" i="10" s="1"/>
  <c r="J79" i="10"/>
  <c r="K79" i="10" s="1"/>
  <c r="M79" i="10" s="1"/>
  <c r="O79" i="10" s="1"/>
  <c r="J138" i="10"/>
  <c r="K138" i="10" s="1"/>
  <c r="M138" i="10" s="1"/>
  <c r="O138" i="10" s="1"/>
  <c r="J356" i="10"/>
  <c r="K356" i="10" s="1"/>
  <c r="M356" i="10" s="1"/>
  <c r="O356" i="10" s="1"/>
  <c r="J314" i="10"/>
  <c r="K314" i="10" s="1"/>
  <c r="M314" i="10" s="1"/>
  <c r="O314" i="10" s="1"/>
  <c r="J147" i="10"/>
  <c r="K147" i="10" s="1"/>
  <c r="M147" i="10" s="1"/>
  <c r="O147" i="10" s="1"/>
  <c r="J59" i="10"/>
  <c r="K59" i="10" s="1"/>
  <c r="M59" i="10" s="1"/>
  <c r="O59" i="10" s="1"/>
  <c r="J263" i="10"/>
  <c r="K263" i="10" s="1"/>
  <c r="M263" i="10" s="1"/>
  <c r="O263" i="10" s="1"/>
  <c r="J357" i="10"/>
  <c r="K357" i="10" s="1"/>
  <c r="M357" i="10" s="1"/>
  <c r="O357" i="10" s="1"/>
  <c r="J233" i="10"/>
  <c r="K233" i="10" s="1"/>
  <c r="M233" i="10" s="1"/>
  <c r="O233" i="10" s="1"/>
  <c r="J334" i="10"/>
  <c r="K334" i="10" s="1"/>
  <c r="M334" i="10" s="1"/>
  <c r="O334" i="10" s="1"/>
  <c r="J256" i="10"/>
  <c r="K256" i="10" s="1"/>
  <c r="M256" i="10" s="1"/>
  <c r="O256" i="10" s="1"/>
  <c r="J293" i="10"/>
  <c r="K293" i="10" s="1"/>
  <c r="M293" i="10" s="1"/>
  <c r="O293" i="10" s="1"/>
  <c r="J198" i="10"/>
  <c r="K198" i="10" s="1"/>
  <c r="M198" i="10" s="1"/>
  <c r="O198" i="10" s="1"/>
  <c r="J277" i="10"/>
  <c r="K277" i="10" s="1"/>
  <c r="M277" i="10" s="1"/>
  <c r="O277" i="10" s="1"/>
  <c r="J155" i="10"/>
  <c r="K155" i="10" s="1"/>
  <c r="M155" i="10" s="1"/>
  <c r="O155" i="10" s="1"/>
  <c r="J15" i="10"/>
  <c r="K15" i="10" s="1"/>
  <c r="M15" i="10" s="1"/>
  <c r="O15" i="10" s="1"/>
  <c r="J54" i="10"/>
  <c r="K54" i="10" s="1"/>
  <c r="M54" i="10" s="1"/>
  <c r="O54" i="10" s="1"/>
  <c r="J17" i="10"/>
  <c r="K17" i="10" s="1"/>
  <c r="M17" i="10" s="1"/>
  <c r="O17" i="10" s="1"/>
  <c r="J123" i="10"/>
  <c r="K123" i="10" s="1"/>
  <c r="M123" i="10" s="1"/>
  <c r="O123" i="10" s="1"/>
  <c r="J136" i="10"/>
  <c r="K136" i="10" s="1"/>
  <c r="M136" i="10" s="1"/>
  <c r="O136" i="10" s="1"/>
  <c r="J176" i="10"/>
  <c r="K176" i="10" s="1"/>
  <c r="M176" i="10" s="1"/>
  <c r="O176" i="10" s="1"/>
  <c r="J292" i="10"/>
  <c r="K292" i="10" s="1"/>
  <c r="M292" i="10" s="1"/>
  <c r="O292" i="10" s="1"/>
  <c r="J164" i="10"/>
  <c r="K164" i="10" s="1"/>
  <c r="M164" i="10" s="1"/>
  <c r="O164" i="10" s="1"/>
  <c r="J145" i="10"/>
  <c r="K145" i="10" s="1"/>
  <c r="M145" i="10" s="1"/>
  <c r="O145" i="10" s="1"/>
  <c r="J174" i="10"/>
  <c r="K174" i="10" s="1"/>
  <c r="M174" i="10" s="1"/>
  <c r="O174" i="10" s="1"/>
  <c r="O162" i="10"/>
  <c r="O272" i="10"/>
  <c r="O196" i="10"/>
  <c r="O86" i="10"/>
  <c r="O129" i="10"/>
  <c r="O218" i="10"/>
  <c r="O235" i="10"/>
  <c r="O344" i="10"/>
  <c r="O118" i="10"/>
  <c r="M366" i="9"/>
  <c r="O366" i="9" s="1"/>
  <c r="J322" i="8"/>
  <c r="K322" i="8" s="1"/>
  <c r="M322" i="8" s="1"/>
  <c r="J90" i="8"/>
  <c r="K90" i="8" s="1"/>
  <c r="M90" i="8" s="1"/>
  <c r="J212" i="8"/>
  <c r="K212" i="8" s="1"/>
  <c r="M212" i="8" s="1"/>
  <c r="J255" i="8"/>
  <c r="K255" i="8" s="1"/>
  <c r="M255" i="8" s="1"/>
  <c r="J82" i="8"/>
  <c r="K82" i="8" s="1"/>
  <c r="M82" i="8" s="1"/>
  <c r="J218" i="8"/>
  <c r="K218" i="8" s="1"/>
  <c r="M218" i="8" s="1"/>
  <c r="J100" i="8"/>
  <c r="K100" i="8" s="1"/>
  <c r="M100" i="8" s="1"/>
  <c r="J62" i="8"/>
  <c r="K62" i="8" s="1"/>
  <c r="M62" i="8" s="1"/>
  <c r="N62" i="9" s="1"/>
  <c r="O62" i="9" s="1"/>
  <c r="J265" i="8"/>
  <c r="K265" i="8" s="1"/>
  <c r="M265" i="8" s="1"/>
  <c r="J259" i="8"/>
  <c r="K259" i="8" s="1"/>
  <c r="M259" i="8" s="1"/>
  <c r="J272" i="8"/>
  <c r="K272" i="8" s="1"/>
  <c r="M272" i="8" s="1"/>
  <c r="J88" i="8"/>
  <c r="K88" i="8" s="1"/>
  <c r="M88" i="8" s="1"/>
  <c r="J147" i="8"/>
  <c r="K147" i="8" s="1"/>
  <c r="M147" i="8" s="1"/>
  <c r="J45" i="8"/>
  <c r="K45" i="8" s="1"/>
  <c r="M45" i="8" s="1"/>
  <c r="J21" i="8"/>
  <c r="K21" i="8" s="1"/>
  <c r="M21" i="8" s="1"/>
  <c r="J209" i="8"/>
  <c r="K209" i="8" s="1"/>
  <c r="M209" i="8" s="1"/>
  <c r="O209" i="8" s="1"/>
  <c r="J19" i="8"/>
  <c r="K19" i="8" s="1"/>
  <c r="M19" i="8" s="1"/>
  <c r="J206" i="8"/>
  <c r="K206" i="8" s="1"/>
  <c r="M206" i="8" s="1"/>
  <c r="J308" i="8"/>
  <c r="K308" i="8" s="1"/>
  <c r="M308" i="8" s="1"/>
  <c r="J176" i="8"/>
  <c r="K176" i="8" s="1"/>
  <c r="M176" i="8" s="1"/>
  <c r="J310" i="8"/>
  <c r="K310" i="8" s="1"/>
  <c r="M310" i="8" s="1"/>
  <c r="J65" i="8"/>
  <c r="K65" i="8" s="1"/>
  <c r="M65" i="8" s="1"/>
  <c r="J320" i="8"/>
  <c r="K320" i="8" s="1"/>
  <c r="M320" i="8" s="1"/>
  <c r="J327" i="8"/>
  <c r="K327" i="8" s="1"/>
  <c r="M327" i="8" s="1"/>
  <c r="N327" i="9" s="1"/>
  <c r="O327" i="9" s="1"/>
  <c r="J288" i="8"/>
  <c r="K288" i="8" s="1"/>
  <c r="M288" i="8" s="1"/>
  <c r="J146" i="8"/>
  <c r="K146" i="8" s="1"/>
  <c r="M146" i="8" s="1"/>
  <c r="J127" i="8"/>
  <c r="K127" i="8" s="1"/>
  <c r="M127" i="8" s="1"/>
  <c r="J196" i="8"/>
  <c r="K196" i="8" s="1"/>
  <c r="M196" i="8" s="1"/>
  <c r="J11" i="8"/>
  <c r="K11" i="8" s="1"/>
  <c r="M11" i="8" s="1"/>
  <c r="J81" i="8"/>
  <c r="K81" i="8" s="1"/>
  <c r="M81" i="8" s="1"/>
  <c r="J15" i="8"/>
  <c r="K15" i="8" s="1"/>
  <c r="M15" i="8" s="1"/>
  <c r="J12" i="8"/>
  <c r="K12" i="8" s="1"/>
  <c r="M12" i="8" s="1"/>
  <c r="O12" i="8" s="1"/>
  <c r="J264" i="8"/>
  <c r="K264" i="8" s="1"/>
  <c r="M264" i="8" s="1"/>
  <c r="J280" i="8"/>
  <c r="K280" i="8" s="1"/>
  <c r="M280" i="8" s="1"/>
  <c r="N280" i="9" s="1"/>
  <c r="O280" i="9" s="1"/>
  <c r="J188" i="8"/>
  <c r="K188" i="8" s="1"/>
  <c r="M188" i="8" s="1"/>
  <c r="J113" i="8"/>
  <c r="K113" i="8" s="1"/>
  <c r="M113" i="8" s="1"/>
  <c r="J318" i="8"/>
  <c r="K318" i="8" s="1"/>
  <c r="M318" i="8" s="1"/>
  <c r="J319" i="8"/>
  <c r="K319" i="8" s="1"/>
  <c r="M319" i="8" s="1"/>
  <c r="N319" i="9" s="1"/>
  <c r="O319" i="9" s="1"/>
  <c r="J344" i="8"/>
  <c r="K344" i="8" s="1"/>
  <c r="M344" i="8" s="1"/>
  <c r="O344" i="8" s="1"/>
  <c r="J105" i="8"/>
  <c r="K105" i="8" s="1"/>
  <c r="M105" i="8" s="1"/>
  <c r="N105" i="9" s="1"/>
  <c r="O105" i="9" s="1"/>
  <c r="J58" i="8"/>
  <c r="K58" i="8" s="1"/>
  <c r="M58" i="8" s="1"/>
  <c r="N58" i="9" s="1"/>
  <c r="O58" i="9" s="1"/>
  <c r="J330" i="8"/>
  <c r="K330" i="8" s="1"/>
  <c r="M330" i="8" s="1"/>
  <c r="N330" i="9" s="1"/>
  <c r="O330" i="9" s="1"/>
  <c r="J148" i="8"/>
  <c r="K148" i="8" s="1"/>
  <c r="M148" i="8" s="1"/>
  <c r="J16" i="8"/>
  <c r="K16" i="8" s="1"/>
  <c r="M16" i="8" s="1"/>
  <c r="J304" i="8"/>
  <c r="K304" i="8" s="1"/>
  <c r="M304" i="8" s="1"/>
  <c r="O304" i="8" s="1"/>
  <c r="J269" i="8"/>
  <c r="K269" i="8" s="1"/>
  <c r="M269" i="8" s="1"/>
  <c r="N269" i="9" s="1"/>
  <c r="O269" i="9" s="1"/>
  <c r="J262" i="8"/>
  <c r="K262" i="8" s="1"/>
  <c r="M262" i="8" s="1"/>
  <c r="J254" i="8"/>
  <c r="K254" i="8" s="1"/>
  <c r="M254" i="8" s="1"/>
  <c r="O254" i="8" s="1"/>
  <c r="J39" i="8"/>
  <c r="K39" i="8" s="1"/>
  <c r="M39" i="8" s="1"/>
  <c r="J321" i="8"/>
  <c r="K321" i="8" s="1"/>
  <c r="M321" i="8" s="1"/>
  <c r="N321" i="9" s="1"/>
  <c r="O321" i="9" s="1"/>
  <c r="J363" i="8"/>
  <c r="K363" i="8" s="1"/>
  <c r="M363" i="8" s="1"/>
  <c r="N363" i="9" s="1"/>
  <c r="O363" i="9" s="1"/>
  <c r="J79" i="8"/>
  <c r="K79" i="8" s="1"/>
  <c r="M79" i="8" s="1"/>
  <c r="J328" i="8"/>
  <c r="K328" i="8" s="1"/>
  <c r="M328" i="8" s="1"/>
  <c r="N328" i="9" s="1"/>
  <c r="O328" i="9" s="1"/>
  <c r="J346" i="8"/>
  <c r="K346" i="8" s="1"/>
  <c r="M346" i="8" s="1"/>
  <c r="J28" i="8"/>
  <c r="K28" i="8" s="1"/>
  <c r="M28" i="8" s="1"/>
  <c r="O28" i="8" s="1"/>
  <c r="J237" i="8"/>
  <c r="K237" i="8" s="1"/>
  <c r="M237" i="8" s="1"/>
  <c r="N237" i="9" s="1"/>
  <c r="O237" i="9" s="1"/>
  <c r="J34" i="8"/>
  <c r="K34" i="8" s="1"/>
  <c r="M34" i="8" s="1"/>
  <c r="O34" i="8" s="1"/>
  <c r="J67" i="8"/>
  <c r="K67" i="8" s="1"/>
  <c r="M67" i="8" s="1"/>
  <c r="O67" i="8" s="1"/>
  <c r="J208" i="8"/>
  <c r="K208" i="8" s="1"/>
  <c r="M208" i="8" s="1"/>
  <c r="J273" i="8"/>
  <c r="K273" i="8" s="1"/>
  <c r="M273" i="8" s="1"/>
  <c r="J162" i="8"/>
  <c r="K162" i="8" s="1"/>
  <c r="M162" i="8" s="1"/>
  <c r="O162" i="8" s="1"/>
  <c r="J49" i="8"/>
  <c r="K49" i="8" s="1"/>
  <c r="M49" i="8" s="1"/>
  <c r="J18" i="8"/>
  <c r="K18" i="8" s="1"/>
  <c r="M18" i="8" s="1"/>
  <c r="O18" i="8" s="1"/>
  <c r="J277" i="8"/>
  <c r="K277" i="8" s="1"/>
  <c r="M277" i="8" s="1"/>
  <c r="N277" i="9" s="1"/>
  <c r="O277" i="9" s="1"/>
  <c r="J172" i="8"/>
  <c r="K172" i="8" s="1"/>
  <c r="M172" i="8" s="1"/>
  <c r="J93" i="8"/>
  <c r="K93" i="8" s="1"/>
  <c r="M93" i="8" s="1"/>
  <c r="N93" i="9" s="1"/>
  <c r="O93" i="9" s="1"/>
  <c r="J230" i="8"/>
  <c r="K230" i="8" s="1"/>
  <c r="M230" i="8" s="1"/>
  <c r="J300" i="8"/>
  <c r="K300" i="8" s="1"/>
  <c r="M300" i="8" s="1"/>
  <c r="J238" i="8"/>
  <c r="K238" i="8" s="1"/>
  <c r="M238" i="8" s="1"/>
  <c r="O238" i="8" s="1"/>
  <c r="J293" i="8"/>
  <c r="K293" i="8" s="1"/>
  <c r="M293" i="8" s="1"/>
  <c r="O293" i="8" s="1"/>
  <c r="J348" i="8"/>
  <c r="K348" i="8" s="1"/>
  <c r="M348" i="8" s="1"/>
  <c r="N348" i="9" s="1"/>
  <c r="O348" i="9" s="1"/>
  <c r="J74" i="8"/>
  <c r="K74" i="8" s="1"/>
  <c r="M74" i="8" s="1"/>
  <c r="O74" i="8" s="1"/>
  <c r="J161" i="8"/>
  <c r="K161" i="8" s="1"/>
  <c r="M161" i="8" s="1"/>
  <c r="N161" i="9" s="1"/>
  <c r="O161" i="9" s="1"/>
  <c r="J202" i="8"/>
  <c r="K202" i="8" s="1"/>
  <c r="M202" i="8" s="1"/>
  <c r="O202" i="8" s="1"/>
  <c r="J301" i="8"/>
  <c r="K301" i="8" s="1"/>
  <c r="M301" i="8" s="1"/>
  <c r="N301" i="9" s="1"/>
  <c r="O301" i="9" s="1"/>
  <c r="J141" i="8"/>
  <c r="K141" i="8" s="1"/>
  <c r="M141" i="8" s="1"/>
  <c r="J207" i="8"/>
  <c r="K207" i="8" s="1"/>
  <c r="M207" i="8" s="1"/>
  <c r="N207" i="9" s="1"/>
  <c r="O207" i="9" s="1"/>
  <c r="J239" i="8"/>
  <c r="K239" i="8" s="1"/>
  <c r="M239" i="8" s="1"/>
  <c r="N239" i="9" s="1"/>
  <c r="O239" i="9" s="1"/>
  <c r="J299" i="8"/>
  <c r="K299" i="8" s="1"/>
  <c r="M299" i="8" s="1"/>
  <c r="N299" i="9" s="1"/>
  <c r="O299" i="9" s="1"/>
  <c r="J245" i="8"/>
  <c r="K245" i="8" s="1"/>
  <c r="M245" i="8" s="1"/>
  <c r="N245" i="9" s="1"/>
  <c r="O245" i="9" s="1"/>
  <c r="J355" i="8"/>
  <c r="K355" i="8" s="1"/>
  <c r="M355" i="8" s="1"/>
  <c r="N355" i="9" s="1"/>
  <c r="O355" i="9" s="1"/>
  <c r="J9" i="8"/>
  <c r="K9" i="8" s="1"/>
  <c r="M9" i="8" s="1"/>
  <c r="N9" i="9" s="1"/>
  <c r="O9" i="9" s="1"/>
  <c r="J72" i="8"/>
  <c r="K72" i="8" s="1"/>
  <c r="M72" i="8" s="1"/>
  <c r="N72" i="9" s="1"/>
  <c r="O72" i="9" s="1"/>
  <c r="J256" i="8"/>
  <c r="K256" i="8" s="1"/>
  <c r="M256" i="8" s="1"/>
  <c r="J89" i="8"/>
  <c r="K89" i="8" s="1"/>
  <c r="M89" i="8" s="1"/>
  <c r="O89" i="8" s="1"/>
  <c r="J30" i="8"/>
  <c r="K30" i="8" s="1"/>
  <c r="M30" i="8" s="1"/>
  <c r="N30" i="9" s="1"/>
  <c r="O30" i="9" s="1"/>
  <c r="J289" i="8"/>
  <c r="K289" i="8" s="1"/>
  <c r="M289" i="8" s="1"/>
  <c r="O289" i="8" s="1"/>
  <c r="J342" i="8"/>
  <c r="K342" i="8" s="1"/>
  <c r="M342" i="8" s="1"/>
  <c r="O342" i="8" s="1"/>
  <c r="J55" i="8"/>
  <c r="K55" i="8" s="1"/>
  <c r="M55" i="8" s="1"/>
  <c r="N55" i="9" s="1"/>
  <c r="O55" i="9" s="1"/>
  <c r="J231" i="8"/>
  <c r="K231" i="8" s="1"/>
  <c r="M231" i="8" s="1"/>
  <c r="N231" i="9" s="1"/>
  <c r="O231" i="9" s="1"/>
  <c r="J86" i="8"/>
  <c r="K86" i="8" s="1"/>
  <c r="M86" i="8" s="1"/>
  <c r="O86" i="8" s="1"/>
  <c r="J73" i="8"/>
  <c r="K73" i="8" s="1"/>
  <c r="M73" i="8" s="1"/>
  <c r="J158" i="8"/>
  <c r="K158" i="8" s="1"/>
  <c r="M158" i="8" s="1"/>
  <c r="J279" i="8"/>
  <c r="K279" i="8" s="1"/>
  <c r="M279" i="8" s="1"/>
  <c r="J129" i="8"/>
  <c r="K129" i="8" s="1"/>
  <c r="M129" i="8" s="1"/>
  <c r="J150" i="8"/>
  <c r="K150" i="8" s="1"/>
  <c r="M150" i="8" s="1"/>
  <c r="O150" i="8" s="1"/>
  <c r="J227" i="8"/>
  <c r="K227" i="8" s="1"/>
  <c r="M227" i="8" s="1"/>
  <c r="O227" i="8" s="1"/>
  <c r="J296" i="8"/>
  <c r="K296" i="8" s="1"/>
  <c r="M296" i="8" s="1"/>
  <c r="O296" i="8" s="1"/>
  <c r="J94" i="8"/>
  <c r="K94" i="8" s="1"/>
  <c r="M94" i="8" s="1"/>
  <c r="J298" i="8"/>
  <c r="K298" i="8" s="1"/>
  <c r="M298" i="8" s="1"/>
  <c r="J290" i="8"/>
  <c r="K290" i="8" s="1"/>
  <c r="M290" i="8" s="1"/>
  <c r="N290" i="9" s="1"/>
  <c r="O290" i="9" s="1"/>
  <c r="J226" i="8"/>
  <c r="K226" i="8" s="1"/>
  <c r="M226" i="8" s="1"/>
  <c r="N226" i="9" s="1"/>
  <c r="O226" i="9" s="1"/>
  <c r="J174" i="8"/>
  <c r="K174" i="8" s="1"/>
  <c r="M174" i="8" s="1"/>
  <c r="J115" i="8"/>
  <c r="K115" i="8" s="1"/>
  <c r="M115" i="8" s="1"/>
  <c r="N115" i="9" s="1"/>
  <c r="O115" i="9" s="1"/>
  <c r="J189" i="8"/>
  <c r="K189" i="8" s="1"/>
  <c r="M189" i="8" s="1"/>
  <c r="N189" i="9" s="1"/>
  <c r="O189" i="9" s="1"/>
  <c r="J315" i="8"/>
  <c r="K315" i="8" s="1"/>
  <c r="M315" i="8" s="1"/>
  <c r="N315" i="9" s="1"/>
  <c r="O315" i="9" s="1"/>
  <c r="J41" i="8"/>
  <c r="K41" i="8" s="1"/>
  <c r="M41" i="8" s="1"/>
  <c r="J286" i="8"/>
  <c r="K286" i="8" s="1"/>
  <c r="M286" i="8" s="1"/>
  <c r="J339" i="8"/>
  <c r="K339" i="8" s="1"/>
  <c r="M339" i="8" s="1"/>
  <c r="N339" i="9" s="1"/>
  <c r="O339" i="9" s="1"/>
  <c r="J145" i="8"/>
  <c r="K145" i="8" s="1"/>
  <c r="M145" i="8" s="1"/>
  <c r="O145" i="8" s="1"/>
  <c r="J340" i="8"/>
  <c r="K340" i="8" s="1"/>
  <c r="M340" i="8" s="1"/>
  <c r="J109" i="8"/>
  <c r="K109" i="8" s="1"/>
  <c r="M109" i="8" s="1"/>
  <c r="N109" i="9" s="1"/>
  <c r="O109" i="9" s="1"/>
  <c r="J325" i="8"/>
  <c r="K325" i="8" s="1"/>
  <c r="M325" i="8" s="1"/>
  <c r="J154" i="8"/>
  <c r="K154" i="8" s="1"/>
  <c r="M154" i="8" s="1"/>
  <c r="N154" i="9" s="1"/>
  <c r="O154" i="9" s="1"/>
  <c r="J134" i="8"/>
  <c r="K134" i="8" s="1"/>
  <c r="M134" i="8" s="1"/>
  <c r="N134" i="9" s="1"/>
  <c r="O134" i="9" s="1"/>
  <c r="J137" i="8"/>
  <c r="K137" i="8" s="1"/>
  <c r="M137" i="8" s="1"/>
  <c r="J324" i="8"/>
  <c r="K324" i="8" s="1"/>
  <c r="M324" i="8" s="1"/>
  <c r="O324" i="8" s="1"/>
  <c r="J253" i="8"/>
  <c r="K253" i="8" s="1"/>
  <c r="M253" i="8" s="1"/>
  <c r="J336" i="8"/>
  <c r="K336" i="8" s="1"/>
  <c r="M336" i="8" s="1"/>
  <c r="J54" i="8"/>
  <c r="K54" i="8" s="1"/>
  <c r="M54" i="8" s="1"/>
  <c r="O54" i="8" s="1"/>
  <c r="J337" i="8"/>
  <c r="K337" i="8" s="1"/>
  <c r="M337" i="8" s="1"/>
  <c r="O337" i="8" s="1"/>
  <c r="J128" i="8"/>
  <c r="K128" i="8" s="1"/>
  <c r="M128" i="8" s="1"/>
  <c r="N128" i="9" s="1"/>
  <c r="O128" i="9" s="1"/>
  <c r="J185" i="8"/>
  <c r="K185" i="8" s="1"/>
  <c r="M185" i="8" s="1"/>
  <c r="O185" i="8" s="1"/>
  <c r="J215" i="8"/>
  <c r="K215" i="8" s="1"/>
  <c r="M215" i="8" s="1"/>
  <c r="J97" i="8"/>
  <c r="K97" i="8" s="1"/>
  <c r="M97" i="8" s="1"/>
  <c r="J224" i="8"/>
  <c r="K224" i="8" s="1"/>
  <c r="M224" i="8" s="1"/>
  <c r="N224" i="9" s="1"/>
  <c r="O224" i="9" s="1"/>
  <c r="J87" i="8"/>
  <c r="K87" i="8" s="1"/>
  <c r="M87" i="8" s="1"/>
  <c r="N87" i="9" s="1"/>
  <c r="O87" i="9" s="1"/>
  <c r="J159" i="8"/>
  <c r="K159" i="8" s="1"/>
  <c r="M159" i="8" s="1"/>
  <c r="N159" i="9" s="1"/>
  <c r="O159" i="9" s="1"/>
  <c r="J56" i="8"/>
  <c r="K56" i="8" s="1"/>
  <c r="M56" i="8" s="1"/>
  <c r="J157" i="8"/>
  <c r="K157" i="8" s="1"/>
  <c r="M157" i="8" s="1"/>
  <c r="O157" i="8" s="1"/>
  <c r="J10" i="8"/>
  <c r="K10" i="8" s="1"/>
  <c r="M10" i="8" s="1"/>
  <c r="O10" i="8" s="1"/>
  <c r="J351" i="8"/>
  <c r="K351" i="8" s="1"/>
  <c r="M351" i="8" s="1"/>
  <c r="J362" i="8"/>
  <c r="K362" i="8" s="1"/>
  <c r="M362" i="8" s="1"/>
  <c r="N362" i="9" s="1"/>
  <c r="O362" i="9" s="1"/>
  <c r="J183" i="8"/>
  <c r="K183" i="8" s="1"/>
  <c r="M183" i="8" s="1"/>
  <c r="N183" i="9" s="1"/>
  <c r="O183" i="9" s="1"/>
  <c r="J278" i="8"/>
  <c r="K278" i="8" s="1"/>
  <c r="M278" i="8" s="1"/>
  <c r="J248" i="8"/>
  <c r="K248" i="8" s="1"/>
  <c r="M248" i="8" s="1"/>
  <c r="N248" i="9" s="1"/>
  <c r="O248" i="9" s="1"/>
  <c r="J120" i="8"/>
  <c r="K120" i="8" s="1"/>
  <c r="M120" i="8" s="1"/>
  <c r="N120" i="9" s="1"/>
  <c r="O120" i="9" s="1"/>
  <c r="J40" i="8"/>
  <c r="K40" i="8" s="1"/>
  <c r="M40" i="8" s="1"/>
  <c r="O40" i="8" s="1"/>
  <c r="J334" i="8"/>
  <c r="K334" i="8" s="1"/>
  <c r="M334" i="8" s="1"/>
  <c r="O334" i="8" s="1"/>
  <c r="J345" i="8"/>
  <c r="K345" i="8" s="1"/>
  <c r="M345" i="8" s="1"/>
  <c r="J17" i="8"/>
  <c r="K17" i="8" s="1"/>
  <c r="M17" i="8" s="1"/>
  <c r="O17" i="8" s="1"/>
  <c r="J333" i="8"/>
  <c r="K333" i="8" s="1"/>
  <c r="M333" i="8" s="1"/>
  <c r="O333" i="8" s="1"/>
  <c r="J240" i="8"/>
  <c r="K240" i="8" s="1"/>
  <c r="M240" i="8" s="1"/>
  <c r="O240" i="8" s="1"/>
  <c r="J32" i="8"/>
  <c r="K32" i="8" s="1"/>
  <c r="M32" i="8" s="1"/>
  <c r="O32" i="8" s="1"/>
  <c r="J360" i="8"/>
  <c r="K360" i="8" s="1"/>
  <c r="M360" i="8" s="1"/>
  <c r="N360" i="9" s="1"/>
  <c r="O360" i="9" s="1"/>
  <c r="J71" i="8"/>
  <c r="K71" i="8" s="1"/>
  <c r="M71" i="8" s="1"/>
  <c r="N71" i="9" s="1"/>
  <c r="O71" i="9" s="1"/>
  <c r="J323" i="8"/>
  <c r="K323" i="8" s="1"/>
  <c r="M323" i="8" s="1"/>
  <c r="N323" i="9" s="1"/>
  <c r="O323" i="9" s="1"/>
  <c r="J78" i="8"/>
  <c r="K78" i="8" s="1"/>
  <c r="M78" i="8" s="1"/>
  <c r="J37" i="8"/>
  <c r="K37" i="8" s="1"/>
  <c r="M37" i="8" s="1"/>
  <c r="N37" i="9" s="1"/>
  <c r="O37" i="9" s="1"/>
  <c r="J331" i="8"/>
  <c r="K331" i="8" s="1"/>
  <c r="M331" i="8" s="1"/>
  <c r="N331" i="9" s="1"/>
  <c r="O331" i="9" s="1"/>
  <c r="J194" i="8"/>
  <c r="K194" i="8" s="1"/>
  <c r="M194" i="8" s="1"/>
  <c r="N194" i="9" s="1"/>
  <c r="O194" i="9" s="1"/>
  <c r="J180" i="8"/>
  <c r="K180" i="8" s="1"/>
  <c r="M180" i="8" s="1"/>
  <c r="N180" i="9" s="1"/>
  <c r="O180" i="9" s="1"/>
  <c r="J76" i="8"/>
  <c r="K76" i="8" s="1"/>
  <c r="M76" i="8" s="1"/>
  <c r="O76" i="8" s="1"/>
  <c r="J139" i="8"/>
  <c r="K139" i="8" s="1"/>
  <c r="M139" i="8" s="1"/>
  <c r="N139" i="9" s="1"/>
  <c r="O139" i="9" s="1"/>
  <c r="J104" i="8"/>
  <c r="K104" i="8" s="1"/>
  <c r="M104" i="8" s="1"/>
  <c r="O104" i="8" s="1"/>
  <c r="J302" i="8"/>
  <c r="K302" i="8" s="1"/>
  <c r="M302" i="8" s="1"/>
  <c r="J347" i="8"/>
  <c r="K347" i="8" s="1"/>
  <c r="M347" i="8" s="1"/>
  <c r="J199" i="8"/>
  <c r="K199" i="8" s="1"/>
  <c r="M199" i="8" s="1"/>
  <c r="O199" i="8" s="1"/>
  <c r="J311" i="8"/>
  <c r="K311" i="8" s="1"/>
  <c r="M311" i="8" s="1"/>
  <c r="O311" i="8" s="1"/>
  <c r="J70" i="8"/>
  <c r="K70" i="8" s="1"/>
  <c r="M70" i="8" s="1"/>
  <c r="N70" i="9" s="1"/>
  <c r="O70" i="9" s="1"/>
  <c r="J138" i="8"/>
  <c r="K138" i="8" s="1"/>
  <c r="M138" i="8" s="1"/>
  <c r="J197" i="8"/>
  <c r="K197" i="8" s="1"/>
  <c r="M197" i="8" s="1"/>
  <c r="N197" i="9" s="1"/>
  <c r="O197" i="9" s="1"/>
  <c r="J332" i="8"/>
  <c r="K332" i="8" s="1"/>
  <c r="M332" i="8" s="1"/>
  <c r="N332" i="9" s="1"/>
  <c r="O332" i="9" s="1"/>
  <c r="J118" i="8"/>
  <c r="K118" i="8" s="1"/>
  <c r="M118" i="8" s="1"/>
  <c r="N118" i="9" s="1"/>
  <c r="O118" i="9" s="1"/>
  <c r="J314" i="8"/>
  <c r="K314" i="8" s="1"/>
  <c r="M314" i="8" s="1"/>
  <c r="J221" i="8"/>
  <c r="K221" i="8" s="1"/>
  <c r="M221" i="8" s="1"/>
  <c r="N221" i="9" s="1"/>
  <c r="O221" i="9" s="1"/>
  <c r="J223" i="8"/>
  <c r="K223" i="8" s="1"/>
  <c r="M223" i="8" s="1"/>
  <c r="J274" i="8"/>
  <c r="K274" i="8" s="1"/>
  <c r="M274" i="8" s="1"/>
  <c r="O274" i="8" s="1"/>
  <c r="J275" i="8"/>
  <c r="K275" i="8" s="1"/>
  <c r="M275" i="8" s="1"/>
  <c r="J124" i="8"/>
  <c r="K124" i="8" s="1"/>
  <c r="M124" i="8" s="1"/>
  <c r="O124" i="8" s="1"/>
  <c r="J217" i="8"/>
  <c r="K217" i="8" s="1"/>
  <c r="M217" i="8" s="1"/>
  <c r="N217" i="9" s="1"/>
  <c r="O217" i="9" s="1"/>
  <c r="J234" i="8"/>
  <c r="K234" i="8" s="1"/>
  <c r="M234" i="8" s="1"/>
  <c r="J119" i="8"/>
  <c r="K119" i="8" s="1"/>
  <c r="M119" i="8" s="1"/>
  <c r="O119" i="8" s="1"/>
  <c r="J48" i="8"/>
  <c r="K48" i="8" s="1"/>
  <c r="M48" i="8" s="1"/>
  <c r="J103" i="8"/>
  <c r="K103" i="8" s="1"/>
  <c r="M103" i="8" s="1"/>
  <c r="O103" i="8" s="1"/>
  <c r="J160" i="8"/>
  <c r="K160" i="8" s="1"/>
  <c r="M160" i="8" s="1"/>
  <c r="O160" i="8" s="1"/>
  <c r="J64" i="8"/>
  <c r="K64" i="8" s="1"/>
  <c r="M64" i="8" s="1"/>
  <c r="O64" i="8" s="1"/>
  <c r="J35" i="8"/>
  <c r="K35" i="8" s="1"/>
  <c r="M35" i="8" s="1"/>
  <c r="N35" i="9" s="1"/>
  <c r="O35" i="9" s="1"/>
  <c r="J214" i="8"/>
  <c r="K214" i="8" s="1"/>
  <c r="M214" i="8" s="1"/>
  <c r="O214" i="8" s="1"/>
  <c r="J61" i="8"/>
  <c r="K61" i="8" s="1"/>
  <c r="M61" i="8" s="1"/>
  <c r="N61" i="9" s="1"/>
  <c r="O61" i="9" s="1"/>
  <c r="J219" i="8"/>
  <c r="K219" i="8" s="1"/>
  <c r="M219" i="8" s="1"/>
  <c r="N219" i="9" s="1"/>
  <c r="O219" i="9" s="1"/>
  <c r="J47" i="8"/>
  <c r="K47" i="8" s="1"/>
  <c r="M47" i="8" s="1"/>
  <c r="N47" i="9" s="1"/>
  <c r="O47" i="9" s="1"/>
  <c r="J352" i="8"/>
  <c r="K352" i="8" s="1"/>
  <c r="M352" i="8" s="1"/>
  <c r="N352" i="9" s="1"/>
  <c r="O352" i="9" s="1"/>
  <c r="J152" i="8"/>
  <c r="K152" i="8" s="1"/>
  <c r="M152" i="8" s="1"/>
  <c r="N152" i="9" s="1"/>
  <c r="O152" i="9" s="1"/>
  <c r="J125" i="8"/>
  <c r="K125" i="8" s="1"/>
  <c r="M125" i="8" s="1"/>
  <c r="J349" i="8"/>
  <c r="K349" i="8" s="1"/>
  <c r="M349" i="8" s="1"/>
  <c r="N349" i="9" s="1"/>
  <c r="O349" i="9" s="1"/>
  <c r="J295" i="8"/>
  <c r="K295" i="8" s="1"/>
  <c r="M295" i="8" s="1"/>
  <c r="N295" i="9" s="1"/>
  <c r="O295" i="9" s="1"/>
  <c r="J140" i="8"/>
  <c r="K140" i="8" s="1"/>
  <c r="M140" i="8" s="1"/>
  <c r="J84" i="8"/>
  <c r="K84" i="8" s="1"/>
  <c r="M84" i="8" s="1"/>
  <c r="O84" i="8" s="1"/>
  <c r="J205" i="8"/>
  <c r="K205" i="8" s="1"/>
  <c r="M205" i="8" s="1"/>
  <c r="N205" i="9" s="1"/>
  <c r="O205" i="9" s="1"/>
  <c r="J294" i="8"/>
  <c r="K294" i="8" s="1"/>
  <c r="M294" i="8" s="1"/>
  <c r="O294" i="8" s="1"/>
  <c r="J268" i="8"/>
  <c r="K268" i="8" s="1"/>
  <c r="M268" i="8" s="1"/>
  <c r="N268" i="9" s="1"/>
  <c r="O268" i="9" s="1"/>
  <c r="J267" i="8"/>
  <c r="K267" i="8" s="1"/>
  <c r="M267" i="8" s="1"/>
  <c r="O267" i="8" s="1"/>
  <c r="J303" i="8"/>
  <c r="K303" i="8" s="1"/>
  <c r="M303" i="8" s="1"/>
  <c r="O303" i="8" s="1"/>
  <c r="J170" i="8"/>
  <c r="K170" i="8" s="1"/>
  <c r="M170" i="8" s="1"/>
  <c r="N170" i="9" s="1"/>
  <c r="O170" i="9" s="1"/>
  <c r="J357" i="8"/>
  <c r="K357" i="8" s="1"/>
  <c r="M357" i="8" s="1"/>
  <c r="J359" i="8"/>
  <c r="K359" i="8" s="1"/>
  <c r="M359" i="8" s="1"/>
  <c r="N359" i="9" s="1"/>
  <c r="O359" i="9" s="1"/>
  <c r="J96" i="8"/>
  <c r="K96" i="8" s="1"/>
  <c r="M96" i="8" s="1"/>
  <c r="N96" i="9" s="1"/>
  <c r="O96" i="9" s="1"/>
  <c r="J211" i="8"/>
  <c r="K211" i="8" s="1"/>
  <c r="M211" i="8" s="1"/>
  <c r="N211" i="9" s="1"/>
  <c r="O211" i="9" s="1"/>
  <c r="J102" i="8"/>
  <c r="K102" i="8" s="1"/>
  <c r="M102" i="8" s="1"/>
  <c r="N102" i="9" s="1"/>
  <c r="O102" i="9" s="1"/>
  <c r="J353" i="8"/>
  <c r="K353" i="8" s="1"/>
  <c r="M353" i="8" s="1"/>
  <c r="O353" i="8" s="1"/>
  <c r="J53" i="8"/>
  <c r="K53" i="8" s="1"/>
  <c r="M53" i="8" s="1"/>
  <c r="N53" i="9" s="1"/>
  <c r="O53" i="9" s="1"/>
  <c r="J179" i="8"/>
  <c r="K179" i="8" s="1"/>
  <c r="M179" i="8" s="1"/>
  <c r="O179" i="8" s="1"/>
  <c r="J175" i="8"/>
  <c r="K175" i="8" s="1"/>
  <c r="M175" i="8" s="1"/>
  <c r="J121" i="8"/>
  <c r="K121" i="8" s="1"/>
  <c r="M121" i="8" s="1"/>
  <c r="N121" i="9" s="1"/>
  <c r="O121" i="9" s="1"/>
  <c r="J213" i="8"/>
  <c r="K213" i="8" s="1"/>
  <c r="M213" i="8" s="1"/>
  <c r="N213" i="9" s="1"/>
  <c r="O213" i="9" s="1"/>
  <c r="J242" i="8"/>
  <c r="K242" i="8" s="1"/>
  <c r="M242" i="8" s="1"/>
  <c r="N242" i="9" s="1"/>
  <c r="O242" i="9" s="1"/>
  <c r="J136" i="8"/>
  <c r="K136" i="8" s="1"/>
  <c r="M136" i="8" s="1"/>
  <c r="N136" i="9" s="1"/>
  <c r="O136" i="9" s="1"/>
  <c r="J168" i="8"/>
  <c r="K168" i="8" s="1"/>
  <c r="M168" i="8" s="1"/>
  <c r="N168" i="9" s="1"/>
  <c r="O168" i="9" s="1"/>
  <c r="J292" i="8"/>
  <c r="K292" i="8" s="1"/>
  <c r="M292" i="8" s="1"/>
  <c r="O292" i="8" s="1"/>
  <c r="J350" i="8"/>
  <c r="K350" i="8" s="1"/>
  <c r="M350" i="8" s="1"/>
  <c r="O350" i="8" s="1"/>
  <c r="J164" i="8"/>
  <c r="K164" i="8" s="1"/>
  <c r="M164" i="8" s="1"/>
  <c r="N164" i="9" s="1"/>
  <c r="O164" i="9" s="1"/>
  <c r="J190" i="8"/>
  <c r="K190" i="8" s="1"/>
  <c r="M190" i="8" s="1"/>
  <c r="O190" i="8" s="1"/>
  <c r="J25" i="8"/>
  <c r="K25" i="8" s="1"/>
  <c r="M25" i="8" s="1"/>
  <c r="O25" i="8" s="1"/>
  <c r="J210" i="8"/>
  <c r="K210" i="8" s="1"/>
  <c r="M210" i="8" s="1"/>
  <c r="J326" i="8"/>
  <c r="K326" i="8" s="1"/>
  <c r="M326" i="8" s="1"/>
  <c r="O326" i="8" s="1"/>
  <c r="J251" i="8"/>
  <c r="K251" i="8" s="1"/>
  <c r="M251" i="8" s="1"/>
  <c r="O251" i="8" s="1"/>
  <c r="J343" i="8"/>
  <c r="K343" i="8" s="1"/>
  <c r="M343" i="8" s="1"/>
  <c r="O343" i="8" s="1"/>
  <c r="J36" i="8"/>
  <c r="K36" i="8" s="1"/>
  <c r="M36" i="8" s="1"/>
  <c r="N36" i="9" s="1"/>
  <c r="O36" i="9" s="1"/>
  <c r="J283" i="8"/>
  <c r="K283" i="8" s="1"/>
  <c r="M283" i="8" s="1"/>
  <c r="J225" i="8"/>
  <c r="K225" i="8" s="1"/>
  <c r="M225" i="8" s="1"/>
  <c r="O225" i="8" s="1"/>
  <c r="J33" i="8"/>
  <c r="K33" i="8" s="1"/>
  <c r="M33" i="8" s="1"/>
  <c r="N33" i="9" s="1"/>
  <c r="O33" i="9" s="1"/>
  <c r="J42" i="8"/>
  <c r="K42" i="8" s="1"/>
  <c r="M42" i="8" s="1"/>
  <c r="J285" i="8"/>
  <c r="K285" i="8" s="1"/>
  <c r="M285" i="8" s="1"/>
  <c r="N285" i="9" s="1"/>
  <c r="O285" i="9" s="1"/>
  <c r="J75" i="8"/>
  <c r="K75" i="8" s="1"/>
  <c r="M75" i="8" s="1"/>
  <c r="J20" i="8"/>
  <c r="K20" i="8" s="1"/>
  <c r="M20" i="8" s="1"/>
  <c r="N20" i="9" s="1"/>
  <c r="O20" i="9" s="1"/>
  <c r="J38" i="8"/>
  <c r="K38" i="8" s="1"/>
  <c r="M38" i="8" s="1"/>
  <c r="O38" i="8" s="1"/>
  <c r="J198" i="8"/>
  <c r="K198" i="8" s="1"/>
  <c r="M198" i="8" s="1"/>
  <c r="J184" i="8"/>
  <c r="K184" i="8" s="1"/>
  <c r="M184" i="8" s="1"/>
  <c r="O184" i="8" s="1"/>
  <c r="J108" i="8"/>
  <c r="K108" i="8" s="1"/>
  <c r="M108" i="8" s="1"/>
  <c r="N108" i="9" s="1"/>
  <c r="O108" i="9" s="1"/>
  <c r="J69" i="8"/>
  <c r="K69" i="8" s="1"/>
  <c r="M69" i="8" s="1"/>
  <c r="O69" i="8" s="1"/>
  <c r="J92" i="8"/>
  <c r="K92" i="8" s="1"/>
  <c r="M92" i="8" s="1"/>
  <c r="N92" i="9" s="1"/>
  <c r="O92" i="9" s="1"/>
  <c r="J361" i="8"/>
  <c r="K361" i="8" s="1"/>
  <c r="M361" i="8" s="1"/>
  <c r="N361" i="9" s="1"/>
  <c r="O361" i="9" s="1"/>
  <c r="J156" i="8"/>
  <c r="K156" i="8" s="1"/>
  <c r="M156" i="8" s="1"/>
  <c r="N156" i="9" s="1"/>
  <c r="O156" i="9" s="1"/>
  <c r="J220" i="8"/>
  <c r="K220" i="8" s="1"/>
  <c r="M220" i="8" s="1"/>
  <c r="N220" i="9" s="1"/>
  <c r="O220" i="9" s="1"/>
  <c r="J177" i="8"/>
  <c r="K177" i="8" s="1"/>
  <c r="M177" i="8" s="1"/>
  <c r="J291" i="8"/>
  <c r="K291" i="8" s="1"/>
  <c r="M291" i="8" s="1"/>
  <c r="O291" i="8" s="1"/>
  <c r="J204" i="8"/>
  <c r="K204" i="8" s="1"/>
  <c r="M204" i="8" s="1"/>
  <c r="N204" i="9" s="1"/>
  <c r="O204" i="9" s="1"/>
  <c r="J306" i="8"/>
  <c r="K306" i="8" s="1"/>
  <c r="M306" i="8" s="1"/>
  <c r="J106" i="8"/>
  <c r="K106" i="8" s="1"/>
  <c r="M106" i="8" s="1"/>
  <c r="N106" i="9" s="1"/>
  <c r="O106" i="9" s="1"/>
  <c r="J143" i="8"/>
  <c r="K143" i="8" s="1"/>
  <c r="M143" i="8" s="1"/>
  <c r="N143" i="9" s="1"/>
  <c r="O143" i="9" s="1"/>
  <c r="J144" i="8"/>
  <c r="K144" i="8" s="1"/>
  <c r="M144" i="8" s="1"/>
  <c r="O144" i="8" s="1"/>
  <c r="J232" i="8"/>
  <c r="K232" i="8" s="1"/>
  <c r="M232" i="8" s="1"/>
  <c r="N232" i="9" s="1"/>
  <c r="O232" i="9" s="1"/>
  <c r="J281" i="8"/>
  <c r="K281" i="8" s="1"/>
  <c r="M281" i="8" s="1"/>
  <c r="J52" i="8"/>
  <c r="K52" i="8" s="1"/>
  <c r="M52" i="8" s="1"/>
  <c r="O52" i="8" s="1"/>
  <c r="J313" i="8"/>
  <c r="K313" i="8" s="1"/>
  <c r="M313" i="8" s="1"/>
  <c r="O313" i="8" s="1"/>
  <c r="J263" i="8"/>
  <c r="K263" i="8" s="1"/>
  <c r="M263" i="8" s="1"/>
  <c r="O263" i="8" s="1"/>
  <c r="J14" i="8"/>
  <c r="K14" i="8" s="1"/>
  <c r="M14" i="8" s="1"/>
  <c r="O14" i="8" s="1"/>
  <c r="J77" i="8"/>
  <c r="K77" i="8" s="1"/>
  <c r="M77" i="8" s="1"/>
  <c r="O77" i="8" s="1"/>
  <c r="J142" i="8"/>
  <c r="K142" i="8" s="1"/>
  <c r="M142" i="8" s="1"/>
  <c r="N142" i="9" s="1"/>
  <c r="O142" i="9" s="1"/>
  <c r="J287" i="8"/>
  <c r="K287" i="8" s="1"/>
  <c r="M287" i="8" s="1"/>
  <c r="N287" i="9" s="1"/>
  <c r="O287" i="9" s="1"/>
  <c r="J151" i="8"/>
  <c r="K151" i="8" s="1"/>
  <c r="M151" i="8" s="1"/>
  <c r="J258" i="8"/>
  <c r="K258" i="8" s="1"/>
  <c r="M258" i="8" s="1"/>
  <c r="N258" i="9" s="1"/>
  <c r="O258" i="9" s="1"/>
  <c r="J98" i="8"/>
  <c r="K98" i="8" s="1"/>
  <c r="M98" i="8" s="1"/>
  <c r="O98" i="8" s="1"/>
  <c r="J63" i="8"/>
  <c r="K63" i="8" s="1"/>
  <c r="M63" i="8" s="1"/>
  <c r="O63" i="8" s="1"/>
  <c r="J44" i="8"/>
  <c r="K44" i="8" s="1"/>
  <c r="M44" i="8" s="1"/>
  <c r="O44" i="8" s="1"/>
  <c r="J46" i="8"/>
  <c r="K46" i="8" s="1"/>
  <c r="M46" i="8" s="1"/>
  <c r="O46" i="8" s="1"/>
  <c r="J193" i="8"/>
  <c r="K193" i="8" s="1"/>
  <c r="M193" i="8" s="1"/>
  <c r="N193" i="9" s="1"/>
  <c r="O193" i="9" s="1"/>
  <c r="J31" i="8"/>
  <c r="K31" i="8" s="1"/>
  <c r="M31" i="8" s="1"/>
  <c r="N31" i="9" s="1"/>
  <c r="O31" i="9" s="1"/>
  <c r="J229" i="8"/>
  <c r="K229" i="8" s="1"/>
  <c r="M229" i="8" s="1"/>
  <c r="J200" i="8"/>
  <c r="K200" i="8" s="1"/>
  <c r="M200" i="8" s="1"/>
  <c r="N200" i="9" s="1"/>
  <c r="O200" i="9" s="1"/>
  <c r="J130" i="8"/>
  <c r="K130" i="8" s="1"/>
  <c r="M130" i="8" s="1"/>
  <c r="O130" i="8" s="1"/>
  <c r="J173" i="8"/>
  <c r="K173" i="8" s="1"/>
  <c r="M173" i="8" s="1"/>
  <c r="O173" i="8" s="1"/>
  <c r="J111" i="8"/>
  <c r="K111" i="8" s="1"/>
  <c r="M111" i="8" s="1"/>
  <c r="N111" i="9" s="1"/>
  <c r="O111" i="9" s="1"/>
  <c r="J51" i="8"/>
  <c r="K51" i="8" s="1"/>
  <c r="M51" i="8" s="1"/>
  <c r="J85" i="8"/>
  <c r="K85" i="8" s="1"/>
  <c r="M85" i="8" s="1"/>
  <c r="O85" i="8" s="1"/>
  <c r="J123" i="8"/>
  <c r="K123" i="8" s="1"/>
  <c r="M123" i="8" s="1"/>
  <c r="N123" i="9" s="1"/>
  <c r="O123" i="9" s="1"/>
  <c r="J233" i="8"/>
  <c r="K233" i="8" s="1"/>
  <c r="M233" i="8" s="1"/>
  <c r="J297" i="8"/>
  <c r="K297" i="8" s="1"/>
  <c r="M297" i="8" s="1"/>
  <c r="O297" i="8" s="1"/>
  <c r="J43" i="8"/>
  <c r="K43" i="8" s="1"/>
  <c r="M43" i="8" s="1"/>
  <c r="O43" i="8" s="1"/>
  <c r="J149" i="8"/>
  <c r="K149" i="8" s="1"/>
  <c r="M149" i="8" s="1"/>
  <c r="O149" i="8" s="1"/>
  <c r="J261" i="8"/>
  <c r="K261" i="8" s="1"/>
  <c r="M261" i="8" s="1"/>
  <c r="O261" i="8" s="1"/>
  <c r="J24" i="8"/>
  <c r="K24" i="8" s="1"/>
  <c r="M24" i="8" s="1"/>
  <c r="N24" i="9" s="1"/>
  <c r="O24" i="9" s="1"/>
  <c r="J131" i="8"/>
  <c r="K131" i="8" s="1"/>
  <c r="M131" i="8" s="1"/>
  <c r="N131" i="9" s="1"/>
  <c r="O131" i="9" s="1"/>
  <c r="J8" i="8"/>
  <c r="K8" i="8" s="1"/>
  <c r="M8" i="8" s="1"/>
  <c r="J282" i="8"/>
  <c r="K282" i="8" s="1"/>
  <c r="M282" i="8" s="1"/>
  <c r="J316" i="8"/>
  <c r="K316" i="8" s="1"/>
  <c r="M316" i="8" s="1"/>
  <c r="N316" i="9" s="1"/>
  <c r="O316" i="9" s="1"/>
  <c r="J307" i="8"/>
  <c r="K307" i="8" s="1"/>
  <c r="M307" i="8" s="1"/>
  <c r="O307" i="8" s="1"/>
  <c r="J182" i="8"/>
  <c r="K182" i="8" s="1"/>
  <c r="M182" i="8" s="1"/>
  <c r="N182" i="9" s="1"/>
  <c r="O182" i="9" s="1"/>
  <c r="J112" i="8"/>
  <c r="K112" i="8" s="1"/>
  <c r="M112" i="8" s="1"/>
  <c r="N112" i="9" s="1"/>
  <c r="O112" i="9" s="1"/>
  <c r="J132" i="8"/>
  <c r="K132" i="8" s="1"/>
  <c r="M132" i="8" s="1"/>
  <c r="N132" i="9" s="1"/>
  <c r="O132" i="9" s="1"/>
  <c r="J169" i="8"/>
  <c r="K169" i="8" s="1"/>
  <c r="M169" i="8" s="1"/>
  <c r="O169" i="8" s="1"/>
  <c r="J80" i="8"/>
  <c r="K80" i="8" s="1"/>
  <c r="M80" i="8" s="1"/>
  <c r="N80" i="9" s="1"/>
  <c r="O80" i="9" s="1"/>
  <c r="J195" i="8"/>
  <c r="K195" i="8" s="1"/>
  <c r="M195" i="8" s="1"/>
  <c r="J135" i="8"/>
  <c r="K135" i="8" s="1"/>
  <c r="M135" i="8" s="1"/>
  <c r="O135" i="8" s="1"/>
  <c r="J101" i="8"/>
  <c r="K101" i="8" s="1"/>
  <c r="M101" i="8" s="1"/>
  <c r="J309" i="8"/>
  <c r="K309" i="8" s="1"/>
  <c r="M309" i="8" s="1"/>
  <c r="O309" i="8" s="1"/>
  <c r="J29" i="8"/>
  <c r="K29" i="8" s="1"/>
  <c r="M29" i="8" s="1"/>
  <c r="N29" i="9" s="1"/>
  <c r="O29" i="9" s="1"/>
  <c r="J68" i="8"/>
  <c r="K68" i="8" s="1"/>
  <c r="M68" i="8" s="1"/>
  <c r="J241" i="8"/>
  <c r="K241" i="8" s="1"/>
  <c r="M241" i="8" s="1"/>
  <c r="N241" i="9" s="1"/>
  <c r="O241" i="9" s="1"/>
  <c r="J26" i="8"/>
  <c r="K26" i="8" s="1"/>
  <c r="M26" i="8" s="1"/>
  <c r="O26" i="8" s="1"/>
  <c r="J66" i="8"/>
  <c r="K66" i="8" s="1"/>
  <c r="M66" i="8" s="1"/>
  <c r="J59" i="8"/>
  <c r="K59" i="8" s="1"/>
  <c r="M59" i="8" s="1"/>
  <c r="O59" i="8" s="1"/>
  <c r="J153" i="8"/>
  <c r="K153" i="8" s="1"/>
  <c r="M153" i="8" s="1"/>
  <c r="O153" i="8" s="1"/>
  <c r="J83" i="8"/>
  <c r="K83" i="8" s="1"/>
  <c r="M83" i="8" s="1"/>
  <c r="N83" i="9" s="1"/>
  <c r="O83" i="9" s="1"/>
  <c r="J91" i="8"/>
  <c r="K91" i="8" s="1"/>
  <c r="M91" i="8" s="1"/>
  <c r="N91" i="9" s="1"/>
  <c r="O91" i="9" s="1"/>
  <c r="J23" i="8"/>
  <c r="K23" i="8" s="1"/>
  <c r="M23" i="8" s="1"/>
  <c r="J27" i="8"/>
  <c r="K27" i="8" s="1"/>
  <c r="M27" i="8" s="1"/>
  <c r="N27" i="9" s="1"/>
  <c r="O27" i="9" s="1"/>
  <c r="J178" i="8"/>
  <c r="K178" i="8" s="1"/>
  <c r="M178" i="8" s="1"/>
  <c r="N178" i="9" s="1"/>
  <c r="O178" i="9" s="1"/>
  <c r="J181" i="8"/>
  <c r="K181" i="8" s="1"/>
  <c r="M181" i="8" s="1"/>
  <c r="J228" i="8"/>
  <c r="K228" i="8" s="1"/>
  <c r="M228" i="8" s="1"/>
  <c r="O228" i="8" s="1"/>
  <c r="J22" i="8"/>
  <c r="K22" i="8" s="1"/>
  <c r="M22" i="8" s="1"/>
  <c r="O22" i="8" s="1"/>
  <c r="J247" i="8"/>
  <c r="K247" i="8" s="1"/>
  <c r="M247" i="8" s="1"/>
  <c r="N247" i="9" s="1"/>
  <c r="O247" i="9" s="1"/>
  <c r="J235" i="8"/>
  <c r="K235" i="8" s="1"/>
  <c r="M235" i="8" s="1"/>
  <c r="N235" i="9" s="1"/>
  <c r="O235" i="9" s="1"/>
  <c r="J60" i="8"/>
  <c r="K60" i="8" s="1"/>
  <c r="M60" i="8" s="1"/>
  <c r="N60" i="9" s="1"/>
  <c r="O60" i="9" s="1"/>
  <c r="J317" i="8"/>
  <c r="K317" i="8" s="1"/>
  <c r="M317" i="8" s="1"/>
  <c r="N317" i="9" s="1"/>
  <c r="O317" i="9" s="1"/>
  <c r="J107" i="8"/>
  <c r="K107" i="8" s="1"/>
  <c r="M107" i="8" s="1"/>
  <c r="O107" i="8" s="1"/>
  <c r="J126" i="8"/>
  <c r="K126" i="8" s="1"/>
  <c r="M126" i="8" s="1"/>
  <c r="J99" i="8"/>
  <c r="K99" i="8" s="1"/>
  <c r="M99" i="8" s="1"/>
  <c r="N99" i="9" s="1"/>
  <c r="O99" i="9" s="1"/>
  <c r="J250" i="8"/>
  <c r="K250" i="8" s="1"/>
  <c r="M250" i="8" s="1"/>
  <c r="N250" i="9" s="1"/>
  <c r="O250" i="9" s="1"/>
  <c r="J110" i="8"/>
  <c r="K110" i="8" s="1"/>
  <c r="M110" i="8" s="1"/>
  <c r="N110" i="9" s="1"/>
  <c r="O110" i="9" s="1"/>
  <c r="J50" i="8"/>
  <c r="K50" i="8" s="1"/>
  <c r="M50" i="8" s="1"/>
  <c r="N50" i="9" s="1"/>
  <c r="O50" i="9" s="1"/>
  <c r="J95" i="8"/>
  <c r="K95" i="8" s="1"/>
  <c r="M95" i="8" s="1"/>
  <c r="O95" i="8" s="1"/>
  <c r="J246" i="8"/>
  <c r="K246" i="8" s="1"/>
  <c r="M246" i="8" s="1"/>
  <c r="N246" i="9" s="1"/>
  <c r="O246" i="9" s="1"/>
  <c r="J243" i="8"/>
  <c r="K243" i="8" s="1"/>
  <c r="M243" i="8" s="1"/>
  <c r="N243" i="9" s="1"/>
  <c r="O243" i="9" s="1"/>
  <c r="J356" i="8"/>
  <c r="K356" i="8" s="1"/>
  <c r="M356" i="8" s="1"/>
  <c r="J201" i="8"/>
  <c r="K201" i="8" s="1"/>
  <c r="M201" i="8" s="1"/>
  <c r="N201" i="9" s="1"/>
  <c r="O201" i="9" s="1"/>
  <c r="J222" i="8"/>
  <c r="K222" i="8" s="1"/>
  <c r="M222" i="8" s="1"/>
  <c r="O222" i="8" s="1"/>
  <c r="J163" i="8"/>
  <c r="K163" i="8" s="1"/>
  <c r="M163" i="8" s="1"/>
  <c r="O163" i="8" s="1"/>
  <c r="J236" i="8"/>
  <c r="K236" i="8" s="1"/>
  <c r="M236" i="8" s="1"/>
  <c r="O236" i="8" s="1"/>
  <c r="J276" i="8"/>
  <c r="K276" i="8" s="1"/>
  <c r="M276" i="8" s="1"/>
  <c r="J338" i="8"/>
  <c r="K338" i="8" s="1"/>
  <c r="M338" i="8" s="1"/>
  <c r="N338" i="9" s="1"/>
  <c r="O338" i="9" s="1"/>
  <c r="J116" i="8"/>
  <c r="K116" i="8" s="1"/>
  <c r="M116" i="8" s="1"/>
  <c r="O116" i="8" s="1"/>
  <c r="J266" i="8"/>
  <c r="K266" i="8" s="1"/>
  <c r="M266" i="8" s="1"/>
  <c r="J192" i="8"/>
  <c r="K192" i="8" s="1"/>
  <c r="M192" i="8" s="1"/>
  <c r="O192" i="8" s="1"/>
  <c r="J312" i="8"/>
  <c r="K312" i="8" s="1"/>
  <c r="M312" i="8" s="1"/>
  <c r="J186" i="8"/>
  <c r="K186" i="8" s="1"/>
  <c r="M186" i="8" s="1"/>
  <c r="O186" i="8" s="1"/>
  <c r="J167" i="8"/>
  <c r="K167" i="8" s="1"/>
  <c r="M167" i="8" s="1"/>
  <c r="N167" i="9" s="1"/>
  <c r="O167" i="9" s="1"/>
  <c r="J133" i="8"/>
  <c r="K133" i="8" s="1"/>
  <c r="M133" i="8" s="1"/>
  <c r="J57" i="8"/>
  <c r="K57" i="8" s="1"/>
  <c r="M57" i="8" s="1"/>
  <c r="N57" i="9" s="1"/>
  <c r="O57" i="9" s="1"/>
  <c r="J216" i="8"/>
  <c r="K216" i="8" s="1"/>
  <c r="M216" i="8" s="1"/>
  <c r="O216" i="8" s="1"/>
  <c r="J260" i="8"/>
  <c r="K260" i="8" s="1"/>
  <c r="M260" i="8" s="1"/>
  <c r="O260" i="8" s="1"/>
  <c r="J270" i="8"/>
  <c r="K270" i="8" s="1"/>
  <c r="M270" i="8" s="1"/>
  <c r="N270" i="9" s="1"/>
  <c r="O270" i="9" s="1"/>
  <c r="J354" i="8"/>
  <c r="K354" i="8" s="1"/>
  <c r="M354" i="8" s="1"/>
  <c r="O354" i="8" s="1"/>
  <c r="J271" i="8"/>
  <c r="K271" i="8" s="1"/>
  <c r="M271" i="8" s="1"/>
  <c r="O271" i="8" s="1"/>
  <c r="J171" i="8"/>
  <c r="K171" i="8" s="1"/>
  <c r="M171" i="8" s="1"/>
  <c r="N171" i="9" s="1"/>
  <c r="O171" i="9" s="1"/>
  <c r="J284" i="8"/>
  <c r="K284" i="8" s="1"/>
  <c r="M284" i="8" s="1"/>
  <c r="J114" i="8"/>
  <c r="K114" i="8" s="1"/>
  <c r="M114" i="8" s="1"/>
  <c r="N114" i="9" s="1"/>
  <c r="O114" i="9" s="1"/>
  <c r="J249" i="8"/>
  <c r="K249" i="8" s="1"/>
  <c r="M249" i="8" s="1"/>
  <c r="N249" i="9" s="1"/>
  <c r="O249" i="9" s="1"/>
  <c r="J252" i="8"/>
  <c r="K252" i="8" s="1"/>
  <c r="M252" i="8" s="1"/>
  <c r="O252" i="8" s="1"/>
  <c r="J187" i="8"/>
  <c r="K187" i="8" s="1"/>
  <c r="M187" i="8" s="1"/>
  <c r="N187" i="9" s="1"/>
  <c r="O187" i="9" s="1"/>
  <c r="J244" i="8"/>
  <c r="K244" i="8" s="1"/>
  <c r="M244" i="8" s="1"/>
  <c r="N244" i="9" s="1"/>
  <c r="O244" i="9" s="1"/>
  <c r="J257" i="8"/>
  <c r="K257" i="8" s="1"/>
  <c r="M257" i="8" s="1"/>
  <c r="J165" i="8"/>
  <c r="K165" i="8" s="1"/>
  <c r="M165" i="8" s="1"/>
  <c r="N165" i="9" s="1"/>
  <c r="O165" i="9" s="1"/>
  <c r="J122" i="8"/>
  <c r="K122" i="8" s="1"/>
  <c r="M122" i="8" s="1"/>
  <c r="N122" i="9" s="1"/>
  <c r="O122" i="9" s="1"/>
  <c r="J335" i="8"/>
  <c r="K335" i="8" s="1"/>
  <c r="M335" i="8" s="1"/>
  <c r="O335" i="8" s="1"/>
  <c r="J329" i="8"/>
  <c r="K329" i="8" s="1"/>
  <c r="M329" i="8" s="1"/>
  <c r="N329" i="9" s="1"/>
  <c r="O329" i="9" s="1"/>
  <c r="J341" i="8"/>
  <c r="K341" i="8" s="1"/>
  <c r="M341" i="8" s="1"/>
  <c r="O341" i="8" s="1"/>
  <c r="J166" i="8"/>
  <c r="K166" i="8" s="1"/>
  <c r="M166" i="8" s="1"/>
  <c r="N166" i="9" s="1"/>
  <c r="O166" i="9" s="1"/>
  <c r="J191" i="8"/>
  <c r="K191" i="8" s="1"/>
  <c r="M191" i="8" s="1"/>
  <c r="O191" i="8" s="1"/>
  <c r="J13" i="8"/>
  <c r="K13" i="8" s="1"/>
  <c r="M13" i="8" s="1"/>
  <c r="N13" i="9" s="1"/>
  <c r="O13" i="9" s="1"/>
  <c r="J117" i="8"/>
  <c r="K117" i="8" s="1"/>
  <c r="M117" i="8" s="1"/>
  <c r="O117" i="8" s="1"/>
  <c r="J203" i="8"/>
  <c r="K203" i="8" s="1"/>
  <c r="M203" i="8" s="1"/>
  <c r="O203" i="8" s="1"/>
  <c r="J305" i="8"/>
  <c r="K305" i="8" s="1"/>
  <c r="M305" i="8" s="1"/>
  <c r="O305" i="8" s="1"/>
  <c r="J358" i="8"/>
  <c r="K358" i="8" s="1"/>
  <c r="M358" i="8" s="1"/>
  <c r="O358" i="8" s="1"/>
  <c r="O319" i="8"/>
  <c r="N79" i="9"/>
  <c r="O79" i="9" s="1"/>
  <c r="O79" i="8"/>
  <c r="O30" i="8"/>
  <c r="O161" i="8"/>
  <c r="O218" i="8"/>
  <c r="N218" i="9"/>
  <c r="O218" i="9" s="1"/>
  <c r="N51" i="9"/>
  <c r="O51" i="9" s="1"/>
  <c r="O51" i="8"/>
  <c r="N251" i="9"/>
  <c r="O251" i="9" s="1"/>
  <c r="N76" i="9"/>
  <c r="O76" i="9" s="1"/>
  <c r="O207" i="8"/>
  <c r="N41" i="9"/>
  <c r="O41" i="9" s="1"/>
  <c r="O41" i="8"/>
  <c r="O24" i="8"/>
  <c r="N11" i="9"/>
  <c r="O11" i="9" s="1"/>
  <c r="O11" i="8"/>
  <c r="N138" i="9"/>
  <c r="O138" i="9" s="1"/>
  <c r="O138" i="8"/>
  <c r="O108" i="8"/>
  <c r="O118" i="8"/>
  <c r="N279" i="9"/>
  <c r="O279" i="9" s="1"/>
  <c r="O279" i="8"/>
  <c r="N162" i="9"/>
  <c r="O162" i="9" s="1"/>
  <c r="O215" i="8"/>
  <c r="N215" i="9"/>
  <c r="O215" i="9" s="1"/>
  <c r="O109" i="8"/>
  <c r="O81" i="8"/>
  <c r="N81" i="9"/>
  <c r="O81" i="9" s="1"/>
  <c r="N238" i="9"/>
  <c r="O238" i="9" s="1"/>
  <c r="N227" i="9"/>
  <c r="O227" i="9" s="1"/>
  <c r="N341" i="9"/>
  <c r="O341" i="9" s="1"/>
  <c r="O277" i="8"/>
  <c r="O61" i="8"/>
  <c r="N256" i="9"/>
  <c r="O256" i="9" s="1"/>
  <c r="O256" i="8"/>
  <c r="N89" i="9"/>
  <c r="O89" i="9" s="1"/>
  <c r="N333" i="9"/>
  <c r="O333" i="9" s="1"/>
  <c r="N240" i="9"/>
  <c r="O240" i="9" s="1"/>
  <c r="O226" i="8"/>
  <c r="N344" i="9"/>
  <c r="O344" i="9" s="1"/>
  <c r="O164" i="8"/>
  <c r="N127" i="9"/>
  <c r="O127" i="9" s="1"/>
  <c r="O127" i="8"/>
  <c r="N346" i="9"/>
  <c r="O346" i="9" s="1"/>
  <c r="O346" i="8"/>
  <c r="O123" i="8"/>
  <c r="O196" i="8"/>
  <c r="N196" i="9"/>
  <c r="O196" i="9" s="1"/>
  <c r="N100" i="9"/>
  <c r="O100" i="9" s="1"/>
  <c r="O100" i="8"/>
  <c r="N75" i="9"/>
  <c r="O75" i="9" s="1"/>
  <c r="O75" i="8"/>
  <c r="O299" i="8"/>
  <c r="O339" i="8"/>
  <c r="N337" i="9"/>
  <c r="O337" i="9" s="1"/>
  <c r="N267" i="9"/>
  <c r="O267" i="9" s="1"/>
  <c r="N274" i="9"/>
  <c r="O274" i="9" s="1"/>
  <c r="O97" i="8"/>
  <c r="N97" i="9"/>
  <c r="O97" i="9" s="1"/>
  <c r="O250" i="8"/>
  <c r="N103" i="9"/>
  <c r="O103" i="9" s="1"/>
  <c r="N351" i="9"/>
  <c r="O351" i="9" s="1"/>
  <c r="O351" i="8"/>
  <c r="O362" i="8"/>
  <c r="N52" i="9"/>
  <c r="O52" i="9" s="1"/>
  <c r="N179" i="9"/>
  <c r="O179" i="9" s="1"/>
  <c r="N298" i="9"/>
  <c r="O298" i="9" s="1"/>
  <c r="O298" i="8"/>
  <c r="O120" i="8"/>
  <c r="O308" i="8"/>
  <c r="N308" i="9"/>
  <c r="O308" i="9" s="1"/>
  <c r="O348" i="8"/>
  <c r="N15" i="9"/>
  <c r="O15" i="9" s="1"/>
  <c r="O15" i="8"/>
  <c r="N176" i="9"/>
  <c r="O176" i="9" s="1"/>
  <c r="O176" i="8"/>
  <c r="O328" i="8"/>
  <c r="O200" i="8"/>
  <c r="O78" i="8"/>
  <c r="N78" i="9"/>
  <c r="O78" i="9" s="1"/>
  <c r="O58" i="8"/>
  <c r="O301" i="8"/>
  <c r="N276" i="9"/>
  <c r="O276" i="9" s="1"/>
  <c r="O276" i="8"/>
  <c r="O36" i="8"/>
  <c r="N34" i="9"/>
  <c r="O34" i="9" s="1"/>
  <c r="N86" i="9"/>
  <c r="O86" i="9" s="1"/>
  <c r="N302" i="9"/>
  <c r="O302" i="9" s="1"/>
  <c r="O302" i="8"/>
  <c r="N16" i="9"/>
  <c r="O16" i="9" s="1"/>
  <c r="O16" i="8"/>
  <c r="O239" i="8"/>
  <c r="N253" i="9"/>
  <c r="O253" i="9" s="1"/>
  <c r="O253" i="8"/>
  <c r="O269" i="8"/>
  <c r="O182" i="8"/>
  <c r="N314" i="9"/>
  <c r="O314" i="9" s="1"/>
  <c r="O314" i="8"/>
  <c r="N82" i="9"/>
  <c r="O82" i="9" s="1"/>
  <c r="O82" i="8"/>
  <c r="O361" i="8"/>
  <c r="O355" i="8"/>
  <c r="O275" i="8"/>
  <c r="N275" i="9"/>
  <c r="O275" i="9" s="1"/>
  <c r="O224" i="8"/>
  <c r="N254" i="9"/>
  <c r="O254" i="9" s="1"/>
  <c r="N306" i="9"/>
  <c r="O306" i="9" s="1"/>
  <c r="O306" i="8"/>
  <c r="O96" i="8"/>
  <c r="N18" i="9"/>
  <c r="O18" i="9" s="1"/>
  <c r="N160" i="9"/>
  <c r="O160" i="9" s="1"/>
  <c r="N64" i="9"/>
  <c r="O64" i="9" s="1"/>
  <c r="O188" i="8"/>
  <c r="N188" i="9"/>
  <c r="O188" i="9" s="1"/>
  <c r="N313" i="9"/>
  <c r="O313" i="9" s="1"/>
  <c r="N203" i="9"/>
  <c r="O203" i="9" s="1"/>
  <c r="N125" i="9"/>
  <c r="O125" i="9" s="1"/>
  <c r="O125" i="8"/>
  <c r="N209" i="9"/>
  <c r="O209" i="9" s="1"/>
  <c r="O360" i="8"/>
  <c r="N12" i="9"/>
  <c r="O12" i="9" s="1"/>
  <c r="N259" i="9"/>
  <c r="O259" i="9" s="1"/>
  <c r="O259" i="8"/>
  <c r="N28" i="9"/>
  <c r="O28" i="9" s="1"/>
  <c r="O55" i="8"/>
  <c r="O310" i="8"/>
  <c r="N310" i="9"/>
  <c r="O310" i="9" s="1"/>
  <c r="O237" i="8"/>
  <c r="O233" i="8"/>
  <c r="N233" i="9"/>
  <c r="O233" i="9" s="1"/>
  <c r="N283" i="9"/>
  <c r="O283" i="9" s="1"/>
  <c r="O283" i="8"/>
  <c r="O140" i="8"/>
  <c r="N140" i="9"/>
  <c r="O140" i="9" s="1"/>
  <c r="N272" i="9"/>
  <c r="O272" i="9" s="1"/>
  <c r="O272" i="8"/>
  <c r="N67" i="9"/>
  <c r="O67" i="9" s="1"/>
  <c r="N73" i="9"/>
  <c r="O73" i="9" s="1"/>
  <c r="O73" i="8"/>
  <c r="O133" i="8"/>
  <c r="N133" i="9"/>
  <c r="O133" i="9" s="1"/>
  <c r="N282" i="9"/>
  <c r="O282" i="9" s="1"/>
  <c r="O282" i="8"/>
  <c r="O205" i="8"/>
  <c r="O336" i="8"/>
  <c r="N336" i="9"/>
  <c r="O336" i="9" s="1"/>
  <c r="O245" i="8"/>
  <c r="N145" i="9"/>
  <c r="O145" i="9" s="1"/>
  <c r="O99" i="8"/>
  <c r="N340" i="9"/>
  <c r="O340" i="9" s="1"/>
  <c r="O340" i="8"/>
  <c r="O87" i="8"/>
  <c r="O244" i="8"/>
  <c r="O29" i="8"/>
  <c r="N68" i="9"/>
  <c r="O68" i="9" s="1"/>
  <c r="O68" i="8"/>
  <c r="O143" i="8"/>
  <c r="O211" i="8"/>
  <c r="O72" i="8"/>
  <c r="N325" i="9"/>
  <c r="O325" i="9" s="1"/>
  <c r="O325" i="8"/>
  <c r="O183" i="8"/>
  <c r="O83" i="8"/>
  <c r="N175" i="9"/>
  <c r="O175" i="9" s="1"/>
  <c r="O175" i="8"/>
  <c r="O47" i="8"/>
  <c r="O363" i="8"/>
  <c r="O134" i="8"/>
  <c r="N46" i="9"/>
  <c r="O46" i="9" s="1"/>
  <c r="O168" i="8"/>
  <c r="N255" i="9"/>
  <c r="O255" i="9" s="1"/>
  <c r="O255" i="8"/>
  <c r="N356" i="9"/>
  <c r="O356" i="9" s="1"/>
  <c r="O356" i="8"/>
  <c r="N202" i="9"/>
  <c r="O202" i="9" s="1"/>
  <c r="N147" i="9"/>
  <c r="O147" i="9" s="1"/>
  <c r="O147" i="8"/>
  <c r="O37" i="8"/>
  <c r="O288" i="8"/>
  <c r="N288" i="9"/>
  <c r="O288" i="9" s="1"/>
  <c r="O265" i="8"/>
  <c r="N265" i="9"/>
  <c r="O265" i="9" s="1"/>
  <c r="N297" i="9"/>
  <c r="O297" i="9" s="1"/>
  <c r="O347" i="8"/>
  <c r="N347" i="9"/>
  <c r="O347" i="9" s="1"/>
  <c r="N199" i="9"/>
  <c r="O199" i="9" s="1"/>
  <c r="O206" i="8"/>
  <c r="N206" i="9"/>
  <c r="O206" i="9" s="1"/>
  <c r="N198" i="9"/>
  <c r="O198" i="9" s="1"/>
  <c r="O198" i="8"/>
  <c r="O146" i="8"/>
  <c r="N146" i="9"/>
  <c r="O146" i="9" s="1"/>
  <c r="N126" i="9"/>
  <c r="O126" i="9" s="1"/>
  <c r="O126" i="8"/>
  <c r="O221" i="8"/>
  <c r="O284" i="8"/>
  <c r="N284" i="9"/>
  <c r="O284" i="9" s="1"/>
  <c r="O220" i="8"/>
  <c r="O88" i="8"/>
  <c r="N88" i="9"/>
  <c r="O88" i="9" s="1"/>
  <c r="N300" i="9"/>
  <c r="O300" i="9" s="1"/>
  <c r="O300" i="8"/>
  <c r="N257" i="9"/>
  <c r="O257" i="9" s="1"/>
  <c r="O257" i="8"/>
  <c r="O102" i="8"/>
  <c r="N263" i="9"/>
  <c r="O263" i="9" s="1"/>
  <c r="N293" i="9"/>
  <c r="O293" i="9" s="1"/>
  <c r="O181" i="8"/>
  <c r="N181" i="9"/>
  <c r="O181" i="9" s="1"/>
  <c r="O242" i="8"/>
  <c r="N289" i="9"/>
  <c r="O289" i="9" s="1"/>
  <c r="N190" i="9"/>
  <c r="O190" i="9" s="1"/>
  <c r="N25" i="9"/>
  <c r="O25" i="9" s="1"/>
  <c r="O19" i="8"/>
  <c r="N19" i="9"/>
  <c r="O19" i="9" s="1"/>
  <c r="O331" i="8"/>
  <c r="O194" i="8"/>
  <c r="N116" i="9"/>
  <c r="O116" i="9" s="1"/>
  <c r="N266" i="9"/>
  <c r="O266" i="9" s="1"/>
  <c r="O266" i="8"/>
  <c r="N43" i="9"/>
  <c r="O43" i="9" s="1"/>
  <c r="O33" i="8"/>
  <c r="O60" i="8"/>
  <c r="N45" i="9"/>
  <c r="O45" i="9" s="1"/>
  <c r="O45" i="8"/>
  <c r="O65" i="8"/>
  <c r="N65" i="9"/>
  <c r="O65" i="9" s="1"/>
  <c r="N208" i="9"/>
  <c r="O208" i="9" s="1"/>
  <c r="O208" i="8"/>
  <c r="N158" i="9"/>
  <c r="O158" i="9" s="1"/>
  <c r="O158" i="8"/>
  <c r="O273" i="8"/>
  <c r="N273" i="9"/>
  <c r="O273" i="9" s="1"/>
  <c r="N354" i="9"/>
  <c r="O354" i="9" s="1"/>
  <c r="N69" i="9"/>
  <c r="O69" i="9" s="1"/>
  <c r="O262" i="8"/>
  <c r="N262" i="9"/>
  <c r="O262" i="9" s="1"/>
  <c r="N195" i="9"/>
  <c r="O195" i="9" s="1"/>
  <c r="O195" i="8"/>
  <c r="O49" i="8"/>
  <c r="N49" i="9"/>
  <c r="O49" i="9" s="1"/>
  <c r="N150" i="9"/>
  <c r="O150" i="9" s="1"/>
  <c r="N21" i="9"/>
  <c r="O21" i="9" s="1"/>
  <c r="O21" i="8"/>
  <c r="O122" i="8"/>
  <c r="N353" i="9"/>
  <c r="O353" i="9" s="1"/>
  <c r="N318" i="9"/>
  <c r="O318" i="9" s="1"/>
  <c r="O318" i="8"/>
  <c r="O121" i="8"/>
  <c r="N320" i="9"/>
  <c r="O320" i="9" s="1"/>
  <c r="O320" i="8"/>
  <c r="O352" i="8"/>
  <c r="N345" i="9"/>
  <c r="O345" i="9" s="1"/>
  <c r="O345" i="8"/>
  <c r="O155" i="8"/>
  <c r="N155" i="9"/>
  <c r="O155" i="9" s="1"/>
  <c r="N95" i="9"/>
  <c r="O95" i="9" s="1"/>
  <c r="N229" i="9"/>
  <c r="O229" i="9" s="1"/>
  <c r="O229" i="8"/>
  <c r="O322" i="8"/>
  <c r="N322" i="9"/>
  <c r="O322" i="9" s="1"/>
  <c r="N174" i="9"/>
  <c r="O174" i="9" s="1"/>
  <c r="O174" i="8"/>
  <c r="N130" i="9"/>
  <c r="O130" i="9" s="1"/>
  <c r="N173" i="9"/>
  <c r="O173" i="9" s="1"/>
  <c r="N210" i="9"/>
  <c r="O210" i="9" s="1"/>
  <c r="O210" i="8"/>
  <c r="O189" i="8"/>
  <c r="N264" i="9"/>
  <c r="O264" i="9" s="1"/>
  <c r="O264" i="8"/>
  <c r="N149" i="9"/>
  <c r="O149" i="9" s="1"/>
  <c r="N42" i="9"/>
  <c r="O42" i="9" s="1"/>
  <c r="O42" i="8"/>
  <c r="N98" i="9"/>
  <c r="O98" i="9" s="1"/>
  <c r="O286" i="8"/>
  <c r="N286" i="9"/>
  <c r="O286" i="9" s="1"/>
  <c r="N311" i="9"/>
  <c r="O311" i="9" s="1"/>
  <c r="O137" i="8"/>
  <c r="N137" i="9"/>
  <c r="O137" i="9" s="1"/>
  <c r="N184" i="9"/>
  <c r="O184" i="9" s="1"/>
  <c r="N294" i="9"/>
  <c r="O294" i="9" s="1"/>
  <c r="O93" i="8"/>
  <c r="O212" i="8"/>
  <c r="N212" i="9"/>
  <c r="O212" i="9" s="1"/>
  <c r="O177" i="8"/>
  <c r="N177" i="9"/>
  <c r="O177" i="9" s="1"/>
  <c r="N291" i="9"/>
  <c r="O291" i="9" s="1"/>
  <c r="O357" i="8"/>
  <c r="N357" i="9"/>
  <c r="O357" i="9" s="1"/>
  <c r="O234" i="8"/>
  <c r="N234" i="9"/>
  <c r="O234" i="9" s="1"/>
  <c r="N56" i="9"/>
  <c r="O56" i="9" s="1"/>
  <c r="O56" i="8"/>
  <c r="N157" i="9"/>
  <c r="O157" i="9" s="1"/>
  <c r="N39" i="9"/>
  <c r="O39" i="9" s="1"/>
  <c r="O39" i="8"/>
  <c r="N66" i="9"/>
  <c r="O66" i="9" s="1"/>
  <c r="O66" i="8"/>
  <c r="N281" i="9"/>
  <c r="O281" i="9" s="1"/>
  <c r="O281" i="8"/>
  <c r="O113" i="8"/>
  <c r="N113" i="9"/>
  <c r="O113" i="9" s="1"/>
  <c r="O278" i="8"/>
  <c r="N278" i="9"/>
  <c r="O278" i="9" s="1"/>
  <c r="O248" i="8"/>
  <c r="O13" i="8"/>
  <c r="O213" i="8"/>
  <c r="N172" i="9"/>
  <c r="O172" i="9" s="1"/>
  <c r="O172" i="8"/>
  <c r="O151" i="8"/>
  <c r="N151" i="9"/>
  <c r="O151" i="9" s="1"/>
  <c r="O201" i="8"/>
  <c r="N222" i="9"/>
  <c r="O222" i="9" s="1"/>
  <c r="N326" i="9"/>
  <c r="O326" i="9" s="1"/>
  <c r="N22" i="9"/>
  <c r="O22" i="9" s="1"/>
  <c r="O258" i="8"/>
  <c r="N141" i="9"/>
  <c r="O141" i="9" s="1"/>
  <c r="O141" i="8"/>
  <c r="N148" i="9"/>
  <c r="O148" i="9" s="1"/>
  <c r="O148" i="8"/>
  <c r="N90" i="9"/>
  <c r="O90" i="9" s="1"/>
  <c r="O90" i="8"/>
  <c r="N312" i="9"/>
  <c r="O312" i="9" s="1"/>
  <c r="O312" i="8"/>
  <c r="N304" i="9"/>
  <c r="O304" i="9" s="1"/>
  <c r="N324" i="9"/>
  <c r="O324" i="9" s="1"/>
  <c r="O316" i="8"/>
  <c r="N307" i="9"/>
  <c r="O307" i="9" s="1"/>
  <c r="N54" i="9"/>
  <c r="O54" i="9" s="1"/>
  <c r="N271" i="9"/>
  <c r="O271" i="9" s="1"/>
  <c r="O132" i="8"/>
  <c r="O223" i="8"/>
  <c r="N223" i="9"/>
  <c r="O223" i="9" s="1"/>
  <c r="N230" i="9"/>
  <c r="O230" i="9" s="1"/>
  <c r="O230" i="8"/>
  <c r="N129" i="9"/>
  <c r="O129" i="9" s="1"/>
  <c r="O129" i="8"/>
  <c r="N135" i="9"/>
  <c r="O135" i="9" s="1"/>
  <c r="O101" i="8"/>
  <c r="N101" i="9"/>
  <c r="O101" i="9" s="1"/>
  <c r="O204" i="8"/>
  <c r="N119" i="9"/>
  <c r="O119" i="9" s="1"/>
  <c r="N48" i="9"/>
  <c r="O48" i="9" s="1"/>
  <c r="O48" i="8"/>
  <c r="N59" i="9"/>
  <c r="O59" i="9" s="1"/>
  <c r="N23" i="9"/>
  <c r="O23" i="9" s="1"/>
  <c r="O23" i="8"/>
  <c r="N77" i="9"/>
  <c r="O77" i="9" s="1"/>
  <c r="N44" i="9"/>
  <c r="O44" i="9" s="1"/>
  <c r="O94" i="8"/>
  <c r="N94" i="9"/>
  <c r="O94" i="9" s="1"/>
  <c r="N228" i="9"/>
  <c r="O228" i="9" s="1"/>
  <c r="M369" i="10" l="1"/>
  <c r="O369" i="10" s="1"/>
  <c r="O285" i="8"/>
  <c r="O111" i="8"/>
  <c r="O159" i="8"/>
  <c r="O165" i="8"/>
  <c r="O235" i="8"/>
  <c r="O136" i="8"/>
  <c r="N342" i="9"/>
  <c r="O342" i="9" s="1"/>
  <c r="O112" i="8"/>
  <c r="N261" i="9"/>
  <c r="O261" i="9" s="1"/>
  <c r="O50" i="8"/>
  <c r="N191" i="9"/>
  <c r="O191" i="9" s="1"/>
  <c r="N153" i="9"/>
  <c r="O153" i="9" s="1"/>
  <c r="O106" i="8"/>
  <c r="N32" i="9"/>
  <c r="O32" i="9" s="1"/>
  <c r="O92" i="8"/>
  <c r="O180" i="8"/>
  <c r="O327" i="8"/>
  <c r="O62" i="8"/>
  <c r="O171" i="8"/>
  <c r="O167" i="8"/>
  <c r="N236" i="9"/>
  <c r="O236" i="9" s="1"/>
  <c r="O105" i="8"/>
  <c r="O152" i="8"/>
  <c r="O70" i="8"/>
  <c r="N14" i="9"/>
  <c r="O14" i="9" s="1"/>
  <c r="N117" i="9"/>
  <c r="O117" i="9" s="1"/>
  <c r="O268" i="8"/>
  <c r="N74" i="9"/>
  <c r="O74" i="9" s="1"/>
  <c r="O115" i="8"/>
  <c r="O91" i="8"/>
  <c r="O231" i="8"/>
  <c r="O27" i="8"/>
  <c r="O280" i="8"/>
  <c r="O9" i="8"/>
  <c r="O142" i="8"/>
  <c r="N296" i="9"/>
  <c r="O296" i="9" s="1"/>
  <c r="O321" i="8"/>
  <c r="O156" i="8"/>
  <c r="O114" i="8"/>
  <c r="N40" i="9"/>
  <c r="O40" i="9" s="1"/>
  <c r="O315" i="8"/>
  <c r="O330" i="8"/>
  <c r="O35" i="8"/>
  <c r="O154" i="8"/>
  <c r="O20" i="8"/>
  <c r="N260" i="9"/>
  <c r="O260" i="9" s="1"/>
  <c r="N144" i="9"/>
  <c r="O144" i="9" s="1"/>
  <c r="O241" i="8"/>
  <c r="O197" i="8"/>
  <c r="N38" i="9"/>
  <c r="O38" i="9" s="1"/>
  <c r="O166" i="8"/>
  <c r="N84" i="9"/>
  <c r="O84" i="9" s="1"/>
  <c r="N192" i="9"/>
  <c r="O192" i="9" s="1"/>
  <c r="N225" i="9"/>
  <c r="O225" i="9" s="1"/>
  <c r="N163" i="9"/>
  <c r="O163" i="9" s="1"/>
  <c r="O359" i="8"/>
  <c r="O219" i="8"/>
  <c r="O270" i="8"/>
  <c r="N17" i="9"/>
  <c r="O17" i="9" s="1"/>
  <c r="O247" i="8"/>
  <c r="O110" i="8"/>
  <c r="N309" i="9"/>
  <c r="O309" i="9" s="1"/>
  <c r="N63" i="9"/>
  <c r="O63" i="9" s="1"/>
  <c r="O187" i="8"/>
  <c r="O290" i="8"/>
  <c r="O329" i="8"/>
  <c r="O246" i="8"/>
  <c r="O170" i="8"/>
  <c r="N350" i="9"/>
  <c r="O350" i="9" s="1"/>
  <c r="N334" i="9"/>
  <c r="O334" i="9" s="1"/>
  <c r="O217" i="8"/>
  <c r="N216" i="9"/>
  <c r="O216" i="9" s="1"/>
  <c r="O80" i="8"/>
  <c r="O287" i="8"/>
  <c r="O131" i="8"/>
  <c r="O338" i="8"/>
  <c r="N104" i="9"/>
  <c r="O104" i="9" s="1"/>
  <c r="N85" i="9"/>
  <c r="O85" i="9" s="1"/>
  <c r="O193" i="8"/>
  <c r="N10" i="9"/>
  <c r="O10" i="9" s="1"/>
  <c r="N186" i="9"/>
  <c r="O186" i="9" s="1"/>
  <c r="N26" i="9"/>
  <c r="O26" i="9" s="1"/>
  <c r="O249" i="8"/>
  <c r="O332" i="8"/>
  <c r="O57" i="8"/>
  <c r="N292" i="9"/>
  <c r="O292" i="9" s="1"/>
  <c r="O139" i="8"/>
  <c r="O295" i="8"/>
  <c r="M366" i="8"/>
  <c r="O366" i="8" s="1"/>
  <c r="N305" i="9"/>
  <c r="O305" i="9" s="1"/>
  <c r="N124" i="9"/>
  <c r="O124" i="9" s="1"/>
  <c r="N169" i="9"/>
  <c r="O169" i="9" s="1"/>
  <c r="O323" i="8"/>
  <c r="O317" i="8"/>
  <c r="O243" i="8"/>
  <c r="N214" i="9"/>
  <c r="O214" i="9" s="1"/>
  <c r="N335" i="9"/>
  <c r="O335" i="9" s="1"/>
  <c r="N107" i="9"/>
  <c r="O107" i="9" s="1"/>
  <c r="O349" i="8"/>
  <c r="O232" i="8"/>
  <c r="N303" i="9"/>
  <c r="O303" i="9" s="1"/>
  <c r="N8" i="9"/>
  <c r="N252" i="9"/>
  <c r="O252" i="9" s="1"/>
  <c r="N343" i="9"/>
  <c r="O343" i="9" s="1"/>
  <c r="O53" i="8"/>
  <c r="O71" i="8"/>
  <c r="N358" i="9"/>
  <c r="O358" i="9" s="1"/>
  <c r="N185" i="9"/>
  <c r="O185" i="9" s="1"/>
  <c r="O128" i="8"/>
  <c r="O8" i="8"/>
  <c r="O178" i="8"/>
  <c r="O31" i="8"/>
</calcChain>
</file>

<file path=xl/sharedStrings.xml><?xml version="1.0" encoding="utf-8"?>
<sst xmlns="http://schemas.openxmlformats.org/spreadsheetml/2006/main" count="3994" uniqueCount="443">
  <si>
    <t>Knr.</t>
  </si>
  <si>
    <t>Kommune</t>
  </si>
  <si>
    <t xml:space="preserve">Skatt </t>
  </si>
  <si>
    <t>Innbyggere</t>
  </si>
  <si>
    <t>Inntektsutjevning i kr pr innb</t>
  </si>
  <si>
    <t>Inntektsutjevning totalt</t>
  </si>
  <si>
    <t>Netto</t>
  </si>
  <si>
    <t>Netto innt.</t>
  </si>
  <si>
    <t xml:space="preserve">jan </t>
  </si>
  <si>
    <t>Kr pr innb</t>
  </si>
  <si>
    <t>Prosent av</t>
  </si>
  <si>
    <t>Symmetrisk</t>
  </si>
  <si>
    <t>Tilleggs-</t>
  </si>
  <si>
    <t>Brutto</t>
  </si>
  <si>
    <t>Finansier-</t>
  </si>
  <si>
    <t xml:space="preserve">Netto </t>
  </si>
  <si>
    <t>innt.utj.</t>
  </si>
  <si>
    <t>utj. tilskudd</t>
  </si>
  <si>
    <t>lands-</t>
  </si>
  <si>
    <t xml:space="preserve"> utjevning</t>
  </si>
  <si>
    <t>kompen-</t>
  </si>
  <si>
    <t>ing</t>
  </si>
  <si>
    <t>innt.utj</t>
  </si>
  <si>
    <t>inntekts-</t>
  </si>
  <si>
    <t>januar</t>
  </si>
  <si>
    <t>februar</t>
  </si>
  <si>
    <t>gjennomsnitt</t>
  </si>
  <si>
    <t>(60 pst.)</t>
  </si>
  <si>
    <t>sasjon</t>
  </si>
  <si>
    <t>Till.komp.</t>
  </si>
  <si>
    <t>utjevning</t>
  </si>
  <si>
    <t>(jan)</t>
  </si>
  <si>
    <t>Hele landet</t>
  </si>
  <si>
    <t xml:space="preserve">Trekk for finansiering av inntektsutjevningen (kr pr innb): </t>
  </si>
  <si>
    <t>/</t>
  </si>
  <si>
    <t>innb. =</t>
  </si>
  <si>
    <t>kr pr innb</t>
  </si>
  <si>
    <t>(jan-mar)</t>
  </si>
  <si>
    <t>jan-feb</t>
  </si>
  <si>
    <t>mars</t>
  </si>
  <si>
    <t>april</t>
  </si>
  <si>
    <t>(jan-apr)</t>
  </si>
  <si>
    <t>jan-mar</t>
  </si>
  <si>
    <t>jan-mai</t>
  </si>
  <si>
    <t>(jan-mai)</t>
  </si>
  <si>
    <t>jan-april</t>
  </si>
  <si>
    <t>mai</t>
  </si>
  <si>
    <t>jan-juli</t>
  </si>
  <si>
    <t>(jan-juli)</t>
  </si>
  <si>
    <t>juli</t>
  </si>
  <si>
    <t>jan-august</t>
  </si>
  <si>
    <t>(jan-august)</t>
  </si>
  <si>
    <t>august</t>
  </si>
  <si>
    <t>jan-september</t>
  </si>
  <si>
    <t>(jan-september)</t>
  </si>
  <si>
    <t>september</t>
  </si>
  <si>
    <t>jan-november</t>
  </si>
  <si>
    <t>(jan-november)</t>
  </si>
  <si>
    <t>november</t>
  </si>
  <si>
    <t>jan-desember</t>
  </si>
  <si>
    <t>(jan-desember)</t>
  </si>
  <si>
    <t>desember</t>
  </si>
  <si>
    <t>(jan-feb)</t>
  </si>
  <si>
    <t>Halden</t>
  </si>
  <si>
    <t>Moss</t>
  </si>
  <si>
    <t>Sarpsborg</t>
  </si>
  <si>
    <t>Fredrikstad</t>
  </si>
  <si>
    <t>Hvaler</t>
  </si>
  <si>
    <t>Aremark</t>
  </si>
  <si>
    <t>Marker</t>
  </si>
  <si>
    <t>Skiptvet</t>
  </si>
  <si>
    <t>Rakkestad</t>
  </si>
  <si>
    <t>Råde</t>
  </si>
  <si>
    <t>Vestby</t>
  </si>
  <si>
    <t>Ås</t>
  </si>
  <si>
    <t>Frogn</t>
  </si>
  <si>
    <t>Nesodden</t>
  </si>
  <si>
    <t>Bærum</t>
  </si>
  <si>
    <t>Asker</t>
  </si>
  <si>
    <t>Aurskog-Høland</t>
  </si>
  <si>
    <t>Rælingen</t>
  </si>
  <si>
    <t>Enebakk</t>
  </si>
  <si>
    <t>Lørenskog</t>
  </si>
  <si>
    <t>Nittedal</t>
  </si>
  <si>
    <t>Gjerdrum</t>
  </si>
  <si>
    <t>Ullensaker</t>
  </si>
  <si>
    <t>Nes</t>
  </si>
  <si>
    <t>Eidsvoll</t>
  </si>
  <si>
    <t>Nannestad</t>
  </si>
  <si>
    <t>Hurdal</t>
  </si>
  <si>
    <t>Oslo</t>
  </si>
  <si>
    <t>Kongsvinger</t>
  </si>
  <si>
    <t>Hamar</t>
  </si>
  <si>
    <t>Ringsaker</t>
  </si>
  <si>
    <t>Løten</t>
  </si>
  <si>
    <t>Stange</t>
  </si>
  <si>
    <t>Nord-Odal</t>
  </si>
  <si>
    <t>Sør-Odal</t>
  </si>
  <si>
    <t>Eidskog</t>
  </si>
  <si>
    <t>Grue</t>
  </si>
  <si>
    <t>Åsnes</t>
  </si>
  <si>
    <t>Elverum</t>
  </si>
  <si>
    <t>Trysil</t>
  </si>
  <si>
    <t>Åmot</t>
  </si>
  <si>
    <t>Stor-Elvdal</t>
  </si>
  <si>
    <t>Rendalen</t>
  </si>
  <si>
    <t>Engerdal</t>
  </si>
  <si>
    <t>Tolga</t>
  </si>
  <si>
    <t>Tynset</t>
  </si>
  <si>
    <t>Alvdal</t>
  </si>
  <si>
    <t>Folldal</t>
  </si>
  <si>
    <t>Os</t>
  </si>
  <si>
    <t>Lillehammer</t>
  </si>
  <si>
    <t>Gjøvik</t>
  </si>
  <si>
    <t>Dovre</t>
  </si>
  <si>
    <t>Lesja</t>
  </si>
  <si>
    <t>Skjåk</t>
  </si>
  <si>
    <t>Lom</t>
  </si>
  <si>
    <t>Vågå</t>
  </si>
  <si>
    <t>Nord-Fron</t>
  </si>
  <si>
    <t>Sel</t>
  </si>
  <si>
    <t>Sør-Fron</t>
  </si>
  <si>
    <t>Ringebu</t>
  </si>
  <si>
    <t>Øyer</t>
  </si>
  <si>
    <t>Gausdal</t>
  </si>
  <si>
    <t>Østre Toten</t>
  </si>
  <si>
    <t>Vestre Toten</t>
  </si>
  <si>
    <t>Jevnaker</t>
  </si>
  <si>
    <t>Lunner</t>
  </si>
  <si>
    <t>Gran</t>
  </si>
  <si>
    <t>Søndre Land</t>
  </si>
  <si>
    <t>Nordre Land</t>
  </si>
  <si>
    <t>Sør-Aurdal</t>
  </si>
  <si>
    <t>Etnedal</t>
  </si>
  <si>
    <t>Nord-Aurdal</t>
  </si>
  <si>
    <t>Vestre Slidre</t>
  </si>
  <si>
    <t>Øystre Slidre</t>
  </si>
  <si>
    <t>Vang</t>
  </si>
  <si>
    <t>Drammen</t>
  </si>
  <si>
    <t>Kongsberg</t>
  </si>
  <si>
    <t>Ringerike</t>
  </si>
  <si>
    <t>Hole</t>
  </si>
  <si>
    <t>Flå</t>
  </si>
  <si>
    <t>Gol</t>
  </si>
  <si>
    <t>Hemsedal</t>
  </si>
  <si>
    <t>Ål</t>
  </si>
  <si>
    <t>Hol</t>
  </si>
  <si>
    <t>Sigdal</t>
  </si>
  <si>
    <t>Krødsherad</t>
  </si>
  <si>
    <t>Modum</t>
  </si>
  <si>
    <t>Øvre Eiker</t>
  </si>
  <si>
    <t>Lier</t>
  </si>
  <si>
    <t>Flesberg</t>
  </si>
  <si>
    <t>Rollag</t>
  </si>
  <si>
    <t>Nore og Uvdal</t>
  </si>
  <si>
    <t>Horten</t>
  </si>
  <si>
    <t>Tønsberg</t>
  </si>
  <si>
    <t>Sandefjord</t>
  </si>
  <si>
    <t>Larvik</t>
  </si>
  <si>
    <t>Sande</t>
  </si>
  <si>
    <t>Holmestrand</t>
  </si>
  <si>
    <t>Færder</t>
  </si>
  <si>
    <t>Porsgrunn</t>
  </si>
  <si>
    <t>Skien</t>
  </si>
  <si>
    <t>Notodden</t>
  </si>
  <si>
    <t>Siljan</t>
  </si>
  <si>
    <t>Bamble</t>
  </si>
  <si>
    <t>Kragerø</t>
  </si>
  <si>
    <t>Drangedal</t>
  </si>
  <si>
    <t>Nome</t>
  </si>
  <si>
    <t>Bø</t>
  </si>
  <si>
    <t>Tinn</t>
  </si>
  <si>
    <t>Hjartdal</t>
  </si>
  <si>
    <t>Seljord</t>
  </si>
  <si>
    <t>Kviteseid</t>
  </si>
  <si>
    <t>Nissedal</t>
  </si>
  <si>
    <t>Fyresdal</t>
  </si>
  <si>
    <t>Tokke</t>
  </si>
  <si>
    <t>Vinje</t>
  </si>
  <si>
    <t>Risør</t>
  </si>
  <si>
    <t>Grimstad</t>
  </si>
  <si>
    <t>Arendal</t>
  </si>
  <si>
    <t>Gjerstad</t>
  </si>
  <si>
    <t>Vegårshei</t>
  </si>
  <si>
    <t>Tvedestrand</t>
  </si>
  <si>
    <t>Froland</t>
  </si>
  <si>
    <t>Lillesand</t>
  </si>
  <si>
    <t>Birkenes</t>
  </si>
  <si>
    <t>Åmli</t>
  </si>
  <si>
    <t>Iveland</t>
  </si>
  <si>
    <t>Evje og Hornnes</t>
  </si>
  <si>
    <t>Bygland</t>
  </si>
  <si>
    <t>Valle</t>
  </si>
  <si>
    <t>Bykle</t>
  </si>
  <si>
    <t>Kristiansand</t>
  </si>
  <si>
    <t>Farsund</t>
  </si>
  <si>
    <t>Flekkefjord</t>
  </si>
  <si>
    <t>Vennesla</t>
  </si>
  <si>
    <t>Åseral</t>
  </si>
  <si>
    <t>Lindesnes</t>
  </si>
  <si>
    <t>Lyngdal</t>
  </si>
  <si>
    <t>Hægebostad</t>
  </si>
  <si>
    <t>Kvinesdal</t>
  </si>
  <si>
    <t>Sirdal</t>
  </si>
  <si>
    <t>Eigersund</t>
  </si>
  <si>
    <t>Sandnes</t>
  </si>
  <si>
    <t>Stavanger</t>
  </si>
  <si>
    <t>Haugesund</t>
  </si>
  <si>
    <t>Sokndal</t>
  </si>
  <si>
    <t>Lund</t>
  </si>
  <si>
    <t>Bjerkreim</t>
  </si>
  <si>
    <t>Hå</t>
  </si>
  <si>
    <t>Klepp</t>
  </si>
  <si>
    <t>Time</t>
  </si>
  <si>
    <t>Gjesdal</t>
  </si>
  <si>
    <t>Sola</t>
  </si>
  <si>
    <t>Randaberg</t>
  </si>
  <si>
    <t>Strand</t>
  </si>
  <si>
    <t>Hjelmeland</t>
  </si>
  <si>
    <t>Suldal</t>
  </si>
  <si>
    <t>Sauda</t>
  </si>
  <si>
    <t>Kvitsøy</t>
  </si>
  <si>
    <t>Bokn</t>
  </si>
  <si>
    <t>Tysvær</t>
  </si>
  <si>
    <t>Karmøy</t>
  </si>
  <si>
    <t>Utsira</t>
  </si>
  <si>
    <t>Vindafjord</t>
  </si>
  <si>
    <t>Bergen</t>
  </si>
  <si>
    <t>Etne</t>
  </si>
  <si>
    <t>Sveio</t>
  </si>
  <si>
    <t>Bømlo</t>
  </si>
  <si>
    <t>Stord</t>
  </si>
  <si>
    <t>Fitjar</t>
  </si>
  <si>
    <t>Tysnes</t>
  </si>
  <si>
    <t>Kvinnherad</t>
  </si>
  <si>
    <t>Ullensvang</t>
  </si>
  <si>
    <t>Eidfjord</t>
  </si>
  <si>
    <t>Ulvik</t>
  </si>
  <si>
    <t>Voss</t>
  </si>
  <si>
    <t>Kvam</t>
  </si>
  <si>
    <t>Samnanger</t>
  </si>
  <si>
    <t>Austevoll</t>
  </si>
  <si>
    <t>Askøy</t>
  </si>
  <si>
    <t>Vaksdal</t>
  </si>
  <si>
    <t>Modalen</t>
  </si>
  <si>
    <t>Osterøy</t>
  </si>
  <si>
    <t>Øygarden</t>
  </si>
  <si>
    <t>Austrheim</t>
  </si>
  <si>
    <t>Fedje</t>
  </si>
  <si>
    <t>Masfjorden</t>
  </si>
  <si>
    <t>Gulen</t>
  </si>
  <si>
    <t>Solund</t>
  </si>
  <si>
    <t>Hyllestad</t>
  </si>
  <si>
    <t>Høyanger</t>
  </si>
  <si>
    <t>Vik</t>
  </si>
  <si>
    <t>Sogndal</t>
  </si>
  <si>
    <t>Aurland</t>
  </si>
  <si>
    <t>Lærdal</t>
  </si>
  <si>
    <t>Årdal</t>
  </si>
  <si>
    <t>Luster</t>
  </si>
  <si>
    <t>Askvoll</t>
  </si>
  <si>
    <t>Fjaler</t>
  </si>
  <si>
    <t>Bremanger</t>
  </si>
  <si>
    <t>Gloppen</t>
  </si>
  <si>
    <t>Stryn</t>
  </si>
  <si>
    <t>Molde</t>
  </si>
  <si>
    <t>Ålesund</t>
  </si>
  <si>
    <t>Kristiansund</t>
  </si>
  <si>
    <t>Vanylven</t>
  </si>
  <si>
    <t>Ulstein</t>
  </si>
  <si>
    <t>Hareid</t>
  </si>
  <si>
    <t>Volda</t>
  </si>
  <si>
    <t>Ørsta</t>
  </si>
  <si>
    <t>Stranda</t>
  </si>
  <si>
    <t>Sykkylven</t>
  </si>
  <si>
    <t>Sula</t>
  </si>
  <si>
    <t>Giske</t>
  </si>
  <si>
    <t>Vestnes</t>
  </si>
  <si>
    <t>Rauma</t>
  </si>
  <si>
    <t>Aukra</t>
  </si>
  <si>
    <t>Averøy</t>
  </si>
  <si>
    <t>Gjemnes</t>
  </si>
  <si>
    <t>Tingvoll</t>
  </si>
  <si>
    <t>Sunndal</t>
  </si>
  <si>
    <t>Surnadal</t>
  </si>
  <si>
    <t>Rindal</t>
  </si>
  <si>
    <t>Smøla</t>
  </si>
  <si>
    <t>Aure</t>
  </si>
  <si>
    <t>Bodø</t>
  </si>
  <si>
    <t>Narvik</t>
  </si>
  <si>
    <t>Bindal</t>
  </si>
  <si>
    <t>Sømna</t>
  </si>
  <si>
    <t>Brønnøy</t>
  </si>
  <si>
    <t>Vega</t>
  </si>
  <si>
    <t>Vevelstad</t>
  </si>
  <si>
    <t>Alstahaug</t>
  </si>
  <si>
    <t>Leirfjord</t>
  </si>
  <si>
    <t>Vefsn</t>
  </si>
  <si>
    <t>Grane</t>
  </si>
  <si>
    <t>Dønna</t>
  </si>
  <si>
    <t>Nesna</t>
  </si>
  <si>
    <t>Hemnes</t>
  </si>
  <si>
    <t>Rana</t>
  </si>
  <si>
    <t>Lurøy</t>
  </si>
  <si>
    <t>Træna</t>
  </si>
  <si>
    <t>Rødøy</t>
  </si>
  <si>
    <t>Meløy</t>
  </si>
  <si>
    <t>Gildeskål</t>
  </si>
  <si>
    <t>Beiarn</t>
  </si>
  <si>
    <t>Saltdal</t>
  </si>
  <si>
    <t>Sørfold</t>
  </si>
  <si>
    <t>Steigen</t>
  </si>
  <si>
    <t>Lødingen</t>
  </si>
  <si>
    <t>Tjeldsund</t>
  </si>
  <si>
    <t>Evenes</t>
  </si>
  <si>
    <t>Røst</t>
  </si>
  <si>
    <t>Værøy</t>
  </si>
  <si>
    <t>Flakstad</t>
  </si>
  <si>
    <t>Vestvågøy</t>
  </si>
  <si>
    <t>Vågan</t>
  </si>
  <si>
    <t>Hadsel</t>
  </si>
  <si>
    <t>Øksnes</t>
  </si>
  <si>
    <t>Andøy</t>
  </si>
  <si>
    <t>Moskenes</t>
  </si>
  <si>
    <t>Tromsø</t>
  </si>
  <si>
    <t>Kvæfjord</t>
  </si>
  <si>
    <t>Ibestad</t>
  </si>
  <si>
    <t>Gratangen</t>
  </si>
  <si>
    <t>Bardu</t>
  </si>
  <si>
    <t>Salangen</t>
  </si>
  <si>
    <t>Målselv</t>
  </si>
  <si>
    <t>Sørreisa</t>
  </si>
  <si>
    <t>Dyrøy</t>
  </si>
  <si>
    <t>Balsfjord</t>
  </si>
  <si>
    <t>Karlsøy</t>
  </si>
  <si>
    <t>Lyngen</t>
  </si>
  <si>
    <t>Skjervøy</t>
  </si>
  <si>
    <t>Nordreisa</t>
  </si>
  <si>
    <t>Kvænangen</t>
  </si>
  <si>
    <t>Vardø</t>
  </si>
  <si>
    <t>Vadsø</t>
  </si>
  <si>
    <t>Hammerfest</t>
  </si>
  <si>
    <t>Alta</t>
  </si>
  <si>
    <t>Loppa</t>
  </si>
  <si>
    <t>Hasvik</t>
  </si>
  <si>
    <t>Måsøy</t>
  </si>
  <si>
    <t>Nordkapp</t>
  </si>
  <si>
    <t>Lebesby</t>
  </si>
  <si>
    <t>Gamvik</t>
  </si>
  <si>
    <t>Berlevåg</t>
  </si>
  <si>
    <t>Båtsfjord</t>
  </si>
  <si>
    <t>Sør-Varanger</t>
  </si>
  <si>
    <t>Trondheim</t>
  </si>
  <si>
    <t>Steinkjer</t>
  </si>
  <si>
    <t>Namsos</t>
  </si>
  <si>
    <t>Hitra</t>
  </si>
  <si>
    <t>Frøya</t>
  </si>
  <si>
    <t>Ørland</t>
  </si>
  <si>
    <t>Åfjord</t>
  </si>
  <si>
    <t>Osen</t>
  </si>
  <si>
    <t>Oppdal</t>
  </si>
  <si>
    <t>Rennebu</t>
  </si>
  <si>
    <t>Røros</t>
  </si>
  <si>
    <t>Holtålen</t>
  </si>
  <si>
    <t>Midtre Gauldal</t>
  </si>
  <si>
    <t>Melhus</t>
  </si>
  <si>
    <t>Skaun</t>
  </si>
  <si>
    <t>Malvik</t>
  </si>
  <si>
    <t>Selbu</t>
  </si>
  <si>
    <t>Tydal</t>
  </si>
  <si>
    <t>Meråker</t>
  </si>
  <si>
    <t>Stjørdal</t>
  </si>
  <si>
    <t>Frosta</t>
  </si>
  <si>
    <t>Levanger</t>
  </si>
  <si>
    <t>Verdal</t>
  </si>
  <si>
    <t>Lierne</t>
  </si>
  <si>
    <t>Namsskogan</t>
  </si>
  <si>
    <t>Grong</t>
  </si>
  <si>
    <t>Høylandet</t>
  </si>
  <si>
    <t>Overhalla</t>
  </si>
  <si>
    <t>Flatanger</t>
  </si>
  <si>
    <t>Leka</t>
  </si>
  <si>
    <t>Inderøy</t>
  </si>
  <si>
    <t>Indre Fosen</t>
  </si>
  <si>
    <t>Hamarøy</t>
  </si>
  <si>
    <t>Sortland</t>
  </si>
  <si>
    <t>Harstad</t>
  </si>
  <si>
    <t>Loabák - Lavangen</t>
  </si>
  <si>
    <t>Kárá?johka - Karasjok</t>
  </si>
  <si>
    <t>Deatnu - Tana</t>
  </si>
  <si>
    <t>Unjárga - Nesseby</t>
  </si>
  <si>
    <t>Snåase - Snåsa</t>
  </si>
  <si>
    <t>Raarvihke - Røyrvik</t>
  </si>
  <si>
    <t>Beregninger av skatt og netto inntektsutjevning for kommunene, januar 2020</t>
  </si>
  <si>
    <t>Skatt jan 2020</t>
  </si>
  <si>
    <t>Beregninger av skatt og netto inntektsutjevning for kommunene, februar 2020</t>
  </si>
  <si>
    <t>Skatt jan-feb 2020</t>
  </si>
  <si>
    <t>Beregninger av skatt og netto inntektsutjevning for kommunene, mars 2020</t>
  </si>
  <si>
    <t>Skatt jan-mar 2020</t>
  </si>
  <si>
    <t>Beregninger av skatt og netto inntektsutjevning for kommunene, april 2020</t>
  </si>
  <si>
    <t>Skatt jan-apr 2020</t>
  </si>
  <si>
    <t>Beregninger av skatt og netto inntektsutjevning for kommunene, mai 2020</t>
  </si>
  <si>
    <t>Skatt jan-mai 2020</t>
  </si>
  <si>
    <t>Beregninger av skatt og netto inntektsutjevning for kommunene, juli 2020</t>
  </si>
  <si>
    <t>Skatt jan-juli 2020</t>
  </si>
  <si>
    <t>Beregninger av skatt og netto inntektsutjevning for kommunene, august 2020</t>
  </si>
  <si>
    <t>Skatt jan-august 2020</t>
  </si>
  <si>
    <t>Beregninger av skatt og netto inntektsutjevning for kommunene, september 2020</t>
  </si>
  <si>
    <t>Skatt jan-september 2020</t>
  </si>
  <si>
    <t>Beregninger av skatt og netto inntektsutjevning for kommunene, november 2020</t>
  </si>
  <si>
    <t>Skatt jan-november 2020</t>
  </si>
  <si>
    <t>Beregninger av skatt og netto inntektsutjevning for kommunene, desember 2020</t>
  </si>
  <si>
    <t>Skatt jan-desember 2020</t>
  </si>
  <si>
    <t>Herøy (Møre og Romsdal)</t>
  </si>
  <si>
    <t>Fjord</t>
  </si>
  <si>
    <t>Hustadvika</t>
  </si>
  <si>
    <t>Herøy (Nordland)</t>
  </si>
  <si>
    <t>Aarborte - Hattfjelldal</t>
  </si>
  <si>
    <t>Fauske - Fuossko</t>
  </si>
  <si>
    <t>Indre Østfold</t>
  </si>
  <si>
    <t>Våler (Viken)</t>
  </si>
  <si>
    <t>Nordre Follo</t>
  </si>
  <si>
    <t>Lillestrøm</t>
  </si>
  <si>
    <t>Nesbyen</t>
  </si>
  <si>
    <t>Våler (Innlandet)</t>
  </si>
  <si>
    <t>Midt-Telemark</t>
  </si>
  <si>
    <t>Kinn</t>
  </si>
  <si>
    <t>Bjørnafjorden</t>
  </si>
  <si>
    <t>Alver</t>
  </si>
  <si>
    <t>Sunnfjord</t>
  </si>
  <si>
    <t>Stad</t>
  </si>
  <si>
    <t>Heim</t>
  </si>
  <si>
    <t>Orkland</t>
  </si>
  <si>
    <t>Nærøysund</t>
  </si>
  <si>
    <t>Senja</t>
  </si>
  <si>
    <t>Storfjord - Omasvuotna - Omasvuono</t>
  </si>
  <si>
    <t>Gáivuotna - Kåfjord - Kaivuono</t>
  </si>
  <si>
    <t>Guovdageaidnu - Kautokeino</t>
  </si>
  <si>
    <t>Porsanger - Porsá?gu - Porsanki</t>
  </si>
  <si>
    <t>pr. 1.1.20</t>
  </si>
  <si>
    <t>Hamarøy - Hábmer</t>
  </si>
  <si>
    <t>Harstad - Hárstták</t>
  </si>
  <si>
    <t>Nordreisa - Ráisa - Raisi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</si>
</sst>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 * #,##0.00_ ;_ * \-#,##0.00_ ;_ * &quot;-&quot;??_ ;_ @_ "/>
    <numFmt numFmtId="164" formatCode="#,##0.0"/>
    <numFmt numFmtId="165" formatCode="0000"/>
    <numFmt numFmtId="166" formatCode="0.0\ %"/>
    <numFmt numFmtId="167" formatCode="_(* #,##0.00_);_(* \(#,##0.00\);_(* &quot;-&quot;??_);_(@_)"/>
    <numFmt numFmtId="168" formatCode="_ * #,##0_ ;_ * \-#,##0_ ;_ * &quot;-&quot;??_ ;_ @_ "/>
    <numFmt numFmtId="169" formatCode="#,##0_ ;\-#,##0\ "/>
  </numFmts>
  <fonts count="10" x14ac:knownFonts="1">
    <font>
      <sz val="11"/>
      <color theme="1"/>
      <name val="Calibri"/>
      <family val="2"/>
      <scheme val="minor"/>
    </font>
    <font>
      <sz val="10"/>
      <name val="Tms Rmn"/>
    </font>
    <font>
      <sz val="10"/>
      <name val="MS Sans Serif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name val="Calibri"/>
      <family val="2"/>
      <scheme val="minor"/>
    </font>
    <font>
      <b/>
      <i/>
      <sz val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6795556505021"/>
        <bgColor indexed="22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n">
        <color rgb="FFC1C1C1"/>
      </left>
      <right style="thin">
        <color rgb="FFC1C1C1"/>
      </right>
      <top style="thin">
        <color rgb="FFC1C1C1"/>
      </top>
      <bottom style="thin">
        <color rgb="FFC1C1C1"/>
      </bottom>
      <diagonal/>
    </border>
  </borders>
  <cellStyleXfs count="10">
    <xf numFmtId="0" fontId="0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1" fillId="0" borderId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167" fontId="3" fillId="0" borderId="0" applyFont="0" applyFill="0" applyBorder="0" applyAlignment="0" applyProtection="0"/>
    <xf numFmtId="4" fontId="2" fillId="0" borderId="0" applyFont="0" applyFill="0" applyBorder="0" applyAlignment="0" applyProtection="0"/>
  </cellStyleXfs>
  <cellXfs count="90">
    <xf numFmtId="0" fontId="0" fillId="0" borderId="0" xfId="0"/>
    <xf numFmtId="0" fontId="5" fillId="2" borderId="1" xfId="0" applyFont="1" applyFill="1" applyBorder="1" applyAlignment="1">
      <alignment horizontal="left" vertical="center"/>
    </xf>
    <xf numFmtId="0" fontId="5" fillId="0" borderId="0" xfId="0" applyFont="1"/>
    <xf numFmtId="0" fontId="5" fillId="3" borderId="0" xfId="0" applyFont="1" applyFill="1"/>
    <xf numFmtId="0" fontId="7" fillId="0" borderId="0" xfId="0" applyFont="1"/>
    <xf numFmtId="0" fontId="5" fillId="2" borderId="8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/>
    </xf>
    <xf numFmtId="3" fontId="5" fillId="2" borderId="7" xfId="0" applyNumberFormat="1" applyFont="1" applyFill="1" applyBorder="1" applyAlignment="1">
      <alignment horizontal="center"/>
    </xf>
    <xf numFmtId="0" fontId="5" fillId="2" borderId="10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/>
    </xf>
    <xf numFmtId="0" fontId="5" fillId="2" borderId="11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1" fontId="5" fillId="2" borderId="7" xfId="0" applyNumberFormat="1" applyFont="1" applyFill="1" applyBorder="1" applyAlignment="1"/>
    <xf numFmtId="2" fontId="5" fillId="2" borderId="12" xfId="0" applyNumberFormat="1" applyFont="1" applyFill="1" applyBorder="1" applyAlignment="1">
      <alignment horizontal="center"/>
    </xf>
    <xf numFmtId="0" fontId="5" fillId="2" borderId="12" xfId="0" applyFont="1" applyFill="1" applyBorder="1" applyAlignment="1">
      <alignment horizontal="center"/>
    </xf>
    <xf numFmtId="0" fontId="5" fillId="2" borderId="13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3" fontId="5" fillId="2" borderId="3" xfId="0" applyNumberFormat="1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1" fontId="5" fillId="2" borderId="3" xfId="0" applyNumberFormat="1" applyFont="1" applyFill="1" applyBorder="1" applyAlignment="1"/>
    <xf numFmtId="2" fontId="5" fillId="2" borderId="13" xfId="0" applyNumberFormat="1" applyFont="1" applyFill="1" applyBorder="1" applyAlignment="1">
      <alignment horizontal="center"/>
    </xf>
    <xf numFmtId="3" fontId="5" fillId="2" borderId="3" xfId="4" applyNumberFormat="1" applyFont="1" applyFill="1" applyBorder="1" applyAlignment="1">
      <alignment horizontal="center"/>
    </xf>
    <xf numFmtId="0" fontId="5" fillId="2" borderId="4" xfId="4" applyFont="1" applyFill="1" applyBorder="1" applyAlignment="1">
      <alignment horizontal="right"/>
    </xf>
    <xf numFmtId="0" fontId="5" fillId="2" borderId="4" xfId="4" applyFont="1" applyFill="1" applyBorder="1" applyAlignment="1">
      <alignment horizontal="center"/>
    </xf>
    <xf numFmtId="1" fontId="5" fillId="2" borderId="4" xfId="0" quotePrefix="1" applyNumberFormat="1" applyFont="1" applyFill="1" applyBorder="1" applyAlignment="1">
      <alignment horizontal="center"/>
    </xf>
    <xf numFmtId="1" fontId="5" fillId="2" borderId="1" xfId="4" applyNumberFormat="1" applyFont="1" applyFill="1" applyBorder="1" applyAlignment="1">
      <alignment horizontal="center"/>
    </xf>
    <xf numFmtId="2" fontId="5" fillId="2" borderId="4" xfId="4" applyNumberFormat="1" applyFont="1" applyFill="1" applyBorder="1" applyAlignment="1">
      <alignment horizontal="center"/>
    </xf>
    <xf numFmtId="3" fontId="5" fillId="2" borderId="4" xfId="4" applyNumberFormat="1" applyFont="1" applyFill="1" applyBorder="1" applyAlignment="1">
      <alignment horizontal="center"/>
    </xf>
    <xf numFmtId="0" fontId="5" fillId="0" borderId="0" xfId="4" applyFont="1" applyBorder="1" applyAlignment="1"/>
    <xf numFmtId="0" fontId="8" fillId="0" borderId="0" xfId="4" applyFont="1" applyBorder="1" applyAlignment="1">
      <alignment horizontal="right"/>
    </xf>
    <xf numFmtId="1" fontId="8" fillId="0" borderId="0" xfId="4" applyNumberFormat="1" applyFont="1" applyBorder="1" applyAlignment="1">
      <alignment horizontal="right"/>
    </xf>
    <xf numFmtId="2" fontId="8" fillId="0" borderId="0" xfId="4" applyNumberFormat="1" applyFont="1" applyBorder="1" applyAlignment="1">
      <alignment horizontal="right"/>
    </xf>
    <xf numFmtId="0" fontId="5" fillId="0" borderId="0" xfId="4" applyFont="1"/>
    <xf numFmtId="165" fontId="5" fillId="0" borderId="0" xfId="4" applyNumberFormat="1" applyFont="1" applyBorder="1" applyAlignment="1">
      <alignment horizontal="left"/>
    </xf>
    <xf numFmtId="0" fontId="5" fillId="0" borderId="0" xfId="4" applyFont="1" applyBorder="1"/>
    <xf numFmtId="0" fontId="5" fillId="0" borderId="0" xfId="0" applyFont="1" applyBorder="1"/>
    <xf numFmtId="3" fontId="5" fillId="0" borderId="0" xfId="0" applyNumberFormat="1" applyFont="1" applyBorder="1"/>
    <xf numFmtId="3" fontId="5" fillId="0" borderId="0" xfId="9" applyNumberFormat="1" applyFont="1"/>
    <xf numFmtId="166" fontId="5" fillId="0" borderId="0" xfId="5" applyNumberFormat="1" applyFont="1" applyBorder="1"/>
    <xf numFmtId="1" fontId="5" fillId="0" borderId="0" xfId="5" applyNumberFormat="1" applyFont="1" applyBorder="1"/>
    <xf numFmtId="2" fontId="5" fillId="0" borderId="0" xfId="4" quotePrefix="1" applyNumberFormat="1" applyFont="1" applyBorder="1"/>
    <xf numFmtId="3" fontId="5" fillId="0" borderId="0" xfId="9" applyNumberFormat="1" applyFont="1" applyBorder="1"/>
    <xf numFmtId="165" fontId="5" fillId="0" borderId="0" xfId="4" applyNumberFormat="1" applyFont="1" applyBorder="1"/>
    <xf numFmtId="3" fontId="5" fillId="0" borderId="0" xfId="4" applyNumberFormat="1" applyFont="1"/>
    <xf numFmtId="0" fontId="9" fillId="0" borderId="15" xfId="4" applyFont="1" applyBorder="1"/>
    <xf numFmtId="3" fontId="8" fillId="0" borderId="15" xfId="0" applyNumberFormat="1" applyFont="1" applyBorder="1"/>
    <xf numFmtId="3" fontId="8" fillId="0" borderId="15" xfId="9" applyNumberFormat="1" applyFont="1" applyBorder="1"/>
    <xf numFmtId="166" fontId="8" fillId="0" borderId="15" xfId="5" applyNumberFormat="1" applyFont="1" applyBorder="1"/>
    <xf numFmtId="1" fontId="8" fillId="0" borderId="15" xfId="5" applyNumberFormat="1" applyFont="1" applyBorder="1"/>
    <xf numFmtId="2" fontId="8" fillId="0" borderId="15" xfId="4" quotePrefix="1" applyNumberFormat="1" applyFont="1" applyBorder="1"/>
    <xf numFmtId="0" fontId="6" fillId="0" borderId="0" xfId="4" applyFont="1" applyBorder="1"/>
    <xf numFmtId="164" fontId="5" fillId="0" borderId="0" xfId="9" applyNumberFormat="1" applyFont="1" applyBorder="1"/>
    <xf numFmtId="0" fontId="5" fillId="2" borderId="0" xfId="4" applyFont="1" applyFill="1" applyBorder="1"/>
    <xf numFmtId="3" fontId="5" fillId="2" borderId="0" xfId="9" applyNumberFormat="1" applyFont="1" applyFill="1" applyAlignment="1"/>
    <xf numFmtId="1" fontId="5" fillId="2" borderId="0" xfId="9" applyNumberFormat="1" applyFont="1" applyFill="1"/>
    <xf numFmtId="3" fontId="5" fillId="2" borderId="0" xfId="9" applyNumberFormat="1" applyFont="1" applyFill="1"/>
    <xf numFmtId="4" fontId="5" fillId="2" borderId="0" xfId="7" applyNumberFormat="1" applyFont="1" applyFill="1"/>
    <xf numFmtId="2" fontId="5" fillId="2" borderId="0" xfId="9" applyNumberFormat="1" applyFont="1" applyFill="1"/>
    <xf numFmtId="3" fontId="5" fillId="0" borderId="0" xfId="9" applyNumberFormat="1" applyFont="1" applyAlignment="1"/>
    <xf numFmtId="0" fontId="5" fillId="0" borderId="0" xfId="4" applyFont="1" applyFill="1" applyBorder="1"/>
    <xf numFmtId="0" fontId="8" fillId="0" borderId="0" xfId="4" applyFont="1" applyBorder="1"/>
    <xf numFmtId="1" fontId="5" fillId="0" borderId="0" xfId="0" applyNumberFormat="1" applyFont="1"/>
    <xf numFmtId="2" fontId="5" fillId="0" borderId="0" xfId="0" applyNumberFormat="1" applyFont="1"/>
    <xf numFmtId="168" fontId="6" fillId="0" borderId="0" xfId="1" applyNumberFormat="1" applyFont="1"/>
    <xf numFmtId="43" fontId="5" fillId="0" borderId="0" xfId="7" applyFont="1" applyBorder="1"/>
    <xf numFmtId="3" fontId="7" fillId="0" borderId="0" xfId="0" applyNumberFormat="1" applyFont="1"/>
    <xf numFmtId="3" fontId="5" fillId="0" borderId="0" xfId="4" applyNumberFormat="1" applyFont="1" applyBorder="1"/>
    <xf numFmtId="3" fontId="8" fillId="0" borderId="0" xfId="4" applyNumberFormat="1" applyFont="1" applyBorder="1" applyAlignment="1">
      <alignment horizontal="right"/>
    </xf>
    <xf numFmtId="1" fontId="5" fillId="0" borderId="0" xfId="9" applyNumberFormat="1" applyFont="1"/>
    <xf numFmtId="0" fontId="5" fillId="2" borderId="1" xfId="4" applyFont="1" applyFill="1" applyBorder="1" applyAlignment="1">
      <alignment horizontal="right"/>
    </xf>
    <xf numFmtId="1" fontId="5" fillId="2" borderId="7" xfId="0" applyNumberFormat="1" applyFont="1" applyFill="1" applyBorder="1" applyAlignment="1">
      <alignment horizontal="center"/>
    </xf>
    <xf numFmtId="1" fontId="5" fillId="2" borderId="3" xfId="0" applyNumberFormat="1" applyFont="1" applyFill="1" applyBorder="1" applyAlignment="1">
      <alignment horizontal="center"/>
    </xf>
    <xf numFmtId="1" fontId="5" fillId="2" borderId="4" xfId="4" applyNumberFormat="1" applyFont="1" applyFill="1" applyBorder="1" applyAlignment="1">
      <alignment horizontal="center"/>
    </xf>
    <xf numFmtId="0" fontId="5" fillId="0" borderId="0" xfId="4" applyNumberFormat="1" applyFont="1" applyBorder="1"/>
    <xf numFmtId="0" fontId="8" fillId="4" borderId="14" xfId="4" applyFont="1" applyFill="1" applyBorder="1" applyAlignment="1">
      <alignment horizontal="center"/>
    </xf>
    <xf numFmtId="0" fontId="8" fillId="5" borderId="14" xfId="4" applyFont="1" applyFill="1" applyBorder="1" applyAlignment="1">
      <alignment horizontal="center"/>
    </xf>
    <xf numFmtId="3" fontId="5" fillId="0" borderId="0" xfId="0" applyNumberFormat="1" applyFont="1" applyFill="1" applyBorder="1"/>
    <xf numFmtId="169" fontId="5" fillId="0" borderId="0" xfId="7" applyNumberFormat="1" applyFont="1"/>
    <xf numFmtId="169" fontId="5" fillId="0" borderId="0" xfId="7" applyNumberFormat="1" applyFont="1" applyBorder="1"/>
    <xf numFmtId="169" fontId="5" fillId="0" borderId="0" xfId="7" applyNumberFormat="1" applyFont="1" applyFill="1" applyBorder="1"/>
    <xf numFmtId="169" fontId="8" fillId="0" borderId="0" xfId="7" applyNumberFormat="1" applyFont="1" applyBorder="1"/>
    <xf numFmtId="3" fontId="0" fillId="6" borderId="16" xfId="0" applyNumberFormat="1" applyFill="1" applyBorder="1" applyAlignment="1">
      <alignment horizontal="right"/>
    </xf>
    <xf numFmtId="0" fontId="6" fillId="3" borderId="2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</cellXfs>
  <cellStyles count="10">
    <cellStyle name="Komma" xfId="7" builtinId="3"/>
    <cellStyle name="Komma 2" xfId="1" xr:uid="{00000000-0005-0000-0000-000001000000}"/>
    <cellStyle name="Normal" xfId="0" builtinId="0"/>
    <cellStyle name="Normal 2" xfId="2" xr:uid="{00000000-0005-0000-0000-000003000000}"/>
    <cellStyle name="Normal 3" xfId="3" xr:uid="{00000000-0005-0000-0000-000004000000}"/>
    <cellStyle name="Normal_innutj" xfId="4" xr:uid="{00000000-0005-0000-0000-000005000000}"/>
    <cellStyle name="Prosent" xfId="5" builtinId="5"/>
    <cellStyle name="Prosent 2" xfId="6" xr:uid="{00000000-0005-0000-0000-000007000000}"/>
    <cellStyle name="Tusenskille 2" xfId="8" xr:uid="{00000000-0005-0000-0000-000008000000}"/>
    <cellStyle name="Tusenskille_innutj" xfId="9" xr:uid="{00000000-0005-0000-0000-00000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71"/>
  <sheetViews>
    <sheetView tabSelected="1" zoomScale="90" zoomScaleNormal="9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K12" sqref="K12"/>
    </sheetView>
  </sheetViews>
  <sheetFormatPr baseColWidth="10" defaultColWidth="11.453125" defaultRowHeight="13" x14ac:dyDescent="0.3"/>
  <cols>
    <col min="1" max="1" width="6.453125" style="4" customWidth="1"/>
    <col min="2" max="2" width="12.54296875" style="4" customWidth="1"/>
    <col min="3" max="3" width="15.1796875" style="4" customWidth="1"/>
    <col min="4" max="4" width="12.1796875" style="4" bestFit="1" customWidth="1"/>
    <col min="5" max="11" width="11.453125" style="4" customWidth="1"/>
    <col min="12" max="12" width="13" style="4" bestFit="1" customWidth="1"/>
    <col min="13" max="14" width="12.81640625" style="4" bestFit="1" customWidth="1"/>
    <col min="15" max="15" width="11.453125" style="4" customWidth="1"/>
    <col min="16" max="16384" width="11.453125" style="4"/>
  </cols>
  <sheetData>
    <row r="1" spans="1:15" ht="22.5" customHeight="1" x14ac:dyDescent="0.3">
      <c r="A1" s="82" t="s">
        <v>411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3"/>
      <c r="N1" s="3"/>
      <c r="O1" s="3"/>
    </row>
    <row r="2" spans="1:15" x14ac:dyDescent="0.3">
      <c r="A2" s="84" t="s">
        <v>0</v>
      </c>
      <c r="B2" s="84" t="s">
        <v>1</v>
      </c>
      <c r="C2" s="5" t="s">
        <v>2</v>
      </c>
      <c r="D2" s="6" t="s">
        <v>3</v>
      </c>
      <c r="E2" s="87" t="s">
        <v>412</v>
      </c>
      <c r="F2" s="88"/>
      <c r="G2" s="87" t="s">
        <v>4</v>
      </c>
      <c r="H2" s="89"/>
      <c r="I2" s="89"/>
      <c r="J2" s="89"/>
      <c r="K2" s="88"/>
      <c r="L2" s="87" t="s">
        <v>5</v>
      </c>
      <c r="M2" s="88"/>
      <c r="N2" s="7" t="s">
        <v>6</v>
      </c>
      <c r="O2" s="7" t="s">
        <v>7</v>
      </c>
    </row>
    <row r="3" spans="1:15" x14ac:dyDescent="0.3">
      <c r="A3" s="85"/>
      <c r="B3" s="85"/>
      <c r="C3" s="8" t="s">
        <v>59</v>
      </c>
      <c r="D3" s="9" t="s">
        <v>439</v>
      </c>
      <c r="E3" s="10" t="s">
        <v>9</v>
      </c>
      <c r="F3" s="11" t="s">
        <v>10</v>
      </c>
      <c r="G3" s="12" t="s">
        <v>11</v>
      </c>
      <c r="H3" s="70" t="s">
        <v>12</v>
      </c>
      <c r="I3" s="10" t="s">
        <v>13</v>
      </c>
      <c r="J3" s="13" t="s">
        <v>14</v>
      </c>
      <c r="K3" s="14" t="s">
        <v>15</v>
      </c>
      <c r="L3" s="15" t="s">
        <v>13</v>
      </c>
      <c r="M3" s="16" t="s">
        <v>6</v>
      </c>
      <c r="N3" s="17" t="s">
        <v>16</v>
      </c>
      <c r="O3" s="17" t="s">
        <v>17</v>
      </c>
    </row>
    <row r="4" spans="1:15" x14ac:dyDescent="0.3">
      <c r="A4" s="85"/>
      <c r="B4" s="85"/>
      <c r="C4" s="9"/>
      <c r="D4" s="9"/>
      <c r="E4" s="18"/>
      <c r="F4" s="16" t="s">
        <v>18</v>
      </c>
      <c r="G4" s="19" t="s">
        <v>19</v>
      </c>
      <c r="H4" s="71" t="s">
        <v>20</v>
      </c>
      <c r="I4" s="18" t="s">
        <v>16</v>
      </c>
      <c r="J4" s="20" t="s">
        <v>21</v>
      </c>
      <c r="K4" s="15" t="s">
        <v>22</v>
      </c>
      <c r="L4" s="15" t="s">
        <v>23</v>
      </c>
      <c r="M4" s="16" t="s">
        <v>16</v>
      </c>
      <c r="N4" s="21" t="s">
        <v>56</v>
      </c>
      <c r="O4" s="17" t="s">
        <v>61</v>
      </c>
    </row>
    <row r="5" spans="1:15" x14ac:dyDescent="0.3">
      <c r="A5" s="86"/>
      <c r="B5" s="86"/>
      <c r="C5" s="1"/>
      <c r="D5" s="22"/>
      <c r="E5" s="22"/>
      <c r="F5" s="23" t="s">
        <v>26</v>
      </c>
      <c r="G5" s="24" t="s">
        <v>27</v>
      </c>
      <c r="H5" s="25" t="s">
        <v>28</v>
      </c>
      <c r="I5" s="22"/>
      <c r="J5" s="26" t="s">
        <v>29</v>
      </c>
      <c r="K5" s="22"/>
      <c r="L5" s="23" t="s">
        <v>30</v>
      </c>
      <c r="M5" s="23" t="s">
        <v>60</v>
      </c>
      <c r="N5" s="27"/>
      <c r="O5" s="27"/>
    </row>
    <row r="6" spans="1:15" x14ac:dyDescent="0.3">
      <c r="A6" s="74"/>
      <c r="B6" s="74"/>
      <c r="C6" s="74">
        <v>1</v>
      </c>
      <c r="D6" s="75">
        <v>2</v>
      </c>
      <c r="E6" s="74">
        <v>3</v>
      </c>
      <c r="F6" s="74">
        <v>4</v>
      </c>
      <c r="G6" s="74">
        <v>5</v>
      </c>
      <c r="H6" s="74">
        <f t="shared" ref="H6:M6" si="0">G6+1</f>
        <v>6</v>
      </c>
      <c r="I6" s="74">
        <f t="shared" si="0"/>
        <v>7</v>
      </c>
      <c r="J6" s="74">
        <f t="shared" si="0"/>
        <v>8</v>
      </c>
      <c r="K6" s="74">
        <f t="shared" si="0"/>
        <v>9</v>
      </c>
      <c r="L6" s="74">
        <f t="shared" si="0"/>
        <v>10</v>
      </c>
      <c r="M6" s="74">
        <f t="shared" si="0"/>
        <v>11</v>
      </c>
      <c r="N6" s="74">
        <v>12</v>
      </c>
      <c r="O6" s="74">
        <v>13</v>
      </c>
    </row>
    <row r="7" spans="1:15" x14ac:dyDescent="0.3">
      <c r="A7" s="28"/>
      <c r="B7" s="29"/>
      <c r="C7" s="29"/>
      <c r="D7" s="29"/>
      <c r="E7" s="29"/>
      <c r="F7" s="29"/>
      <c r="G7" s="30"/>
      <c r="H7" s="30"/>
      <c r="I7" s="29"/>
      <c r="J7" s="31"/>
      <c r="K7" s="29"/>
      <c r="L7" s="29"/>
      <c r="M7" s="29"/>
      <c r="N7" s="32"/>
      <c r="O7" s="29"/>
    </row>
    <row r="8" spans="1:15" x14ac:dyDescent="0.3">
      <c r="A8" s="33">
        <v>301</v>
      </c>
      <c r="B8" s="34" t="s">
        <v>90</v>
      </c>
      <c r="C8" s="36">
        <v>29485704428</v>
      </c>
      <c r="D8" s="36">
        <v>693494</v>
      </c>
      <c r="E8" s="37">
        <f>(C8)/D8</f>
        <v>42517.605672147125</v>
      </c>
      <c r="F8" s="38">
        <f>IF(ISNUMBER(C8),E8/E$369,"")</f>
        <v>1.3512545756694083</v>
      </c>
      <c r="G8" s="39">
        <f>(E$369-E8)*0.6</f>
        <v>-6631.3944719635438</v>
      </c>
      <c r="H8" s="39">
        <f>IF(E8&gt;=E$369*0.9,0,IF(E8&lt;0.9*E$369,(E$369*0.9-E8)*0.35))</f>
        <v>0</v>
      </c>
      <c r="I8" s="37">
        <f t="shared" ref="I8" si="1">G8+H8</f>
        <v>-6631.3944719635438</v>
      </c>
      <c r="J8" s="40">
        <f>I$371</f>
        <v>-355.66407549743667</v>
      </c>
      <c r="K8" s="37">
        <f>I8+J8</f>
        <v>-6987.0585474609807</v>
      </c>
      <c r="L8" s="37">
        <f>(I8*D8)</f>
        <v>-4598832277.9398861</v>
      </c>
      <c r="M8" s="37">
        <f>(K8*D8)</f>
        <v>-4845483180.3129053</v>
      </c>
      <c r="N8" s="41">
        <f>'jan-nov'!M8</f>
        <v>-4698998677.5901785</v>
      </c>
      <c r="O8" s="41">
        <f>M8-N8</f>
        <v>-146484502.72272682</v>
      </c>
    </row>
    <row r="9" spans="1:15" x14ac:dyDescent="0.3">
      <c r="A9" s="33">
        <v>1101</v>
      </c>
      <c r="B9" s="34" t="s">
        <v>204</v>
      </c>
      <c r="C9" s="36">
        <v>500874137</v>
      </c>
      <c r="D9" s="36">
        <v>14811</v>
      </c>
      <c r="E9" s="37">
        <f t="shared" ref="E9:E72" si="2">(C9)/D9</f>
        <v>33817.712308419417</v>
      </c>
      <c r="F9" s="38">
        <f>IF(ISNUMBER(C9),E9/E$369,"")</f>
        <v>1.0747627429396533</v>
      </c>
      <c r="G9" s="39">
        <f>(E$369-E9)*0.6</f>
        <v>-1411.4584537269191</v>
      </c>
      <c r="H9" s="39">
        <f>IF(E9&gt;=E$369*0.9,0,IF(E9&lt;0.9*E$369,(E$369*0.9-E9)*0.35))</f>
        <v>0</v>
      </c>
      <c r="I9" s="37">
        <f t="shared" ref="I9:I72" si="3">G9+H9</f>
        <v>-1411.4584537269191</v>
      </c>
      <c r="J9" s="40">
        <f t="shared" ref="J9:J72" si="4">I$371</f>
        <v>-355.66407549743667</v>
      </c>
      <c r="K9" s="37">
        <f t="shared" ref="K9:K72" si="5">I9+J9</f>
        <v>-1767.1225292243557</v>
      </c>
      <c r="L9" s="37">
        <f t="shared" ref="L9:L72" si="6">(I9*D9)</f>
        <v>-20905111.158149399</v>
      </c>
      <c r="M9" s="37">
        <f t="shared" ref="M9:M72" si="7">(K9*D9)</f>
        <v>-26172851.780341934</v>
      </c>
      <c r="N9" s="41">
        <f>'jan-nov'!M9</f>
        <v>-24390337.176986557</v>
      </c>
      <c r="O9" s="41">
        <f t="shared" ref="O9:O72" si="8">M9-N9</f>
        <v>-1782514.6033553779</v>
      </c>
    </row>
    <row r="10" spans="1:15" x14ac:dyDescent="0.3">
      <c r="A10" s="33">
        <v>1103</v>
      </c>
      <c r="B10" s="34" t="s">
        <v>206</v>
      </c>
      <c r="C10" s="36">
        <v>5548455418</v>
      </c>
      <c r="D10" s="36">
        <v>143574</v>
      </c>
      <c r="E10" s="37">
        <f t="shared" si="2"/>
        <v>38645.265981305805</v>
      </c>
      <c r="F10" s="38">
        <f>IF(ISNUMBER(C10),E10/E$369,"")</f>
        <v>1.2281875157285573</v>
      </c>
      <c r="G10" s="39">
        <f>(E$369-E10)*0.6</f>
        <v>-4307.9906574587521</v>
      </c>
      <c r="H10" s="39">
        <f>IF(E10&gt;=E$369*0.9,0,IF(E10&lt;0.9*E$369,(E$369*0.9-E10)*0.35))</f>
        <v>0</v>
      </c>
      <c r="I10" s="37">
        <f t="shared" si="3"/>
        <v>-4307.9906574587521</v>
      </c>
      <c r="J10" s="40">
        <f t="shared" si="4"/>
        <v>-355.66407549743667</v>
      </c>
      <c r="K10" s="37">
        <f t="shared" si="5"/>
        <v>-4663.654732956189</v>
      </c>
      <c r="L10" s="37">
        <f t="shared" si="6"/>
        <v>-618515450.65398288</v>
      </c>
      <c r="M10" s="37">
        <f t="shared" si="7"/>
        <v>-669579564.62945187</v>
      </c>
      <c r="N10" s="41">
        <f>'jan-nov'!M10</f>
        <v>-667448934.29755342</v>
      </c>
      <c r="O10" s="41">
        <f t="shared" si="8"/>
        <v>-2130630.3318984509</v>
      </c>
    </row>
    <row r="11" spans="1:15" x14ac:dyDescent="0.3">
      <c r="A11" s="33">
        <v>1106</v>
      </c>
      <c r="B11" s="34" t="s">
        <v>207</v>
      </c>
      <c r="C11" s="36">
        <v>1111346719</v>
      </c>
      <c r="D11" s="36">
        <v>37357</v>
      </c>
      <c r="E11" s="37">
        <f t="shared" si="2"/>
        <v>29749.356720293385</v>
      </c>
      <c r="F11" s="38">
        <f>IF(ISNUMBER(C11),E11/E$369,"")</f>
        <v>0.94546609001202164</v>
      </c>
      <c r="G11" s="39">
        <f>(E$369-E11)*0.6</f>
        <v>1029.5548991487005</v>
      </c>
      <c r="H11" s="39">
        <f>IF(E11&gt;=E$369*0.9,0,IF(E11&lt;0.9*E$369,(E$369*0.9-E11)*0.35))</f>
        <v>0</v>
      </c>
      <c r="I11" s="37">
        <f t="shared" si="3"/>
        <v>1029.5548991487005</v>
      </c>
      <c r="J11" s="40">
        <f t="shared" si="4"/>
        <v>-355.66407549743667</v>
      </c>
      <c r="K11" s="37">
        <f t="shared" si="5"/>
        <v>673.89082365126387</v>
      </c>
      <c r="L11" s="37">
        <f t="shared" si="6"/>
        <v>38461082.367498003</v>
      </c>
      <c r="M11" s="37">
        <f t="shared" si="7"/>
        <v>25174539.499140266</v>
      </c>
      <c r="N11" s="41">
        <f>'jan-nov'!M11</f>
        <v>22245206.112532109</v>
      </c>
      <c r="O11" s="41">
        <f t="shared" si="8"/>
        <v>2929333.3866081573</v>
      </c>
    </row>
    <row r="12" spans="1:15" x14ac:dyDescent="0.3">
      <c r="A12" s="33">
        <v>1108</v>
      </c>
      <c r="B12" s="34" t="s">
        <v>205</v>
      </c>
      <c r="C12" s="36">
        <v>2454233924</v>
      </c>
      <c r="D12" s="36">
        <v>79537</v>
      </c>
      <c r="E12" s="37">
        <f t="shared" si="2"/>
        <v>30856.50607893182</v>
      </c>
      <c r="F12" s="38">
        <f>IF(ISNUMBER(C12),E12/E$369,"")</f>
        <v>0.98065247017523194</v>
      </c>
      <c r="G12" s="39">
        <f>(E$369-E12)*0.6</f>
        <v>365.26528396563953</v>
      </c>
      <c r="H12" s="39">
        <f>IF(E12&gt;=E$369*0.9,0,IF(E12&lt;0.9*E$369,(E$369*0.9-E12)*0.35))</f>
        <v>0</v>
      </c>
      <c r="I12" s="37">
        <f t="shared" si="3"/>
        <v>365.26528396563953</v>
      </c>
      <c r="J12" s="40">
        <f t="shared" si="4"/>
        <v>-355.66407549743667</v>
      </c>
      <c r="K12" s="37">
        <f t="shared" si="5"/>
        <v>9.6012084682028558</v>
      </c>
      <c r="L12" s="37">
        <f t="shared" si="6"/>
        <v>29052104.89077507</v>
      </c>
      <c r="M12" s="37">
        <f t="shared" si="7"/>
        <v>763651.31793545058</v>
      </c>
      <c r="N12" s="41">
        <f>'jan-nov'!M12</f>
        <v>-2682518.1805266161</v>
      </c>
      <c r="O12" s="41">
        <f t="shared" si="8"/>
        <v>3446169.4984620665</v>
      </c>
    </row>
    <row r="13" spans="1:15" x14ac:dyDescent="0.3">
      <c r="A13" s="33">
        <v>1111</v>
      </c>
      <c r="B13" s="34" t="s">
        <v>208</v>
      </c>
      <c r="C13" s="36">
        <v>84972540</v>
      </c>
      <c r="D13" s="36">
        <v>3280</v>
      </c>
      <c r="E13" s="37">
        <f t="shared" si="2"/>
        <v>25906.262195121952</v>
      </c>
      <c r="F13" s="38">
        <f>IF(ISNUMBER(C13),E13/E$369,"")</f>
        <v>0.82332847243517315</v>
      </c>
      <c r="G13" s="39">
        <f>(E$369-E13)*0.6</f>
        <v>3335.41161425156</v>
      </c>
      <c r="H13" s="39">
        <f>IF(E13&gt;=E$369*0.9,0,IF(E13&lt;0.9*E$369,(E$369*0.9-E13)*0.35))</f>
        <v>844.37192065280067</v>
      </c>
      <c r="I13" s="37">
        <f t="shared" si="3"/>
        <v>4179.7835349043607</v>
      </c>
      <c r="J13" s="40">
        <f t="shared" si="4"/>
        <v>-355.66407549743667</v>
      </c>
      <c r="K13" s="37">
        <f t="shared" si="5"/>
        <v>3824.1194594069239</v>
      </c>
      <c r="L13" s="37">
        <f t="shared" si="6"/>
        <v>13709689.994486304</v>
      </c>
      <c r="M13" s="37">
        <f t="shared" si="7"/>
        <v>12543111.82685471</v>
      </c>
      <c r="N13" s="41">
        <f>'jan-nov'!M13</f>
        <v>11865536.954624133</v>
      </c>
      <c r="O13" s="41">
        <f t="shared" si="8"/>
        <v>677574.87223057635</v>
      </c>
    </row>
    <row r="14" spans="1:15" x14ac:dyDescent="0.3">
      <c r="A14" s="33">
        <v>1112</v>
      </c>
      <c r="B14" s="34" t="s">
        <v>209</v>
      </c>
      <c r="C14" s="36">
        <v>80161656</v>
      </c>
      <c r="D14" s="36">
        <v>3202</v>
      </c>
      <c r="E14" s="37">
        <f t="shared" si="2"/>
        <v>25034.870705808869</v>
      </c>
      <c r="F14" s="38">
        <f>IF(ISNUMBER(C14),E14/E$369,"")</f>
        <v>0.79563472725551376</v>
      </c>
      <c r="G14" s="39">
        <f>(E$369-E14)*0.6</f>
        <v>3858.2465078394093</v>
      </c>
      <c r="H14" s="39">
        <f>IF(E14&gt;=E$369*0.9,0,IF(E14&lt;0.9*E$369,(E$369*0.9-E14)*0.35))</f>
        <v>1149.3589419123794</v>
      </c>
      <c r="I14" s="37">
        <f t="shared" si="3"/>
        <v>5007.6054497517889</v>
      </c>
      <c r="J14" s="40">
        <f t="shared" si="4"/>
        <v>-355.66407549743667</v>
      </c>
      <c r="K14" s="37">
        <f t="shared" si="5"/>
        <v>4651.941374254352</v>
      </c>
      <c r="L14" s="37">
        <f t="shared" si="6"/>
        <v>16034352.650105229</v>
      </c>
      <c r="M14" s="37">
        <f t="shared" si="7"/>
        <v>14895516.280362435</v>
      </c>
      <c r="N14" s="41">
        <f>'jan-nov'!M14</f>
        <v>14430912.887532458</v>
      </c>
      <c r="O14" s="41">
        <f t="shared" si="8"/>
        <v>464603.39282997698</v>
      </c>
    </row>
    <row r="15" spans="1:15" x14ac:dyDescent="0.3">
      <c r="A15" s="33">
        <v>1114</v>
      </c>
      <c r="B15" s="34" t="s">
        <v>210</v>
      </c>
      <c r="C15" s="36">
        <v>72722889</v>
      </c>
      <c r="D15" s="36">
        <v>2787</v>
      </c>
      <c r="E15" s="37">
        <f t="shared" si="2"/>
        <v>26093.609257265878</v>
      </c>
      <c r="F15" s="38">
        <f>IF(ISNUMBER(C15),E15/E$369,"")</f>
        <v>0.82928256065246986</v>
      </c>
      <c r="G15" s="39">
        <f>(E$369-E15)*0.6</f>
        <v>3223.0033769652041</v>
      </c>
      <c r="H15" s="39">
        <f>IF(E15&gt;=E$369*0.9,0,IF(E15&lt;0.9*E$369,(E$369*0.9-E15)*0.35))</f>
        <v>778.80044890242641</v>
      </c>
      <c r="I15" s="37">
        <f t="shared" si="3"/>
        <v>4001.8038258676306</v>
      </c>
      <c r="J15" s="40">
        <f t="shared" si="4"/>
        <v>-355.66407549743667</v>
      </c>
      <c r="K15" s="37">
        <f t="shared" si="5"/>
        <v>3646.1397503701937</v>
      </c>
      <c r="L15" s="37">
        <f t="shared" si="6"/>
        <v>11153027.262693087</v>
      </c>
      <c r="M15" s="37">
        <f t="shared" si="7"/>
        <v>10161791.48428173</v>
      </c>
      <c r="N15" s="41">
        <f>'jan-nov'!M15</f>
        <v>9673869.3722370248</v>
      </c>
      <c r="O15" s="41">
        <f t="shared" si="8"/>
        <v>487922.11204470508</v>
      </c>
    </row>
    <row r="16" spans="1:15" x14ac:dyDescent="0.3">
      <c r="A16" s="33">
        <v>1119</v>
      </c>
      <c r="B16" s="34" t="s">
        <v>211</v>
      </c>
      <c r="C16" s="36">
        <v>495344528</v>
      </c>
      <c r="D16" s="36">
        <v>18991</v>
      </c>
      <c r="E16" s="37">
        <f t="shared" si="2"/>
        <v>26083.119793586437</v>
      </c>
      <c r="F16" s="38">
        <f>IF(ISNUMBER(C16),E16/E$369,"")</f>
        <v>0.82894919437821502</v>
      </c>
      <c r="G16" s="39">
        <f>(E$369-E16)*0.6</f>
        <v>3229.297055172869</v>
      </c>
      <c r="H16" s="39">
        <f>IF(E16&gt;=E$369*0.9,0,IF(E16&lt;0.9*E$369,(E$369*0.9-E16)*0.35))</f>
        <v>782.47176119023095</v>
      </c>
      <c r="I16" s="37">
        <f t="shared" si="3"/>
        <v>4011.7688163631001</v>
      </c>
      <c r="J16" s="40">
        <f t="shared" si="4"/>
        <v>-355.66407549743667</v>
      </c>
      <c r="K16" s="37">
        <f t="shared" si="5"/>
        <v>3656.1047408656632</v>
      </c>
      <c r="L16" s="37">
        <f t="shared" si="6"/>
        <v>76187501.591551632</v>
      </c>
      <c r="M16" s="37">
        <f t="shared" si="7"/>
        <v>69433085.133779809</v>
      </c>
      <c r="N16" s="41">
        <f>'jan-nov'!M16</f>
        <v>68830437.793434992</v>
      </c>
      <c r="O16" s="41">
        <f t="shared" si="8"/>
        <v>602647.34034481645</v>
      </c>
    </row>
    <row r="17" spans="1:15" x14ac:dyDescent="0.3">
      <c r="A17" s="33">
        <v>1120</v>
      </c>
      <c r="B17" s="34" t="s">
        <v>212</v>
      </c>
      <c r="C17" s="36">
        <v>571777133</v>
      </c>
      <c r="D17" s="36">
        <v>19588</v>
      </c>
      <c r="E17" s="37">
        <f t="shared" si="2"/>
        <v>29190.174239330201</v>
      </c>
      <c r="F17" s="38">
        <f>IF(ISNUMBER(C17),E17/E$369,"")</f>
        <v>0.92769467805006678</v>
      </c>
      <c r="G17" s="39">
        <f>(E$369-E17)*0.6</f>
        <v>1365.0643877266104</v>
      </c>
      <c r="H17" s="39">
        <f>IF(E17&gt;=E$369*0.9,0,IF(E17&lt;0.9*E$369,(E$369*0.9-E17)*0.35))</f>
        <v>0</v>
      </c>
      <c r="I17" s="37">
        <f t="shared" si="3"/>
        <v>1365.0643877266104</v>
      </c>
      <c r="J17" s="40">
        <f t="shared" si="4"/>
        <v>-355.66407549743667</v>
      </c>
      <c r="K17" s="37">
        <f t="shared" si="5"/>
        <v>1009.4003122291738</v>
      </c>
      <c r="L17" s="37">
        <f t="shared" si="6"/>
        <v>26738881.226788845</v>
      </c>
      <c r="M17" s="37">
        <f t="shared" si="7"/>
        <v>19772133.315945055</v>
      </c>
      <c r="N17" s="41">
        <f>'jan-nov'!M17</f>
        <v>20876989.945404559</v>
      </c>
      <c r="O17" s="41">
        <f t="shared" si="8"/>
        <v>-1104856.629459504</v>
      </c>
    </row>
    <row r="18" spans="1:15" x14ac:dyDescent="0.3">
      <c r="A18" s="33">
        <v>1121</v>
      </c>
      <c r="B18" s="34" t="s">
        <v>213</v>
      </c>
      <c r="C18" s="36">
        <v>563307769</v>
      </c>
      <c r="D18" s="36">
        <v>18916</v>
      </c>
      <c r="E18" s="37">
        <f t="shared" si="2"/>
        <v>29779.43375978008</v>
      </c>
      <c r="F18" s="38">
        <f>IF(ISNUMBER(C18),E18/E$369,"")</f>
        <v>0.94642197020768404</v>
      </c>
      <c r="G18" s="39">
        <f>(E$369-E18)*0.6</f>
        <v>1011.5086754566829</v>
      </c>
      <c r="H18" s="39">
        <f>IF(E18&gt;=E$369*0.9,0,IF(E18&lt;0.9*E$369,(E$369*0.9-E18)*0.35))</f>
        <v>0</v>
      </c>
      <c r="I18" s="37">
        <f t="shared" si="3"/>
        <v>1011.5086754566829</v>
      </c>
      <c r="J18" s="40">
        <f t="shared" si="4"/>
        <v>-355.66407549743667</v>
      </c>
      <c r="K18" s="37">
        <f t="shared" si="5"/>
        <v>655.84459995924624</v>
      </c>
      <c r="L18" s="37">
        <f t="shared" si="6"/>
        <v>19133698.104938615</v>
      </c>
      <c r="M18" s="37">
        <f t="shared" si="7"/>
        <v>12405956.452829102</v>
      </c>
      <c r="N18" s="41">
        <f>'jan-nov'!M18</f>
        <v>11563750.467228541</v>
      </c>
      <c r="O18" s="41">
        <f t="shared" si="8"/>
        <v>842205.9856005609</v>
      </c>
    </row>
    <row r="19" spans="1:15" x14ac:dyDescent="0.3">
      <c r="A19" s="33">
        <v>1122</v>
      </c>
      <c r="B19" s="34" t="s">
        <v>214</v>
      </c>
      <c r="C19" s="36">
        <v>324379145</v>
      </c>
      <c r="D19" s="36">
        <v>12002</v>
      </c>
      <c r="E19" s="37">
        <f t="shared" si="2"/>
        <v>27027.090901516414</v>
      </c>
      <c r="F19" s="38">
        <f>IF(ISNUMBER(C19),E19/E$369,"")</f>
        <v>0.85894959676977534</v>
      </c>
      <c r="G19" s="39">
        <f>(E$369-E19)*0.6</f>
        <v>2662.9143904148827</v>
      </c>
      <c r="H19" s="39">
        <f>IF(E19&gt;=E$369*0.9,0,IF(E19&lt;0.9*E$369,(E$369*0.9-E19)*0.35))</f>
        <v>452.08187341473871</v>
      </c>
      <c r="I19" s="37">
        <f t="shared" si="3"/>
        <v>3114.9962638296215</v>
      </c>
      <c r="J19" s="40">
        <f t="shared" si="4"/>
        <v>-355.66407549743667</v>
      </c>
      <c r="K19" s="37">
        <f t="shared" si="5"/>
        <v>2759.3321883321851</v>
      </c>
      <c r="L19" s="37">
        <f t="shared" si="6"/>
        <v>37386185.158483118</v>
      </c>
      <c r="M19" s="37">
        <f t="shared" si="7"/>
        <v>33117504.924362887</v>
      </c>
      <c r="N19" s="41">
        <f>'jan-nov'!M19</f>
        <v>32183063.140182558</v>
      </c>
      <c r="O19" s="41">
        <f t="shared" si="8"/>
        <v>934441.78418032825</v>
      </c>
    </row>
    <row r="20" spans="1:15" x14ac:dyDescent="0.3">
      <c r="A20" s="33">
        <v>1124</v>
      </c>
      <c r="B20" s="34" t="s">
        <v>215</v>
      </c>
      <c r="C20" s="36">
        <v>1057878832</v>
      </c>
      <c r="D20" s="36">
        <v>27153</v>
      </c>
      <c r="E20" s="37">
        <f t="shared" si="2"/>
        <v>38959.924575553348</v>
      </c>
      <c r="F20" s="38">
        <f>IF(ISNUMBER(C20),E20/E$369,"")</f>
        <v>1.2381876993825778</v>
      </c>
      <c r="G20" s="39">
        <f>(E$369-E20)*0.6</f>
        <v>-4496.7858140072776</v>
      </c>
      <c r="H20" s="39">
        <f>IF(E20&gt;=E$369*0.9,0,IF(E20&lt;0.9*E$369,(E$369*0.9-E20)*0.35))</f>
        <v>0</v>
      </c>
      <c r="I20" s="37">
        <f t="shared" si="3"/>
        <v>-4496.7858140072776</v>
      </c>
      <c r="J20" s="40">
        <f t="shared" si="4"/>
        <v>-355.66407549743667</v>
      </c>
      <c r="K20" s="37">
        <f t="shared" si="5"/>
        <v>-4852.4498895047145</v>
      </c>
      <c r="L20" s="37">
        <f t="shared" si="6"/>
        <v>-122101225.20773961</v>
      </c>
      <c r="M20" s="37">
        <f t="shared" si="7"/>
        <v>-131758571.84972151</v>
      </c>
      <c r="N20" s="41">
        <f>'jan-nov'!M20</f>
        <v>-132614518.34120026</v>
      </c>
      <c r="O20" s="41">
        <f t="shared" si="8"/>
        <v>855946.49147875607</v>
      </c>
    </row>
    <row r="21" spans="1:15" x14ac:dyDescent="0.3">
      <c r="A21" s="33">
        <v>1127</v>
      </c>
      <c r="B21" s="34" t="s">
        <v>216</v>
      </c>
      <c r="C21" s="36">
        <v>389629639</v>
      </c>
      <c r="D21" s="36">
        <v>11221</v>
      </c>
      <c r="E21" s="37">
        <f t="shared" si="2"/>
        <v>34723.254522769806</v>
      </c>
      <c r="F21" s="38">
        <f>IF(ISNUMBER(C21),E21/E$369,"")</f>
        <v>1.1035418343597601</v>
      </c>
      <c r="G21" s="39">
        <f>(E$369-E21)*0.6</f>
        <v>-1954.7837823371526</v>
      </c>
      <c r="H21" s="39">
        <f>IF(E21&gt;=E$369*0.9,0,IF(E21&lt;0.9*E$369,(E$369*0.9-E21)*0.35))</f>
        <v>0</v>
      </c>
      <c r="I21" s="37">
        <f t="shared" si="3"/>
        <v>-1954.7837823371526</v>
      </c>
      <c r="J21" s="40">
        <f t="shared" si="4"/>
        <v>-355.66407549743667</v>
      </c>
      <c r="K21" s="37">
        <f t="shared" si="5"/>
        <v>-2310.4478578345893</v>
      </c>
      <c r="L21" s="37">
        <f t="shared" si="6"/>
        <v>-21934628.821605191</v>
      </c>
      <c r="M21" s="37">
        <f t="shared" si="7"/>
        <v>-25925535.412761927</v>
      </c>
      <c r="N21" s="41">
        <f>'jan-nov'!M21</f>
        <v>-26458890.327956665</v>
      </c>
      <c r="O21" s="41">
        <f t="shared" si="8"/>
        <v>533354.91519473866</v>
      </c>
    </row>
    <row r="22" spans="1:15" x14ac:dyDescent="0.3">
      <c r="A22" s="33">
        <v>1130</v>
      </c>
      <c r="B22" s="34" t="s">
        <v>217</v>
      </c>
      <c r="C22" s="36">
        <v>352942719</v>
      </c>
      <c r="D22" s="36">
        <v>12968</v>
      </c>
      <c r="E22" s="37">
        <f t="shared" si="2"/>
        <v>27216.434222702035</v>
      </c>
      <c r="F22" s="38">
        <f>IF(ISNUMBER(C22),E22/E$369,"")</f>
        <v>0.8649671282153929</v>
      </c>
      <c r="G22" s="39">
        <f>(E$369-E22)*0.6</f>
        <v>2549.3083977035099</v>
      </c>
      <c r="H22" s="39">
        <f>IF(E22&gt;=E$369*0.9,0,IF(E22&lt;0.9*E$369,(E$369*0.9-E22)*0.35))</f>
        <v>385.81171099977144</v>
      </c>
      <c r="I22" s="37">
        <f t="shared" si="3"/>
        <v>2935.1201087032814</v>
      </c>
      <c r="J22" s="40">
        <f t="shared" si="4"/>
        <v>-355.66407549743667</v>
      </c>
      <c r="K22" s="37">
        <f t="shared" si="5"/>
        <v>2579.4560332058445</v>
      </c>
      <c r="L22" s="37">
        <f t="shared" si="6"/>
        <v>38062637.56966415</v>
      </c>
      <c r="M22" s="37">
        <f t="shared" si="7"/>
        <v>33450385.838613391</v>
      </c>
      <c r="N22" s="41">
        <f>'jan-nov'!M22</f>
        <v>31022539.871087108</v>
      </c>
      <c r="O22" s="41">
        <f t="shared" si="8"/>
        <v>2427845.9675262831</v>
      </c>
    </row>
    <row r="23" spans="1:15" x14ac:dyDescent="0.3">
      <c r="A23" s="33">
        <v>1133</v>
      </c>
      <c r="B23" s="34" t="s">
        <v>218</v>
      </c>
      <c r="C23" s="36">
        <v>94092777</v>
      </c>
      <c r="D23" s="36">
        <v>2574</v>
      </c>
      <c r="E23" s="37">
        <f t="shared" si="2"/>
        <v>36555.080419580423</v>
      </c>
      <c r="F23" s="38">
        <f>IF(ISNUMBER(C23),E23/E$369,"")</f>
        <v>1.1617592030418489</v>
      </c>
      <c r="G23" s="39">
        <f>(E$369-E23)*0.6</f>
        <v>-3053.8793204235226</v>
      </c>
      <c r="H23" s="39">
        <f>IF(E23&gt;=E$369*0.9,0,IF(E23&lt;0.9*E$369,(E$369*0.9-E23)*0.35))</f>
        <v>0</v>
      </c>
      <c r="I23" s="37">
        <f t="shared" si="3"/>
        <v>-3053.8793204235226</v>
      </c>
      <c r="J23" s="40">
        <f t="shared" si="4"/>
        <v>-355.66407549743667</v>
      </c>
      <c r="K23" s="37">
        <f t="shared" si="5"/>
        <v>-3409.5433959209595</v>
      </c>
      <c r="L23" s="37">
        <f t="shared" si="6"/>
        <v>-7860685.3707701471</v>
      </c>
      <c r="M23" s="37">
        <f t="shared" si="7"/>
        <v>-8776164.7011005506</v>
      </c>
      <c r="N23" s="41">
        <f>'jan-nov'!M23</f>
        <v>-9080781.3005579244</v>
      </c>
      <c r="O23" s="41">
        <f t="shared" si="8"/>
        <v>304616.59945737384</v>
      </c>
    </row>
    <row r="24" spans="1:15" x14ac:dyDescent="0.3">
      <c r="A24" s="33">
        <v>1134</v>
      </c>
      <c r="B24" s="34" t="s">
        <v>219</v>
      </c>
      <c r="C24" s="36">
        <v>148300431</v>
      </c>
      <c r="D24" s="36">
        <v>3804</v>
      </c>
      <c r="E24" s="37">
        <f t="shared" si="2"/>
        <v>38985.391955835963</v>
      </c>
      <c r="F24" s="38">
        <f>IF(ISNUMBER(C24),E24/E$369,"")</f>
        <v>1.2389970797226315</v>
      </c>
      <c r="G24" s="39">
        <f>(E$369-E24)*0.6</f>
        <v>-4512.0662421768466</v>
      </c>
      <c r="H24" s="39">
        <f>IF(E24&gt;=E$369*0.9,0,IF(E24&lt;0.9*E$369,(E$369*0.9-E24)*0.35))</f>
        <v>0</v>
      </c>
      <c r="I24" s="37">
        <f t="shared" si="3"/>
        <v>-4512.0662421768466</v>
      </c>
      <c r="J24" s="40">
        <f t="shared" si="4"/>
        <v>-355.66407549743667</v>
      </c>
      <c r="K24" s="37">
        <f t="shared" si="5"/>
        <v>-4867.7303176742835</v>
      </c>
      <c r="L24" s="37">
        <f t="shared" si="6"/>
        <v>-17163899.985240724</v>
      </c>
      <c r="M24" s="37">
        <f t="shared" si="7"/>
        <v>-18516846.128432974</v>
      </c>
      <c r="N24" s="41">
        <f>'jan-nov'!M24</f>
        <v>-18972188.157467891</v>
      </c>
      <c r="O24" s="41">
        <f t="shared" si="8"/>
        <v>455342.02903491631</v>
      </c>
    </row>
    <row r="25" spans="1:15" x14ac:dyDescent="0.3">
      <c r="A25" s="33">
        <v>1135</v>
      </c>
      <c r="B25" s="34" t="s">
        <v>220</v>
      </c>
      <c r="C25" s="36">
        <v>146124956</v>
      </c>
      <c r="D25" s="36">
        <v>4595</v>
      </c>
      <c r="E25" s="37">
        <f t="shared" si="2"/>
        <v>31800.860935799781</v>
      </c>
      <c r="F25" s="38">
        <f>IF(ISNUMBER(C25),E25/E$369,"")</f>
        <v>1.010665068514804</v>
      </c>
      <c r="G25" s="39">
        <f>(E$369-E25)*0.6</f>
        <v>-201.34763015513744</v>
      </c>
      <c r="H25" s="39">
        <f>IF(E25&gt;=E$369*0.9,0,IF(E25&lt;0.9*E$369,(E$369*0.9-E25)*0.35))</f>
        <v>0</v>
      </c>
      <c r="I25" s="37">
        <f t="shared" si="3"/>
        <v>-201.34763015513744</v>
      </c>
      <c r="J25" s="40">
        <f t="shared" si="4"/>
        <v>-355.66407549743667</v>
      </c>
      <c r="K25" s="37">
        <f t="shared" si="5"/>
        <v>-557.01170565257416</v>
      </c>
      <c r="L25" s="37">
        <f t="shared" si="6"/>
        <v>-925192.36056285654</v>
      </c>
      <c r="M25" s="37">
        <f t="shared" si="7"/>
        <v>-2559468.7874735785</v>
      </c>
      <c r="N25" s="41">
        <f>'jan-nov'!M25</f>
        <v>-3064823.4321148661</v>
      </c>
      <c r="O25" s="41">
        <f t="shared" si="8"/>
        <v>505354.64464128762</v>
      </c>
    </row>
    <row r="26" spans="1:15" x14ac:dyDescent="0.3">
      <c r="A26" s="33">
        <v>1144</v>
      </c>
      <c r="B26" s="34" t="s">
        <v>221</v>
      </c>
      <c r="C26" s="36">
        <v>13556882</v>
      </c>
      <c r="D26" s="36">
        <v>517</v>
      </c>
      <c r="E26" s="37">
        <f t="shared" si="2"/>
        <v>26222.208897485492</v>
      </c>
      <c r="F26" s="38">
        <f>IF(ISNUMBER(C26),E26/E$369,"")</f>
        <v>0.83336959353047668</v>
      </c>
      <c r="G26" s="39">
        <f>(E$369-E26)*0.6</f>
        <v>3145.8435928334357</v>
      </c>
      <c r="H26" s="39">
        <f>IF(E26&gt;=E$369*0.9,0,IF(E26&lt;0.9*E$369,(E$369*0.9-E26)*0.35))</f>
        <v>733.79057482556141</v>
      </c>
      <c r="I26" s="37">
        <f t="shared" si="3"/>
        <v>3879.6341676589973</v>
      </c>
      <c r="J26" s="40">
        <f t="shared" si="4"/>
        <v>-355.66407549743667</v>
      </c>
      <c r="K26" s="37">
        <f t="shared" si="5"/>
        <v>3523.9700921615604</v>
      </c>
      <c r="L26" s="37">
        <f t="shared" si="6"/>
        <v>2005770.8646797016</v>
      </c>
      <c r="M26" s="37">
        <f t="shared" si="7"/>
        <v>1821892.5376475267</v>
      </c>
      <c r="N26" s="41">
        <f>'jan-nov'!M26</f>
        <v>1740936.803030693</v>
      </c>
      <c r="O26" s="41">
        <f t="shared" si="8"/>
        <v>80955.734616833739</v>
      </c>
    </row>
    <row r="27" spans="1:15" x14ac:dyDescent="0.3">
      <c r="A27" s="33">
        <v>1145</v>
      </c>
      <c r="B27" s="34" t="s">
        <v>222</v>
      </c>
      <c r="C27" s="36">
        <v>23676591</v>
      </c>
      <c r="D27" s="36">
        <v>852</v>
      </c>
      <c r="E27" s="37">
        <f t="shared" si="2"/>
        <v>27789.426056338027</v>
      </c>
      <c r="F27" s="38">
        <f>IF(ISNUMBER(C27),E27/E$369,"")</f>
        <v>0.88317741604279631</v>
      </c>
      <c r="G27" s="39">
        <f>(E$369-E27)*0.6</f>
        <v>2205.5132975219153</v>
      </c>
      <c r="H27" s="39">
        <f>IF(E27&gt;=E$369*0.9,0,IF(E27&lt;0.9*E$369,(E$369*0.9-E27)*0.35))</f>
        <v>185.26456922717443</v>
      </c>
      <c r="I27" s="37">
        <f t="shared" si="3"/>
        <v>2390.7778667490898</v>
      </c>
      <c r="J27" s="40">
        <f t="shared" si="4"/>
        <v>-355.66407549743667</v>
      </c>
      <c r="K27" s="37">
        <f t="shared" si="5"/>
        <v>2035.1137912516531</v>
      </c>
      <c r="L27" s="37">
        <f t="shared" si="6"/>
        <v>2036942.7424702244</v>
      </c>
      <c r="M27" s="37">
        <f t="shared" si="7"/>
        <v>1733916.9501464085</v>
      </c>
      <c r="N27" s="41">
        <f>'jan-nov'!M27</f>
        <v>1636899.8328474867</v>
      </c>
      <c r="O27" s="41">
        <f t="shared" si="8"/>
        <v>97017.117298921803</v>
      </c>
    </row>
    <row r="28" spans="1:15" x14ac:dyDescent="0.3">
      <c r="A28" s="33">
        <v>1146</v>
      </c>
      <c r="B28" s="34" t="s">
        <v>223</v>
      </c>
      <c r="C28" s="36">
        <v>296200133</v>
      </c>
      <c r="D28" s="36">
        <v>11065</v>
      </c>
      <c r="E28" s="37">
        <f t="shared" si="2"/>
        <v>26769.103750564846</v>
      </c>
      <c r="F28" s="38">
        <f>IF(ISNUMBER(C28),E28/E$369,"")</f>
        <v>0.85075049165376004</v>
      </c>
      <c r="G28" s="39">
        <f>(E$369-E28)*0.6</f>
        <v>2817.7066809858238</v>
      </c>
      <c r="H28" s="39">
        <f>IF(E28&gt;=E$369*0.9,0,IF(E28&lt;0.9*E$369,(E$369*0.9-E28)*0.35))</f>
        <v>542.37737624778777</v>
      </c>
      <c r="I28" s="37">
        <f t="shared" si="3"/>
        <v>3360.0840572336115</v>
      </c>
      <c r="J28" s="40">
        <f t="shared" si="4"/>
        <v>-355.66407549743667</v>
      </c>
      <c r="K28" s="37">
        <f t="shared" si="5"/>
        <v>3004.419981736175</v>
      </c>
      <c r="L28" s="37">
        <f t="shared" si="6"/>
        <v>37179330.093289912</v>
      </c>
      <c r="M28" s="37">
        <f t="shared" si="7"/>
        <v>33243907.097910777</v>
      </c>
      <c r="N28" s="41">
        <f>'jan-nov'!M28</f>
        <v>31253258.575889014</v>
      </c>
      <c r="O28" s="41">
        <f t="shared" si="8"/>
        <v>1990648.522021763</v>
      </c>
    </row>
    <row r="29" spans="1:15" x14ac:dyDescent="0.3">
      <c r="A29" s="33">
        <v>1149</v>
      </c>
      <c r="B29" s="34" t="s">
        <v>224</v>
      </c>
      <c r="C29" s="36">
        <v>1125826401</v>
      </c>
      <c r="D29" s="36">
        <v>42186</v>
      </c>
      <c r="E29" s="37">
        <f t="shared" si="2"/>
        <v>26687.204309486558</v>
      </c>
      <c r="F29" s="38">
        <f>IF(ISNUMBER(C29),E29/E$369,"")</f>
        <v>0.84814764060529901</v>
      </c>
      <c r="G29" s="39">
        <f>(E$369-E29)*0.6</f>
        <v>2866.8463456327959</v>
      </c>
      <c r="H29" s="39">
        <f>IF(E29&gt;=E$369*0.9,0,IF(E29&lt;0.9*E$369,(E$369*0.9-E29)*0.35))</f>
        <v>571.04218062518828</v>
      </c>
      <c r="I29" s="37">
        <f t="shared" si="3"/>
        <v>3437.8885262579843</v>
      </c>
      <c r="J29" s="40">
        <f t="shared" si="4"/>
        <v>-355.66407549743667</v>
      </c>
      <c r="K29" s="37">
        <f t="shared" si="5"/>
        <v>3082.2244507605474</v>
      </c>
      <c r="L29" s="37">
        <f t="shared" si="6"/>
        <v>145030765.36871931</v>
      </c>
      <c r="M29" s="37">
        <f t="shared" si="7"/>
        <v>130026720.67978445</v>
      </c>
      <c r="N29" s="41">
        <f>'jan-nov'!M29</f>
        <v>122623142.23627238</v>
      </c>
      <c r="O29" s="41">
        <f t="shared" si="8"/>
        <v>7403578.4435120672</v>
      </c>
    </row>
    <row r="30" spans="1:15" x14ac:dyDescent="0.3">
      <c r="A30" s="33">
        <v>1151</v>
      </c>
      <c r="B30" s="34" t="s">
        <v>225</v>
      </c>
      <c r="C30" s="36">
        <v>6085349</v>
      </c>
      <c r="D30" s="36">
        <v>198</v>
      </c>
      <c r="E30" s="37">
        <f t="shared" si="2"/>
        <v>30734.085858585859</v>
      </c>
      <c r="F30" s="38">
        <f>IF(ISNUMBER(C30),E30/E$369,"")</f>
        <v>0.97676182581081272</v>
      </c>
      <c r="G30" s="39">
        <f>(E$369-E30)*0.6</f>
        <v>438.71741617321601</v>
      </c>
      <c r="H30" s="39">
        <f>IF(E30&gt;=E$369*0.9,0,IF(E30&lt;0.9*E$369,(E$369*0.9-E30)*0.35))</f>
        <v>0</v>
      </c>
      <c r="I30" s="37">
        <f t="shared" si="3"/>
        <v>438.71741617321601</v>
      </c>
      <c r="J30" s="40">
        <f t="shared" si="4"/>
        <v>-355.66407549743667</v>
      </c>
      <c r="K30" s="37">
        <f t="shared" si="5"/>
        <v>83.053340675779339</v>
      </c>
      <c r="L30" s="37">
        <f t="shared" si="6"/>
        <v>86866.048402296772</v>
      </c>
      <c r="M30" s="37">
        <f t="shared" si="7"/>
        <v>16444.561453804308</v>
      </c>
      <c r="N30" s="41">
        <f>'jan-nov'!M30</f>
        <v>-12023.376965993952</v>
      </c>
      <c r="O30" s="41">
        <f t="shared" si="8"/>
        <v>28467.938419798258</v>
      </c>
    </row>
    <row r="31" spans="1:15" x14ac:dyDescent="0.3">
      <c r="A31" s="33">
        <v>1160</v>
      </c>
      <c r="B31" s="34" t="s">
        <v>226</v>
      </c>
      <c r="C31" s="36">
        <v>308047558</v>
      </c>
      <c r="D31" s="36">
        <v>8714</v>
      </c>
      <c r="E31" s="37">
        <f t="shared" si="2"/>
        <v>35350.878815698874</v>
      </c>
      <c r="F31" s="38">
        <f>IF(ISNUMBER(C31),E31/E$369,"")</f>
        <v>1.1234883996522935</v>
      </c>
      <c r="G31" s="39">
        <f>(E$369-E31)*0.6</f>
        <v>-2331.3583580945929</v>
      </c>
      <c r="H31" s="39">
        <f>IF(E31&gt;=E$369*0.9,0,IF(E31&lt;0.9*E$369,(E$369*0.9-E31)*0.35))</f>
        <v>0</v>
      </c>
      <c r="I31" s="37">
        <f t="shared" si="3"/>
        <v>-2331.3583580945929</v>
      </c>
      <c r="J31" s="40">
        <f t="shared" si="4"/>
        <v>-355.66407549743667</v>
      </c>
      <c r="K31" s="37">
        <f t="shared" si="5"/>
        <v>-2687.0224335920293</v>
      </c>
      <c r="L31" s="37">
        <f t="shared" si="6"/>
        <v>-20315456.732436281</v>
      </c>
      <c r="M31" s="37">
        <f t="shared" si="7"/>
        <v>-23414713.486320943</v>
      </c>
      <c r="N31" s="41">
        <f>'jan-nov'!M31</f>
        <v>-23576941.25293773</v>
      </c>
      <c r="O31" s="41">
        <f t="shared" si="8"/>
        <v>162227.76661678776</v>
      </c>
    </row>
    <row r="32" spans="1:15" x14ac:dyDescent="0.3">
      <c r="A32" s="33">
        <v>1505</v>
      </c>
      <c r="B32" s="34" t="s">
        <v>267</v>
      </c>
      <c r="C32" s="36">
        <v>646562578</v>
      </c>
      <c r="D32" s="36">
        <v>24179</v>
      </c>
      <c r="E32" s="37">
        <f t="shared" si="2"/>
        <v>26740.666611522396</v>
      </c>
      <c r="F32" s="38">
        <f>IF(ISNUMBER(C32),E32/E$369,"")</f>
        <v>0.84984672923246196</v>
      </c>
      <c r="G32" s="39">
        <f>(E$369-E32)*0.6</f>
        <v>2834.7689644112934</v>
      </c>
      <c r="H32" s="39">
        <f>IF(E32&gt;=E$369*0.9,0,IF(E32&lt;0.9*E$369,(E$369*0.9-E32)*0.35))</f>
        <v>552.33037491264508</v>
      </c>
      <c r="I32" s="37">
        <f t="shared" si="3"/>
        <v>3387.0993393239387</v>
      </c>
      <c r="J32" s="40">
        <f t="shared" si="4"/>
        <v>-355.66407549743667</v>
      </c>
      <c r="K32" s="37">
        <f t="shared" si="5"/>
        <v>3031.4352638265018</v>
      </c>
      <c r="L32" s="37">
        <f t="shared" si="6"/>
        <v>81896674.925513521</v>
      </c>
      <c r="M32" s="37">
        <f t="shared" si="7"/>
        <v>73297073.244060993</v>
      </c>
      <c r="N32" s="41">
        <f>'jan-nov'!M32</f>
        <v>71381049.53922461</v>
      </c>
      <c r="O32" s="41">
        <f t="shared" si="8"/>
        <v>1916023.7048363835</v>
      </c>
    </row>
    <row r="33" spans="1:15" x14ac:dyDescent="0.3">
      <c r="A33" s="33">
        <v>1506</v>
      </c>
      <c r="B33" s="34" t="s">
        <v>265</v>
      </c>
      <c r="C33" s="36">
        <v>940943100</v>
      </c>
      <c r="D33" s="36">
        <v>31967</v>
      </c>
      <c r="E33" s="37">
        <f t="shared" si="2"/>
        <v>29434.826539869242</v>
      </c>
      <c r="F33" s="38">
        <f>IF(ISNUMBER(C33),E33/E$369,"")</f>
        <v>0.93546998748542365</v>
      </c>
      <c r="G33" s="39">
        <f>(E$369-E33)*0.6</f>
        <v>1218.2730074031861</v>
      </c>
      <c r="H33" s="39">
        <f>IF(E33&gt;=E$369*0.9,0,IF(E33&lt;0.9*E$369,(E$369*0.9-E33)*0.35))</f>
        <v>0</v>
      </c>
      <c r="I33" s="37">
        <f t="shared" si="3"/>
        <v>1218.2730074031861</v>
      </c>
      <c r="J33" s="40">
        <f t="shared" si="4"/>
        <v>-355.66407549743667</v>
      </c>
      <c r="K33" s="37">
        <f t="shared" si="5"/>
        <v>862.60893190574939</v>
      </c>
      <c r="L33" s="37">
        <f t="shared" si="6"/>
        <v>38944533.227657646</v>
      </c>
      <c r="M33" s="37">
        <f t="shared" si="7"/>
        <v>27575019.726231091</v>
      </c>
      <c r="N33" s="41">
        <f>'jan-nov'!M33</f>
        <v>25573247.752161909</v>
      </c>
      <c r="O33" s="41">
        <f t="shared" si="8"/>
        <v>2001771.9740691818</v>
      </c>
    </row>
    <row r="34" spans="1:15" x14ac:dyDescent="0.3">
      <c r="A34" s="33">
        <v>1507</v>
      </c>
      <c r="B34" s="34" t="s">
        <v>266</v>
      </c>
      <c r="C34" s="36">
        <v>2040371649</v>
      </c>
      <c r="D34" s="36">
        <v>66258</v>
      </c>
      <c r="E34" s="37">
        <f t="shared" si="2"/>
        <v>30794.344064113011</v>
      </c>
      <c r="F34" s="38">
        <f>IF(ISNUMBER(C34),E34/E$369,"")</f>
        <v>0.97867689545438707</v>
      </c>
      <c r="G34" s="39">
        <f>(E$369-E34)*0.6</f>
        <v>402.56249285692462</v>
      </c>
      <c r="H34" s="39">
        <f>IF(E34&gt;=E$369*0.9,0,IF(E34&lt;0.9*E$369,(E$369*0.9-E34)*0.35))</f>
        <v>0</v>
      </c>
      <c r="I34" s="37">
        <f t="shared" si="3"/>
        <v>402.56249285692462</v>
      </c>
      <c r="J34" s="40">
        <f t="shared" si="4"/>
        <v>-355.66407549743667</v>
      </c>
      <c r="K34" s="37">
        <f t="shared" si="5"/>
        <v>46.898417359487951</v>
      </c>
      <c r="L34" s="37">
        <f t="shared" si="6"/>
        <v>26672985.651714113</v>
      </c>
      <c r="M34" s="37">
        <f t="shared" si="7"/>
        <v>3107395.3374049529</v>
      </c>
      <c r="N34" s="41">
        <f>'jan-nov'!M34</f>
        <v>1931431.108015998</v>
      </c>
      <c r="O34" s="41">
        <f t="shared" si="8"/>
        <v>1175964.2293889548</v>
      </c>
    </row>
    <row r="35" spans="1:15" x14ac:dyDescent="0.3">
      <c r="A35" s="33">
        <v>1511</v>
      </c>
      <c r="B35" s="34" t="s">
        <v>268</v>
      </c>
      <c r="C35" s="36">
        <v>83290074</v>
      </c>
      <c r="D35" s="36">
        <v>3117</v>
      </c>
      <c r="E35" s="37">
        <f t="shared" si="2"/>
        <v>26721.230028873917</v>
      </c>
      <c r="F35" s="38">
        <f>IF(ISNUMBER(C35),E35/E$369,"")</f>
        <v>0.84922901403368867</v>
      </c>
      <c r="G35" s="39">
        <f>(E$369-E35)*0.6</f>
        <v>2846.4309140003811</v>
      </c>
      <c r="H35" s="39">
        <f>IF(E35&gt;=E$369*0.9,0,IF(E35&lt;0.9*E$369,(E$369*0.9-E35)*0.35))</f>
        <v>559.13317883961281</v>
      </c>
      <c r="I35" s="37">
        <f t="shared" si="3"/>
        <v>3405.5640928399939</v>
      </c>
      <c r="J35" s="40">
        <f t="shared" si="4"/>
        <v>-355.66407549743667</v>
      </c>
      <c r="K35" s="37">
        <f t="shared" si="5"/>
        <v>3049.9000173425575</v>
      </c>
      <c r="L35" s="37">
        <f t="shared" si="6"/>
        <v>10615143.27738226</v>
      </c>
      <c r="M35" s="37">
        <f t="shared" si="7"/>
        <v>9506538.3540567514</v>
      </c>
      <c r="N35" s="41">
        <f>'jan-nov'!M35</f>
        <v>9065273.7560863998</v>
      </c>
      <c r="O35" s="41">
        <f t="shared" si="8"/>
        <v>441264.59797035158</v>
      </c>
    </row>
    <row r="36" spans="1:15" x14ac:dyDescent="0.3">
      <c r="A36" s="33">
        <v>1514</v>
      </c>
      <c r="B36" s="34" t="s">
        <v>159</v>
      </c>
      <c r="C36" s="36">
        <v>73238330</v>
      </c>
      <c r="D36" s="36">
        <v>2461</v>
      </c>
      <c r="E36" s="37">
        <f t="shared" si="2"/>
        <v>29759.58147094677</v>
      </c>
      <c r="F36" s="38">
        <f>IF(ISNUMBER(C36),E36/E$369,"")</f>
        <v>0.94579104342572051</v>
      </c>
      <c r="G36" s="39">
        <f>(E$369-E36)*0.6</f>
        <v>1023.420048756669</v>
      </c>
      <c r="H36" s="39">
        <f>IF(E36&gt;=E$369*0.9,0,IF(E36&lt;0.9*E$369,(E$369*0.9-E36)*0.35))</f>
        <v>0</v>
      </c>
      <c r="I36" s="37">
        <f t="shared" si="3"/>
        <v>1023.420048756669</v>
      </c>
      <c r="J36" s="40">
        <f t="shared" si="4"/>
        <v>-355.66407549743667</v>
      </c>
      <c r="K36" s="37">
        <f t="shared" si="5"/>
        <v>667.75597325923229</v>
      </c>
      <c r="L36" s="37">
        <f t="shared" si="6"/>
        <v>2518636.7399901622</v>
      </c>
      <c r="M36" s="37">
        <f t="shared" si="7"/>
        <v>1643347.4501909707</v>
      </c>
      <c r="N36" s="41">
        <f>'jan-nov'!M36</f>
        <v>2934029.0529630734</v>
      </c>
      <c r="O36" s="41">
        <f t="shared" si="8"/>
        <v>-1290681.6027721027</v>
      </c>
    </row>
    <row r="37" spans="1:15" x14ac:dyDescent="0.3">
      <c r="A37" s="33">
        <v>1515</v>
      </c>
      <c r="B37" s="34" t="s">
        <v>413</v>
      </c>
      <c r="C37" s="36">
        <v>308398574</v>
      </c>
      <c r="D37" s="36">
        <v>8900</v>
      </c>
      <c r="E37" s="37">
        <f t="shared" si="2"/>
        <v>34651.525168539323</v>
      </c>
      <c r="F37" s="38">
        <f>IF(ISNUMBER(C37),E37/E$369,"")</f>
        <v>1.1012621994513143</v>
      </c>
      <c r="G37" s="39">
        <f>(E$369-E37)*0.6</f>
        <v>-1911.7461697988626</v>
      </c>
      <c r="H37" s="39">
        <f>IF(E37&gt;=E$369*0.9,0,IF(E37&lt;0.9*E$369,(E$369*0.9-E37)*0.35))</f>
        <v>0</v>
      </c>
      <c r="I37" s="37">
        <f t="shared" si="3"/>
        <v>-1911.7461697988626</v>
      </c>
      <c r="J37" s="40">
        <f t="shared" si="4"/>
        <v>-355.66407549743667</v>
      </c>
      <c r="K37" s="37">
        <f t="shared" si="5"/>
        <v>-2267.4102452962993</v>
      </c>
      <c r="L37" s="37">
        <f t="shared" si="6"/>
        <v>-17014540.911209878</v>
      </c>
      <c r="M37" s="37">
        <f t="shared" si="7"/>
        <v>-20179951.183137063</v>
      </c>
      <c r="N37" s="41">
        <f>'jan-nov'!M37</f>
        <v>-19736990.631299742</v>
      </c>
      <c r="O37" s="41">
        <f t="shared" si="8"/>
        <v>-442960.55183732137</v>
      </c>
    </row>
    <row r="38" spans="1:15" x14ac:dyDescent="0.3">
      <c r="A38" s="33">
        <v>1516</v>
      </c>
      <c r="B38" s="34" t="s">
        <v>269</v>
      </c>
      <c r="C38" s="36">
        <v>276617535</v>
      </c>
      <c r="D38" s="36">
        <v>8571</v>
      </c>
      <c r="E38" s="37">
        <f t="shared" si="2"/>
        <v>32273.65943297165</v>
      </c>
      <c r="F38" s="38">
        <f>IF(ISNUMBER(C38),E38/E$369,"")</f>
        <v>1.0256911059073948</v>
      </c>
      <c r="G38" s="39">
        <f>(E$369-E38)*0.6</f>
        <v>-485.02672845825873</v>
      </c>
      <c r="H38" s="39">
        <f>IF(E38&gt;=E$369*0.9,0,IF(E38&lt;0.9*E$369,(E$369*0.9-E38)*0.35))</f>
        <v>0</v>
      </c>
      <c r="I38" s="37">
        <f t="shared" si="3"/>
        <v>-485.02672845825873</v>
      </c>
      <c r="J38" s="40">
        <f t="shared" si="4"/>
        <v>-355.66407549743667</v>
      </c>
      <c r="K38" s="37">
        <f t="shared" si="5"/>
        <v>-840.6908039556954</v>
      </c>
      <c r="L38" s="37">
        <f t="shared" si="6"/>
        <v>-4157164.0896157357</v>
      </c>
      <c r="M38" s="37">
        <f t="shared" si="7"/>
        <v>-7205560.8807042651</v>
      </c>
      <c r="N38" s="41">
        <f>'jan-nov'!M38</f>
        <v>-7343346.3029067442</v>
      </c>
      <c r="O38" s="41">
        <f t="shared" si="8"/>
        <v>137785.42220247909</v>
      </c>
    </row>
    <row r="39" spans="1:15" x14ac:dyDescent="0.3">
      <c r="A39" s="33">
        <v>1517</v>
      </c>
      <c r="B39" s="34" t="s">
        <v>270</v>
      </c>
      <c r="C39" s="36">
        <v>129501647</v>
      </c>
      <c r="D39" s="36">
        <v>5175</v>
      </c>
      <c r="E39" s="37">
        <f t="shared" si="2"/>
        <v>25024.472850241546</v>
      </c>
      <c r="F39" s="38">
        <f>IF(ISNUMBER(C39),E39/E$369,"")</f>
        <v>0.79530427238416379</v>
      </c>
      <c r="G39" s="39">
        <f>(E$369-E39)*0.6</f>
        <v>3864.4852211798038</v>
      </c>
      <c r="H39" s="39">
        <f>IF(E39&gt;=E$369*0.9,0,IF(E39&lt;0.9*E$369,(E$369*0.9-E39)*0.35))</f>
        <v>1152.9981913609427</v>
      </c>
      <c r="I39" s="37">
        <f t="shared" si="3"/>
        <v>5017.4834125407469</v>
      </c>
      <c r="J39" s="40">
        <f t="shared" si="4"/>
        <v>-355.66407549743667</v>
      </c>
      <c r="K39" s="37">
        <f t="shared" si="5"/>
        <v>4661.81933704331</v>
      </c>
      <c r="L39" s="37">
        <f t="shared" si="6"/>
        <v>25965476.659898367</v>
      </c>
      <c r="M39" s="37">
        <f t="shared" si="7"/>
        <v>24124915.06919913</v>
      </c>
      <c r="N39" s="41">
        <f>'jan-nov'!M39</f>
        <v>23078167.526274346</v>
      </c>
      <c r="O39" s="41">
        <f t="shared" si="8"/>
        <v>1046747.5429247841</v>
      </c>
    </row>
    <row r="40" spans="1:15" x14ac:dyDescent="0.3">
      <c r="A40" s="33">
        <v>1520</v>
      </c>
      <c r="B40" s="34" t="s">
        <v>272</v>
      </c>
      <c r="C40" s="36">
        <v>277418749</v>
      </c>
      <c r="D40" s="36">
        <v>10825</v>
      </c>
      <c r="E40" s="37">
        <f t="shared" si="2"/>
        <v>25627.598060046188</v>
      </c>
      <c r="F40" s="38">
        <f>IF(ISNUMBER(C40),E40/E$369,"")</f>
        <v>0.81447223084669729</v>
      </c>
      <c r="G40" s="39">
        <f>(E$369-E40)*0.6</f>
        <v>3502.6100952970182</v>
      </c>
      <c r="H40" s="39">
        <f>IF(E40&gt;=E$369*0.9,0,IF(E40&lt;0.9*E$369,(E$369*0.9-E40)*0.35))</f>
        <v>941.90436792931791</v>
      </c>
      <c r="I40" s="37">
        <f t="shared" si="3"/>
        <v>4444.5144632263364</v>
      </c>
      <c r="J40" s="40">
        <f t="shared" si="4"/>
        <v>-355.66407549743667</v>
      </c>
      <c r="K40" s="37">
        <f t="shared" si="5"/>
        <v>4088.8503877288995</v>
      </c>
      <c r="L40" s="37">
        <f t="shared" si="6"/>
        <v>48111869.064425088</v>
      </c>
      <c r="M40" s="37">
        <f t="shared" si="7"/>
        <v>44261805.44716534</v>
      </c>
      <c r="N40" s="41">
        <f>'jan-nov'!M40</f>
        <v>42614023.119453102</v>
      </c>
      <c r="O40" s="41">
        <f t="shared" si="8"/>
        <v>1647782.3277122378</v>
      </c>
    </row>
    <row r="41" spans="1:15" x14ac:dyDescent="0.3">
      <c r="A41" s="33">
        <v>1525</v>
      </c>
      <c r="B41" s="34" t="s">
        <v>273</v>
      </c>
      <c r="C41" s="36">
        <v>129631313</v>
      </c>
      <c r="D41" s="36">
        <v>4523</v>
      </c>
      <c r="E41" s="37">
        <f t="shared" si="2"/>
        <v>28660.471589652887</v>
      </c>
      <c r="F41" s="38">
        <f>IF(ISNUMBER(C41),E41/E$369,"")</f>
        <v>0.91086016637412903</v>
      </c>
      <c r="G41" s="39">
        <f>(E$369-E41)*0.6</f>
        <v>1682.885977532999</v>
      </c>
      <c r="H41" s="39">
        <f>IF(E41&gt;=E$369*0.9,0,IF(E41&lt;0.9*E$369,(E$369*0.9-E41)*0.35))</f>
        <v>0</v>
      </c>
      <c r="I41" s="37">
        <f t="shared" si="3"/>
        <v>1682.885977532999</v>
      </c>
      <c r="J41" s="40">
        <f t="shared" si="4"/>
        <v>-355.66407549743667</v>
      </c>
      <c r="K41" s="37">
        <f t="shared" si="5"/>
        <v>1327.2219020355624</v>
      </c>
      <c r="L41" s="37">
        <f t="shared" si="6"/>
        <v>7611693.2763817543</v>
      </c>
      <c r="M41" s="37">
        <f t="shared" si="7"/>
        <v>6003024.6629068488</v>
      </c>
      <c r="N41" s="41">
        <f>'jan-nov'!M41</f>
        <v>5573536.1595091354</v>
      </c>
      <c r="O41" s="41">
        <f t="shared" si="8"/>
        <v>429488.50339771342</v>
      </c>
    </row>
    <row r="42" spans="1:15" x14ac:dyDescent="0.3">
      <c r="A42" s="33">
        <v>1528</v>
      </c>
      <c r="B42" s="34" t="s">
        <v>274</v>
      </c>
      <c r="C42" s="36">
        <v>197294735</v>
      </c>
      <c r="D42" s="36">
        <v>7625</v>
      </c>
      <c r="E42" s="37">
        <f t="shared" si="2"/>
        <v>25874.719344262296</v>
      </c>
      <c r="F42" s="38">
        <f>IF(ISNUMBER(C42),E42/E$369,"")</f>
        <v>0.8223260072003612</v>
      </c>
      <c r="G42" s="39">
        <f>(E$369-E42)*0.6</f>
        <v>3354.3373247673539</v>
      </c>
      <c r="H42" s="39">
        <f>IF(E42&gt;=E$369*0.9,0,IF(E42&lt;0.9*E$369,(E$369*0.9-E42)*0.35))</f>
        <v>855.4119184536803</v>
      </c>
      <c r="I42" s="37">
        <f t="shared" si="3"/>
        <v>4209.7492432210347</v>
      </c>
      <c r="J42" s="40">
        <f t="shared" si="4"/>
        <v>-355.66407549743667</v>
      </c>
      <c r="K42" s="37">
        <f t="shared" si="5"/>
        <v>3854.0851677235978</v>
      </c>
      <c r="L42" s="37">
        <f t="shared" si="6"/>
        <v>32099337.97956039</v>
      </c>
      <c r="M42" s="37">
        <f t="shared" si="7"/>
        <v>29387399.403892435</v>
      </c>
      <c r="N42" s="41">
        <f>'jan-nov'!M42</f>
        <v>28973109.850307621</v>
      </c>
      <c r="O42" s="41">
        <f t="shared" si="8"/>
        <v>414289.55358481407</v>
      </c>
    </row>
    <row r="43" spans="1:15" x14ac:dyDescent="0.3">
      <c r="A43" s="33">
        <v>1531</v>
      </c>
      <c r="B43" s="34" t="s">
        <v>275</v>
      </c>
      <c r="C43" s="36">
        <v>236661556</v>
      </c>
      <c r="D43" s="36">
        <v>9310</v>
      </c>
      <c r="E43" s="37">
        <f t="shared" si="2"/>
        <v>25420.145649838883</v>
      </c>
      <c r="F43" s="38">
        <f>IF(ISNUMBER(C43),E43/E$369,"")</f>
        <v>0.80787917335687021</v>
      </c>
      <c r="G43" s="39">
        <f>(E$369-E43)*0.6</f>
        <v>3627.0815414214012</v>
      </c>
      <c r="H43" s="39">
        <f>IF(E43&gt;=E$369*0.9,0,IF(E43&lt;0.9*E$369,(E$369*0.9-E43)*0.35))</f>
        <v>1014.5127115018745</v>
      </c>
      <c r="I43" s="37">
        <f t="shared" si="3"/>
        <v>4641.5942529232761</v>
      </c>
      <c r="J43" s="40">
        <f t="shared" si="4"/>
        <v>-355.66407549743667</v>
      </c>
      <c r="K43" s="37">
        <f t="shared" si="5"/>
        <v>4285.9301774258392</v>
      </c>
      <c r="L43" s="37">
        <f t="shared" si="6"/>
        <v>43213242.494715698</v>
      </c>
      <c r="M43" s="37">
        <f t="shared" si="7"/>
        <v>39902009.951834567</v>
      </c>
      <c r="N43" s="41">
        <f>'jan-nov'!M43</f>
        <v>38611782.041326396</v>
      </c>
      <c r="O43" s="41">
        <f t="shared" si="8"/>
        <v>1290227.9105081707</v>
      </c>
    </row>
    <row r="44" spans="1:15" x14ac:dyDescent="0.3">
      <c r="A44" s="33">
        <v>1532</v>
      </c>
      <c r="B44" s="34" t="s">
        <v>276</v>
      </c>
      <c r="C44" s="36">
        <v>242967427</v>
      </c>
      <c r="D44" s="36">
        <v>8462</v>
      </c>
      <c r="E44" s="37">
        <f t="shared" si="2"/>
        <v>28712.766130938311</v>
      </c>
      <c r="F44" s="38">
        <f>IF(ISNUMBER(C44),E44/E$369,"")</f>
        <v>0.91252214232685191</v>
      </c>
      <c r="G44" s="39">
        <f>(E$369-E44)*0.6</f>
        <v>1651.5092527617446</v>
      </c>
      <c r="H44" s="39">
        <f>IF(E44&gt;=E$369*0.9,0,IF(E44&lt;0.9*E$369,(E$369*0.9-E44)*0.35))</f>
        <v>0</v>
      </c>
      <c r="I44" s="37">
        <f t="shared" si="3"/>
        <v>1651.5092527617446</v>
      </c>
      <c r="J44" s="40">
        <f t="shared" si="4"/>
        <v>-355.66407549743667</v>
      </c>
      <c r="K44" s="37">
        <f t="shared" si="5"/>
        <v>1295.8451772643079</v>
      </c>
      <c r="L44" s="37">
        <f t="shared" si="6"/>
        <v>13975071.296869883</v>
      </c>
      <c r="M44" s="37">
        <f t="shared" si="7"/>
        <v>10965441.890010573</v>
      </c>
      <c r="N44" s="41">
        <f>'jan-nov'!M44</f>
        <v>10800546.517746245</v>
      </c>
      <c r="O44" s="41">
        <f t="shared" si="8"/>
        <v>164895.37226432748</v>
      </c>
    </row>
    <row r="45" spans="1:15" x14ac:dyDescent="0.3">
      <c r="A45" s="33">
        <v>1535</v>
      </c>
      <c r="B45" s="34" t="s">
        <v>277</v>
      </c>
      <c r="C45" s="36">
        <v>188023857</v>
      </c>
      <c r="D45" s="36">
        <v>6532</v>
      </c>
      <c r="E45" s="37">
        <f t="shared" si="2"/>
        <v>28785.03628291488</v>
      </c>
      <c r="F45" s="38">
        <f>IF(ISNUMBER(C45),E45/E$369,"")</f>
        <v>0.91481896436089782</v>
      </c>
      <c r="G45" s="39">
        <f>(E$369-E45)*0.6</f>
        <v>1608.1471615758032</v>
      </c>
      <c r="H45" s="39">
        <f>IF(E45&gt;=E$369*0.9,0,IF(E45&lt;0.9*E$369,(E$369*0.9-E45)*0.35))</f>
        <v>0</v>
      </c>
      <c r="I45" s="37">
        <f t="shared" si="3"/>
        <v>1608.1471615758032</v>
      </c>
      <c r="J45" s="40">
        <f t="shared" si="4"/>
        <v>-355.66407549743667</v>
      </c>
      <c r="K45" s="37">
        <f t="shared" si="5"/>
        <v>1252.4830860783666</v>
      </c>
      <c r="L45" s="37">
        <f t="shared" si="6"/>
        <v>10504417.259413147</v>
      </c>
      <c r="M45" s="37">
        <f t="shared" si="7"/>
        <v>8181219.5182638904</v>
      </c>
      <c r="N45" s="41">
        <f>'jan-nov'!M45</f>
        <v>7499643.0265561938</v>
      </c>
      <c r="O45" s="41">
        <f t="shared" si="8"/>
        <v>681576.49170769658</v>
      </c>
    </row>
    <row r="46" spans="1:15" x14ac:dyDescent="0.3">
      <c r="A46" s="33">
        <v>1539</v>
      </c>
      <c r="B46" s="34" t="s">
        <v>278</v>
      </c>
      <c r="C46" s="36">
        <v>205259396</v>
      </c>
      <c r="D46" s="36">
        <v>7468</v>
      </c>
      <c r="E46" s="37">
        <f t="shared" si="2"/>
        <v>27485.189608998393</v>
      </c>
      <c r="F46" s="38">
        <f>IF(ISNUMBER(C46),E46/E$369,"")</f>
        <v>0.87350845926467757</v>
      </c>
      <c r="G46" s="39">
        <f>(E$369-E46)*0.6</f>
        <v>2388.0551659256953</v>
      </c>
      <c r="H46" s="39">
        <f>IF(E46&gt;=E$369*0.9,0,IF(E46&lt;0.9*E$369,(E$369*0.9-E46)*0.35))</f>
        <v>291.7473257960462</v>
      </c>
      <c r="I46" s="37">
        <f t="shared" si="3"/>
        <v>2679.8024917217417</v>
      </c>
      <c r="J46" s="40">
        <f t="shared" si="4"/>
        <v>-355.66407549743667</v>
      </c>
      <c r="K46" s="37">
        <f t="shared" si="5"/>
        <v>2324.1384162243048</v>
      </c>
      <c r="L46" s="37">
        <f t="shared" si="6"/>
        <v>20012765.008177966</v>
      </c>
      <c r="M46" s="37">
        <f t="shared" si="7"/>
        <v>17356665.692363109</v>
      </c>
      <c r="N46" s="41">
        <f>'jan-nov'!M46</f>
        <v>16425260.156930795</v>
      </c>
      <c r="O46" s="41">
        <f t="shared" si="8"/>
        <v>931405.5354323145</v>
      </c>
    </row>
    <row r="47" spans="1:15" x14ac:dyDescent="0.3">
      <c r="A47" s="33">
        <v>1547</v>
      </c>
      <c r="B47" s="34" t="s">
        <v>279</v>
      </c>
      <c r="C47" s="36">
        <v>99585013</v>
      </c>
      <c r="D47" s="36">
        <v>3509</v>
      </c>
      <c r="E47" s="37">
        <f t="shared" si="2"/>
        <v>28379.884012539183</v>
      </c>
      <c r="F47" s="38">
        <f>IF(ISNUMBER(C47),E47/E$369,"")</f>
        <v>0.90194279575889569</v>
      </c>
      <c r="G47" s="39">
        <f>(E$369-E47)*0.6</f>
        <v>1851.2385238012212</v>
      </c>
      <c r="H47" s="39">
        <f>IF(E47&gt;=E$369*0.9,0,IF(E47&lt;0.9*E$369,(E$369*0.9-E47)*0.35))</f>
        <v>0</v>
      </c>
      <c r="I47" s="37">
        <f t="shared" si="3"/>
        <v>1851.2385238012212</v>
      </c>
      <c r="J47" s="40">
        <f t="shared" si="4"/>
        <v>-355.66407549743667</v>
      </c>
      <c r="K47" s="37">
        <f t="shared" si="5"/>
        <v>1495.5744483037845</v>
      </c>
      <c r="L47" s="37">
        <f t="shared" si="6"/>
        <v>6495995.9800184853</v>
      </c>
      <c r="M47" s="37">
        <f t="shared" si="7"/>
        <v>5247970.7390979799</v>
      </c>
      <c r="N47" s="41">
        <f>'jan-nov'!M47</f>
        <v>4742428.8415471064</v>
      </c>
      <c r="O47" s="41">
        <f t="shared" si="8"/>
        <v>505541.89755087346</v>
      </c>
    </row>
    <row r="48" spans="1:15" x14ac:dyDescent="0.3">
      <c r="A48" s="33">
        <v>1554</v>
      </c>
      <c r="B48" s="34" t="s">
        <v>280</v>
      </c>
      <c r="C48" s="36">
        <v>163759057</v>
      </c>
      <c r="D48" s="36">
        <v>5788</v>
      </c>
      <c r="E48" s="37">
        <f t="shared" si="2"/>
        <v>28292.857118175536</v>
      </c>
      <c r="F48" s="38">
        <f>IF(ISNUMBER(C48),E48/E$369,"")</f>
        <v>0.89917698881007646</v>
      </c>
      <c r="G48" s="39">
        <f>(E$369-E48)*0.6</f>
        <v>1903.4546604194095</v>
      </c>
      <c r="H48" s="39">
        <f>IF(E48&gt;=E$369*0.9,0,IF(E48&lt;0.9*E$369,(E$369*0.9-E48)*0.35))</f>
        <v>9.0636975840461673</v>
      </c>
      <c r="I48" s="37">
        <f t="shared" si="3"/>
        <v>1912.5183580034557</v>
      </c>
      <c r="J48" s="40">
        <f t="shared" si="4"/>
        <v>-355.66407549743667</v>
      </c>
      <c r="K48" s="37">
        <f t="shared" si="5"/>
        <v>1556.854282506019</v>
      </c>
      <c r="L48" s="37">
        <f t="shared" si="6"/>
        <v>11069656.256124001</v>
      </c>
      <c r="M48" s="37">
        <f t="shared" si="7"/>
        <v>9011072.5871448386</v>
      </c>
      <c r="N48" s="41">
        <f>'jan-nov'!M48</f>
        <v>8370294.7400041698</v>
      </c>
      <c r="O48" s="41">
        <f t="shared" si="8"/>
        <v>640777.84714066889</v>
      </c>
    </row>
    <row r="49" spans="1:15" x14ac:dyDescent="0.3">
      <c r="A49" s="33">
        <v>1557</v>
      </c>
      <c r="B49" s="34" t="s">
        <v>281</v>
      </c>
      <c r="C49" s="36">
        <v>63049685</v>
      </c>
      <c r="D49" s="36">
        <v>2629</v>
      </c>
      <c r="E49" s="37">
        <f t="shared" si="2"/>
        <v>23982.383035374667</v>
      </c>
      <c r="F49" s="38">
        <f>IF(ISNUMBER(C49),E49/E$369,"")</f>
        <v>0.76218555348321204</v>
      </c>
      <c r="G49" s="39">
        <f>(E$369-E49)*0.6</f>
        <v>4489.7391100999312</v>
      </c>
      <c r="H49" s="39">
        <f>IF(E49&gt;=E$369*0.9,0,IF(E49&lt;0.9*E$369,(E$369*0.9-E49)*0.35))</f>
        <v>1517.7296265643502</v>
      </c>
      <c r="I49" s="37">
        <f t="shared" si="3"/>
        <v>6007.4687366642811</v>
      </c>
      <c r="J49" s="40">
        <f t="shared" si="4"/>
        <v>-355.66407549743667</v>
      </c>
      <c r="K49" s="37">
        <f t="shared" si="5"/>
        <v>5651.8046611668442</v>
      </c>
      <c r="L49" s="37">
        <f t="shared" si="6"/>
        <v>15793635.308690395</v>
      </c>
      <c r="M49" s="37">
        <f t="shared" si="7"/>
        <v>14858594.454207633</v>
      </c>
      <c r="N49" s="41">
        <f>'jan-nov'!M49</f>
        <v>14517674.169666715</v>
      </c>
      <c r="O49" s="41">
        <f t="shared" si="8"/>
        <v>340920.28454091772</v>
      </c>
    </row>
    <row r="50" spans="1:15" x14ac:dyDescent="0.3">
      <c r="A50" s="33">
        <v>1560</v>
      </c>
      <c r="B50" s="34" t="s">
        <v>282</v>
      </c>
      <c r="C50" s="36">
        <v>75471784</v>
      </c>
      <c r="D50" s="36">
        <v>3025</v>
      </c>
      <c r="E50" s="37">
        <f t="shared" si="2"/>
        <v>24949.350082644629</v>
      </c>
      <c r="F50" s="38">
        <f>IF(ISNUMBER(C50),E50/E$369,"")</f>
        <v>0.79291679120201486</v>
      </c>
      <c r="G50" s="39">
        <f>(E$369-E50)*0.6</f>
        <v>3909.5588817379539</v>
      </c>
      <c r="H50" s="39">
        <f>IF(E50&gt;=E$369*0.9,0,IF(E50&lt;0.9*E$369,(E$369*0.9-E50)*0.35))</f>
        <v>1179.2911600198636</v>
      </c>
      <c r="I50" s="37">
        <f t="shared" si="3"/>
        <v>5088.850041757818</v>
      </c>
      <c r="J50" s="40">
        <f t="shared" si="4"/>
        <v>-355.66407549743667</v>
      </c>
      <c r="K50" s="37">
        <f t="shared" si="5"/>
        <v>4733.1859662603811</v>
      </c>
      <c r="L50" s="37">
        <f t="shared" si="6"/>
        <v>15393771.376317399</v>
      </c>
      <c r="M50" s="37">
        <f t="shared" si="7"/>
        <v>14317887.547937652</v>
      </c>
      <c r="N50" s="41">
        <f>'jan-nov'!M50</f>
        <v>13768904.160285966</v>
      </c>
      <c r="O50" s="41">
        <f t="shared" si="8"/>
        <v>548983.38765168563</v>
      </c>
    </row>
    <row r="51" spans="1:15" x14ac:dyDescent="0.3">
      <c r="A51" s="33">
        <v>1563</v>
      </c>
      <c r="B51" s="34" t="s">
        <v>283</v>
      </c>
      <c r="C51" s="36">
        <v>204474596</v>
      </c>
      <c r="D51" s="36">
        <v>7036</v>
      </c>
      <c r="E51" s="37">
        <f t="shared" si="2"/>
        <v>29061.198976691303</v>
      </c>
      <c r="F51" s="38">
        <f>IF(ISNUMBER(C51),E51/E$369,"")</f>
        <v>0.92359570749342645</v>
      </c>
      <c r="G51" s="39">
        <f>(E$369-E51)*0.6</f>
        <v>1442.4495453099494</v>
      </c>
      <c r="H51" s="39">
        <f>IF(E51&gt;=E$369*0.9,0,IF(E51&lt;0.9*E$369,(E$369*0.9-E51)*0.35))</f>
        <v>0</v>
      </c>
      <c r="I51" s="37">
        <f t="shared" si="3"/>
        <v>1442.4495453099494</v>
      </c>
      <c r="J51" s="40">
        <f t="shared" si="4"/>
        <v>-355.66407549743667</v>
      </c>
      <c r="K51" s="37">
        <f t="shared" si="5"/>
        <v>1086.7854698125127</v>
      </c>
      <c r="L51" s="37">
        <f t="shared" si="6"/>
        <v>10149075.000800803</v>
      </c>
      <c r="M51" s="37">
        <f t="shared" si="7"/>
        <v>7646622.5656008394</v>
      </c>
      <c r="N51" s="41">
        <f>'jan-nov'!M51</f>
        <v>7083197.485188216</v>
      </c>
      <c r="O51" s="41">
        <f t="shared" si="8"/>
        <v>563425.08041262347</v>
      </c>
    </row>
    <row r="52" spans="1:15" x14ac:dyDescent="0.3">
      <c r="A52" s="33">
        <v>1566</v>
      </c>
      <c r="B52" s="34" t="s">
        <v>284</v>
      </c>
      <c r="C52" s="36">
        <v>139829281</v>
      </c>
      <c r="D52" s="36">
        <v>5920</v>
      </c>
      <c r="E52" s="37">
        <f t="shared" si="2"/>
        <v>23619.810979729729</v>
      </c>
      <c r="F52" s="38">
        <f>IF(ISNUMBER(C52),E52/E$369,"")</f>
        <v>0.75066262923912574</v>
      </c>
      <c r="G52" s="39">
        <f>(E$369-E52)*0.6</f>
        <v>4707.2823434868933</v>
      </c>
      <c r="H52" s="39">
        <f>IF(E52&gt;=E$369*0.9,0,IF(E52&lt;0.9*E$369,(E$369*0.9-E52)*0.35))</f>
        <v>1644.6298460400785</v>
      </c>
      <c r="I52" s="37">
        <f t="shared" si="3"/>
        <v>6351.9121895269718</v>
      </c>
      <c r="J52" s="40">
        <f t="shared" si="4"/>
        <v>-355.66407549743667</v>
      </c>
      <c r="K52" s="37">
        <f t="shared" si="5"/>
        <v>5996.2481140295349</v>
      </c>
      <c r="L52" s="37">
        <f t="shared" si="6"/>
        <v>37603320.161999673</v>
      </c>
      <c r="M52" s="37">
        <f t="shared" si="7"/>
        <v>35497788.835054845</v>
      </c>
      <c r="N52" s="41">
        <f>'jan-nov'!M52</f>
        <v>34846897.925419159</v>
      </c>
      <c r="O52" s="41">
        <f t="shared" si="8"/>
        <v>650890.90963568538</v>
      </c>
    </row>
    <row r="53" spans="1:15" x14ac:dyDescent="0.3">
      <c r="A53" s="33">
        <v>1573</v>
      </c>
      <c r="B53" s="34" t="s">
        <v>286</v>
      </c>
      <c r="C53" s="36">
        <v>57257637</v>
      </c>
      <c r="D53" s="36">
        <v>2150</v>
      </c>
      <c r="E53" s="37">
        <f t="shared" si="2"/>
        <v>26631.459069767443</v>
      </c>
      <c r="F53" s="38">
        <f>IF(ISNUMBER(C53),E53/E$369,"")</f>
        <v>0.84637599779871486</v>
      </c>
      <c r="G53" s="39">
        <f>(E$369-E53)*0.6</f>
        <v>2900.2934894642653</v>
      </c>
      <c r="H53" s="39">
        <f>IF(E53&gt;=E$369*0.9,0,IF(E53&lt;0.9*E$369,(E$369*0.9-E53)*0.35))</f>
        <v>590.55301452687866</v>
      </c>
      <c r="I53" s="37">
        <f t="shared" si="3"/>
        <v>3490.8465039911439</v>
      </c>
      <c r="J53" s="40">
        <f t="shared" si="4"/>
        <v>-355.66407549743667</v>
      </c>
      <c r="K53" s="37">
        <f t="shared" si="5"/>
        <v>3135.1824284937074</v>
      </c>
      <c r="L53" s="37">
        <f t="shared" si="6"/>
        <v>7505319.983580959</v>
      </c>
      <c r="M53" s="37">
        <f t="shared" si="7"/>
        <v>6740642.2212614706</v>
      </c>
      <c r="N53" s="41">
        <f>'jan-nov'!M53</f>
        <v>6549863.9159883773</v>
      </c>
      <c r="O53" s="41">
        <f t="shared" si="8"/>
        <v>190778.30527309328</v>
      </c>
    </row>
    <row r="54" spans="1:15" x14ac:dyDescent="0.3">
      <c r="A54" s="33">
        <v>1576</v>
      </c>
      <c r="B54" s="34" t="s">
        <v>287</v>
      </c>
      <c r="C54" s="36">
        <v>95166496</v>
      </c>
      <c r="D54" s="36">
        <v>3507</v>
      </c>
      <c r="E54" s="37">
        <f t="shared" si="2"/>
        <v>27136.155118334758</v>
      </c>
      <c r="F54" s="38">
        <f>IF(ISNUMBER(C54),E54/E$369,"")</f>
        <v>0.86241577318511686</v>
      </c>
      <c r="G54" s="39">
        <f>(E$369-E54)*0.6</f>
        <v>2597.4758603238761</v>
      </c>
      <c r="H54" s="39">
        <f>IF(E54&gt;=E$369*0.9,0,IF(E54&lt;0.9*E$369,(E$369*0.9-E54)*0.35))</f>
        <v>413.90939752831832</v>
      </c>
      <c r="I54" s="37">
        <f t="shared" si="3"/>
        <v>3011.3852578521946</v>
      </c>
      <c r="J54" s="40">
        <f t="shared" si="4"/>
        <v>-355.66407549743667</v>
      </c>
      <c r="K54" s="37">
        <f t="shared" si="5"/>
        <v>2655.7211823547577</v>
      </c>
      <c r="L54" s="37">
        <f t="shared" si="6"/>
        <v>10560928.099287646</v>
      </c>
      <c r="M54" s="37">
        <f t="shared" si="7"/>
        <v>9313614.1865181345</v>
      </c>
      <c r="N54" s="41">
        <f>'jan-nov'!M54</f>
        <v>8981823.2915447596</v>
      </c>
      <c r="O54" s="41">
        <f t="shared" si="8"/>
        <v>331790.8949733749</v>
      </c>
    </row>
    <row r="55" spans="1:15" x14ac:dyDescent="0.3">
      <c r="A55" s="33">
        <v>1577</v>
      </c>
      <c r="B55" s="34" t="s">
        <v>271</v>
      </c>
      <c r="C55" s="36">
        <v>252064373</v>
      </c>
      <c r="D55" s="36">
        <v>10473</v>
      </c>
      <c r="E55" s="37">
        <f t="shared" si="2"/>
        <v>24068.019956077533</v>
      </c>
      <c r="F55" s="38">
        <f>IF(ISNUMBER(C55),E55/E$369,"")</f>
        <v>0.76490718559576043</v>
      </c>
      <c r="G55" s="39">
        <f>(E$369-E55)*0.6</f>
        <v>4438.3569576782111</v>
      </c>
      <c r="H55" s="39">
        <f>IF(E55&gt;=E$369*0.9,0,IF(E55&lt;0.9*E$369,(E$369*0.9-E55)*0.35))</f>
        <v>1487.7567043183471</v>
      </c>
      <c r="I55" s="37">
        <f t="shared" si="3"/>
        <v>5926.1136619965582</v>
      </c>
      <c r="J55" s="40">
        <f t="shared" si="4"/>
        <v>-355.66407549743667</v>
      </c>
      <c r="K55" s="37">
        <f t="shared" si="5"/>
        <v>5570.4495864991213</v>
      </c>
      <c r="L55" s="37">
        <f t="shared" si="6"/>
        <v>62064188.382089958</v>
      </c>
      <c r="M55" s="37">
        <f t="shared" si="7"/>
        <v>58339318.519405298</v>
      </c>
      <c r="N55" s="41">
        <f>'jan-nov'!M55</f>
        <v>57246893.033347115</v>
      </c>
      <c r="O55" s="41">
        <f t="shared" si="8"/>
        <v>1092425.486058183</v>
      </c>
    </row>
    <row r="56" spans="1:15" x14ac:dyDescent="0.3">
      <c r="A56" s="33">
        <v>1578</v>
      </c>
      <c r="B56" s="34" t="s">
        <v>414</v>
      </c>
      <c r="C56" s="36">
        <v>68641037</v>
      </c>
      <c r="D56" s="36">
        <v>2549</v>
      </c>
      <c r="E56" s="37">
        <f t="shared" si="2"/>
        <v>26928.61396626128</v>
      </c>
      <c r="F56" s="38">
        <f>IF(ISNUMBER(C56),E56/E$369,"")</f>
        <v>0.85581989538471903</v>
      </c>
      <c r="G56" s="39">
        <f>(E$369-E56)*0.6</f>
        <v>2722.0005515679627</v>
      </c>
      <c r="H56" s="39">
        <f>IF(E56&gt;=E$369*0.9,0,IF(E56&lt;0.9*E$369,(E$369*0.9-E56)*0.35))</f>
        <v>486.5488007540356</v>
      </c>
      <c r="I56" s="37">
        <f t="shared" si="3"/>
        <v>3208.5493523219984</v>
      </c>
      <c r="J56" s="40">
        <f t="shared" si="4"/>
        <v>-355.66407549743667</v>
      </c>
      <c r="K56" s="37">
        <f t="shared" si="5"/>
        <v>2852.8852768245615</v>
      </c>
      <c r="L56" s="37">
        <f t="shared" si="6"/>
        <v>8178592.2990687741</v>
      </c>
      <c r="M56" s="37">
        <f t="shared" si="7"/>
        <v>7272004.5706258072</v>
      </c>
      <c r="N56" s="41">
        <f>'jan-nov'!M56</f>
        <v>6908484.0341880769</v>
      </c>
      <c r="O56" s="41">
        <f t="shared" si="8"/>
        <v>363520.5364377303</v>
      </c>
    </row>
    <row r="57" spans="1:15" x14ac:dyDescent="0.3">
      <c r="A57" s="33">
        <v>1579</v>
      </c>
      <c r="B57" s="34" t="s">
        <v>415</v>
      </c>
      <c r="C57" s="36">
        <v>340418445</v>
      </c>
      <c r="D57" s="36">
        <v>13279</v>
      </c>
      <c r="E57" s="37">
        <f t="shared" si="2"/>
        <v>25635.849461555841</v>
      </c>
      <c r="F57" s="38">
        <f>IF(ISNUMBER(C57),E57/E$369,"")</f>
        <v>0.81473446913291647</v>
      </c>
      <c r="G57" s="39">
        <f>(E$369-E57)*0.6</f>
        <v>3497.6592543912266</v>
      </c>
      <c r="H57" s="39">
        <f>IF(E57&gt;=E$369*0.9,0,IF(E57&lt;0.9*E$369,(E$369*0.9-E57)*0.35))</f>
        <v>939.01637740093929</v>
      </c>
      <c r="I57" s="37">
        <f t="shared" si="3"/>
        <v>4436.6756317921663</v>
      </c>
      <c r="J57" s="40">
        <f t="shared" si="4"/>
        <v>-355.66407549743667</v>
      </c>
      <c r="K57" s="37">
        <f t="shared" si="5"/>
        <v>4081.0115562947294</v>
      </c>
      <c r="L57" s="37">
        <f t="shared" si="6"/>
        <v>58914615.714568175</v>
      </c>
      <c r="M57" s="37">
        <f t="shared" si="7"/>
        <v>54191752.456037715</v>
      </c>
      <c r="N57" s="41">
        <f>'jan-nov'!M57</f>
        <v>57303765.330260299</v>
      </c>
      <c r="O57" s="41">
        <f t="shared" si="8"/>
        <v>-3112012.8742225841</v>
      </c>
    </row>
    <row r="58" spans="1:15" x14ac:dyDescent="0.3">
      <c r="A58" s="33">
        <v>1804</v>
      </c>
      <c r="B58" s="34" t="s">
        <v>288</v>
      </c>
      <c r="C58" s="36">
        <v>1589016978</v>
      </c>
      <c r="D58" s="36">
        <v>52357</v>
      </c>
      <c r="E58" s="37">
        <f t="shared" si="2"/>
        <v>30349.65674121894</v>
      </c>
      <c r="F58" s="38">
        <f>IF(ISNUMBER(C58),E58/E$369,"")</f>
        <v>0.96454426097736079</v>
      </c>
      <c r="G58" s="39">
        <f>(E$369-E58)*0.6</f>
        <v>669.37488659336736</v>
      </c>
      <c r="H58" s="39">
        <f>IF(E58&gt;=E$369*0.9,0,IF(E58&lt;0.9*E$369,(E$369*0.9-E58)*0.35))</f>
        <v>0</v>
      </c>
      <c r="I58" s="37">
        <f t="shared" si="3"/>
        <v>669.37488659336736</v>
      </c>
      <c r="J58" s="40">
        <f t="shared" si="4"/>
        <v>-355.66407549743667</v>
      </c>
      <c r="K58" s="37">
        <f t="shared" si="5"/>
        <v>313.71081109593069</v>
      </c>
      <c r="L58" s="37">
        <f t="shared" si="6"/>
        <v>35046460.937368937</v>
      </c>
      <c r="M58" s="37">
        <f t="shared" si="7"/>
        <v>16424956.936549643</v>
      </c>
      <c r="N58" s="41">
        <f>'jan-nov'!M58</f>
        <v>11608816.257532498</v>
      </c>
      <c r="O58" s="41">
        <f t="shared" si="8"/>
        <v>4816140.6790171452</v>
      </c>
    </row>
    <row r="59" spans="1:15" x14ac:dyDescent="0.3">
      <c r="A59" s="33">
        <v>1806</v>
      </c>
      <c r="B59" s="34" t="s">
        <v>289</v>
      </c>
      <c r="C59" s="36">
        <v>595353434</v>
      </c>
      <c r="D59" s="36">
        <v>21845</v>
      </c>
      <c r="E59" s="37">
        <f t="shared" si="2"/>
        <v>27253.533257038223</v>
      </c>
      <c r="F59" s="38">
        <f>IF(ISNUMBER(C59),E59/E$369,"")</f>
        <v>0.86614617485047962</v>
      </c>
      <c r="G59" s="39">
        <f>(E$369-E59)*0.6</f>
        <v>2527.0489771017969</v>
      </c>
      <c r="H59" s="39">
        <f>IF(E59&gt;=E$369*0.9,0,IF(E59&lt;0.9*E$369,(E$369*0.9-E59)*0.35))</f>
        <v>372.82704898210557</v>
      </c>
      <c r="I59" s="37">
        <f t="shared" si="3"/>
        <v>2899.8760260839026</v>
      </c>
      <c r="J59" s="40">
        <f t="shared" si="4"/>
        <v>-355.66407549743667</v>
      </c>
      <c r="K59" s="37">
        <f t="shared" si="5"/>
        <v>2544.2119505864657</v>
      </c>
      <c r="L59" s="37">
        <f t="shared" si="6"/>
        <v>63347791.789802849</v>
      </c>
      <c r="M59" s="37">
        <f t="shared" si="7"/>
        <v>55578310.060561344</v>
      </c>
      <c r="N59" s="41">
        <f>'jan-nov'!M59</f>
        <v>52868848.13163536</v>
      </c>
      <c r="O59" s="41">
        <f t="shared" si="8"/>
        <v>2709461.9289259836</v>
      </c>
    </row>
    <row r="60" spans="1:15" x14ac:dyDescent="0.3">
      <c r="A60" s="33">
        <v>1811</v>
      </c>
      <c r="B60" s="34" t="s">
        <v>290</v>
      </c>
      <c r="C60" s="36">
        <v>38310558</v>
      </c>
      <c r="D60" s="36">
        <v>1426</v>
      </c>
      <c r="E60" s="37">
        <f t="shared" si="2"/>
        <v>26865.748948106593</v>
      </c>
      <c r="F60" s="38">
        <f>IF(ISNUMBER(C60),E60/E$369,"")</f>
        <v>0.85382197847269703</v>
      </c>
      <c r="G60" s="39">
        <f>(E$369-E60)*0.6</f>
        <v>2759.7195624607753</v>
      </c>
      <c r="H60" s="39">
        <f>IF(E60&gt;=E$369*0.9,0,IF(E60&lt;0.9*E$369,(E$369*0.9-E60)*0.35))</f>
        <v>508.55155710817615</v>
      </c>
      <c r="I60" s="37">
        <f t="shared" si="3"/>
        <v>3268.2711195689512</v>
      </c>
      <c r="J60" s="40">
        <f t="shared" si="4"/>
        <v>-355.66407549743667</v>
      </c>
      <c r="K60" s="37">
        <f t="shared" si="5"/>
        <v>2912.6070440715148</v>
      </c>
      <c r="L60" s="37">
        <f t="shared" si="6"/>
        <v>4660554.6165053248</v>
      </c>
      <c r="M60" s="37">
        <f t="shared" si="7"/>
        <v>4153377.6448459802</v>
      </c>
      <c r="N60" s="41">
        <f>'jan-nov'!M60</f>
        <v>3905152.7099067089</v>
      </c>
      <c r="O60" s="41">
        <f t="shared" si="8"/>
        <v>248224.9349392713</v>
      </c>
    </row>
    <row r="61" spans="1:15" x14ac:dyDescent="0.3">
      <c r="A61" s="33">
        <v>1812</v>
      </c>
      <c r="B61" s="34" t="s">
        <v>291</v>
      </c>
      <c r="C61" s="36">
        <v>45952239</v>
      </c>
      <c r="D61" s="36">
        <v>1975</v>
      </c>
      <c r="E61" s="37">
        <f t="shared" si="2"/>
        <v>23266.956455696203</v>
      </c>
      <c r="F61" s="38">
        <f>IF(ISNUMBER(C61),E61/E$369,"")</f>
        <v>0.73944853844994707</v>
      </c>
      <c r="G61" s="39">
        <f>(E$369-E61)*0.6</f>
        <v>4918.9950579070091</v>
      </c>
      <c r="H61" s="39">
        <f>IF(E61&gt;=E$369*0.9,0,IF(E61&lt;0.9*E$369,(E$369*0.9-E61)*0.35))</f>
        <v>1768.1289294518126</v>
      </c>
      <c r="I61" s="37">
        <f t="shared" si="3"/>
        <v>6687.123987358822</v>
      </c>
      <c r="J61" s="40">
        <f t="shared" si="4"/>
        <v>-355.66407549743667</v>
      </c>
      <c r="K61" s="37">
        <f t="shared" si="5"/>
        <v>6331.4599118613851</v>
      </c>
      <c r="L61" s="37">
        <f t="shared" si="6"/>
        <v>13207069.875033673</v>
      </c>
      <c r="M61" s="37">
        <f t="shared" si="7"/>
        <v>12504633.325926235</v>
      </c>
      <c r="N61" s="41">
        <f>'jan-nov'!M61</f>
        <v>12271961.157128857</v>
      </c>
      <c r="O61" s="41">
        <f t="shared" si="8"/>
        <v>232672.1687973775</v>
      </c>
    </row>
    <row r="62" spans="1:15" x14ac:dyDescent="0.3">
      <c r="A62" s="33">
        <v>1813</v>
      </c>
      <c r="B62" s="34" t="s">
        <v>292</v>
      </c>
      <c r="C62" s="36">
        <v>197511487</v>
      </c>
      <c r="D62" s="36">
        <v>7917</v>
      </c>
      <c r="E62" s="37">
        <f t="shared" si="2"/>
        <v>24947.768978148288</v>
      </c>
      <c r="F62" s="38">
        <f>IF(ISNUMBER(C62),E62/E$369,"")</f>
        <v>0.79286654202519691</v>
      </c>
      <c r="G62" s="39">
        <f>(E$369-E62)*0.6</f>
        <v>3910.5075444357585</v>
      </c>
      <c r="H62" s="39">
        <f>IF(E62&gt;=E$369*0.9,0,IF(E62&lt;0.9*E$369,(E$369*0.9-E62)*0.35))</f>
        <v>1179.8445465935829</v>
      </c>
      <c r="I62" s="37">
        <f t="shared" si="3"/>
        <v>5090.352091029341</v>
      </c>
      <c r="J62" s="40">
        <f t="shared" si="4"/>
        <v>-355.66407549743667</v>
      </c>
      <c r="K62" s="37">
        <f t="shared" si="5"/>
        <v>4734.6880155319041</v>
      </c>
      <c r="L62" s="37">
        <f t="shared" si="6"/>
        <v>40300317.504679292</v>
      </c>
      <c r="M62" s="37">
        <f t="shared" si="7"/>
        <v>37484525.018966086</v>
      </c>
      <c r="N62" s="41">
        <f>'jan-nov'!M62</f>
        <v>36315936.934804633</v>
      </c>
      <c r="O62" s="41">
        <f t="shared" si="8"/>
        <v>1168588.0841614529</v>
      </c>
    </row>
    <row r="63" spans="1:15" x14ac:dyDescent="0.3">
      <c r="A63" s="33">
        <v>1815</v>
      </c>
      <c r="B63" s="34" t="s">
        <v>293</v>
      </c>
      <c r="C63" s="36">
        <v>27179561</v>
      </c>
      <c r="D63" s="36">
        <v>1200</v>
      </c>
      <c r="E63" s="37">
        <f t="shared" si="2"/>
        <v>22649.634166666667</v>
      </c>
      <c r="F63" s="38">
        <f>IF(ISNUMBER(C63),E63/E$369,"")</f>
        <v>0.71982938176116096</v>
      </c>
      <c r="G63" s="39">
        <f>(E$369-E63)*0.6</f>
        <v>5289.3884313247308</v>
      </c>
      <c r="H63" s="39">
        <f>IF(E63&gt;=E$369*0.9,0,IF(E63&lt;0.9*E$369,(E$369*0.9-E63)*0.35))</f>
        <v>1984.1917306121502</v>
      </c>
      <c r="I63" s="37">
        <f t="shared" si="3"/>
        <v>7273.5801619368813</v>
      </c>
      <c r="J63" s="40">
        <f t="shared" si="4"/>
        <v>-355.66407549743667</v>
      </c>
      <c r="K63" s="37">
        <f t="shared" si="5"/>
        <v>6917.9160864394444</v>
      </c>
      <c r="L63" s="37">
        <f t="shared" si="6"/>
        <v>8728296.1943242569</v>
      </c>
      <c r="M63" s="37">
        <f t="shared" si="7"/>
        <v>8301499.3037273334</v>
      </c>
      <c r="N63" s="41">
        <f>'jan-nov'!M63</f>
        <v>8103912.68217956</v>
      </c>
      <c r="O63" s="41">
        <f t="shared" si="8"/>
        <v>197586.62154777348</v>
      </c>
    </row>
    <row r="64" spans="1:15" x14ac:dyDescent="0.3">
      <c r="A64" s="33">
        <v>1816</v>
      </c>
      <c r="B64" s="34" t="s">
        <v>294</v>
      </c>
      <c r="C64" s="36">
        <v>12271643</v>
      </c>
      <c r="D64" s="36">
        <v>462</v>
      </c>
      <c r="E64" s="37">
        <f t="shared" si="2"/>
        <v>26561.997835497834</v>
      </c>
      <c r="F64" s="38">
        <f>IF(ISNUMBER(C64),E64/E$369,"")</f>
        <v>0.84416844614676601</v>
      </c>
      <c r="G64" s="39">
        <f>(E$369-E64)*0.6</f>
        <v>2941.970230026031</v>
      </c>
      <c r="H64" s="39">
        <f>IF(E64&gt;=E$369*0.9,0,IF(E64&lt;0.9*E$369,(E$369*0.9-E64)*0.35))</f>
        <v>614.86444652124192</v>
      </c>
      <c r="I64" s="37">
        <f t="shared" si="3"/>
        <v>3556.8346765472729</v>
      </c>
      <c r="J64" s="40">
        <f t="shared" si="4"/>
        <v>-355.66407549743667</v>
      </c>
      <c r="K64" s="37">
        <f t="shared" si="5"/>
        <v>3201.1706010498365</v>
      </c>
      <c r="L64" s="37">
        <f t="shared" si="6"/>
        <v>1643257.62056484</v>
      </c>
      <c r="M64" s="37">
        <f t="shared" si="7"/>
        <v>1478940.8176850243</v>
      </c>
      <c r="N64" s="41">
        <f>'jan-nov'!M64</f>
        <v>2204063.6973891295</v>
      </c>
      <c r="O64" s="41">
        <f t="shared" si="8"/>
        <v>-725122.8797041052</v>
      </c>
    </row>
    <row r="65" spans="1:15" x14ac:dyDescent="0.3">
      <c r="A65" s="33">
        <v>1818</v>
      </c>
      <c r="B65" s="34" t="s">
        <v>416</v>
      </c>
      <c r="C65" s="36">
        <v>50021716</v>
      </c>
      <c r="D65" s="36">
        <v>1777</v>
      </c>
      <c r="E65" s="37">
        <f t="shared" si="2"/>
        <v>28149.53066966798</v>
      </c>
      <c r="F65" s="38">
        <f>IF(ISNUMBER(C65),E65/E$369,"")</f>
        <v>0.89462192235469629</v>
      </c>
      <c r="G65" s="39">
        <f>(E$369-E65)*0.6</f>
        <v>1989.4505295239433</v>
      </c>
      <c r="H65" s="39">
        <f>IF(E65&gt;=E$369*0.9,0,IF(E65&lt;0.9*E$369,(E$369*0.9-E65)*0.35))</f>
        <v>59.22795456169078</v>
      </c>
      <c r="I65" s="37">
        <f t="shared" si="3"/>
        <v>2048.678484085634</v>
      </c>
      <c r="J65" s="40">
        <f t="shared" si="4"/>
        <v>-355.66407549743667</v>
      </c>
      <c r="K65" s="37">
        <f t="shared" si="5"/>
        <v>1693.0144085881973</v>
      </c>
      <c r="L65" s="37">
        <f t="shared" si="6"/>
        <v>3640501.6662201714</v>
      </c>
      <c r="M65" s="37">
        <f t="shared" si="7"/>
        <v>3008486.6040612264</v>
      </c>
      <c r="N65" s="41">
        <f>'jan-nov'!M65</f>
        <v>3003500.8368192287</v>
      </c>
      <c r="O65" s="41">
        <f t="shared" si="8"/>
        <v>4985.7672419976443</v>
      </c>
    </row>
    <row r="66" spans="1:15" x14ac:dyDescent="0.3">
      <c r="A66" s="33">
        <v>1820</v>
      </c>
      <c r="B66" s="34" t="s">
        <v>295</v>
      </c>
      <c r="C66" s="36">
        <v>192056134</v>
      </c>
      <c r="D66" s="36">
        <v>7447</v>
      </c>
      <c r="E66" s="37">
        <f t="shared" si="2"/>
        <v>25789.73197260642</v>
      </c>
      <c r="F66" s="38">
        <f>IF(ISNUMBER(C66),E66/E$369,"")</f>
        <v>0.819625018445029</v>
      </c>
      <c r="G66" s="39">
        <f>(E$369-E66)*0.6</f>
        <v>3405.3297477608794</v>
      </c>
      <c r="H66" s="39">
        <f>IF(E66&gt;=E$369*0.9,0,IF(E66&lt;0.9*E$369,(E$369*0.9-E66)*0.35))</f>
        <v>885.15749853323678</v>
      </c>
      <c r="I66" s="37">
        <f t="shared" si="3"/>
        <v>4290.4872462941166</v>
      </c>
      <c r="J66" s="40">
        <f t="shared" si="4"/>
        <v>-355.66407549743667</v>
      </c>
      <c r="K66" s="37">
        <f t="shared" si="5"/>
        <v>3934.8231707966797</v>
      </c>
      <c r="L66" s="37">
        <f t="shared" si="6"/>
        <v>31951258.523152288</v>
      </c>
      <c r="M66" s="37">
        <f t="shared" si="7"/>
        <v>29302628.152922872</v>
      </c>
      <c r="N66" s="41">
        <f>'jan-nov'!M66</f>
        <v>27818399.513867639</v>
      </c>
      <c r="O66" s="41">
        <f t="shared" si="8"/>
        <v>1484228.6390552334</v>
      </c>
    </row>
    <row r="67" spans="1:15" x14ac:dyDescent="0.3">
      <c r="A67" s="33">
        <v>1822</v>
      </c>
      <c r="B67" s="34" t="s">
        <v>296</v>
      </c>
      <c r="C67" s="36">
        <v>50227428</v>
      </c>
      <c r="D67" s="36">
        <v>2294</v>
      </c>
      <c r="E67" s="37">
        <f t="shared" si="2"/>
        <v>21895.129904097645</v>
      </c>
      <c r="F67" s="38">
        <f>IF(ISNUMBER(C67),E67/E$369,"")</f>
        <v>0.69585043654444234</v>
      </c>
      <c r="G67" s="39">
        <f>(E$369-E67)*0.6</f>
        <v>5742.0909888661445</v>
      </c>
      <c r="H67" s="39">
        <f>IF(E67&gt;=E$369*0.9,0,IF(E67&lt;0.9*E$369,(E$369*0.9-E67)*0.35))</f>
        <v>2248.2682225113081</v>
      </c>
      <c r="I67" s="37">
        <f t="shared" si="3"/>
        <v>7990.3592113774521</v>
      </c>
      <c r="J67" s="40">
        <f t="shared" si="4"/>
        <v>-355.66407549743667</v>
      </c>
      <c r="K67" s="37">
        <f t="shared" si="5"/>
        <v>7634.6951358800152</v>
      </c>
      <c r="L67" s="37">
        <f t="shared" si="6"/>
        <v>18329884.030899875</v>
      </c>
      <c r="M67" s="37">
        <f t="shared" si="7"/>
        <v>17513990.641708754</v>
      </c>
      <c r="N67" s="41">
        <f>'jan-nov'!M67</f>
        <v>17274886.339849923</v>
      </c>
      <c r="O67" s="41">
        <f t="shared" si="8"/>
        <v>239104.3018588312</v>
      </c>
    </row>
    <row r="68" spans="1:15" x14ac:dyDescent="0.3">
      <c r="A68" s="33">
        <v>1824</v>
      </c>
      <c r="B68" s="34" t="s">
        <v>297</v>
      </c>
      <c r="C68" s="36">
        <v>347306982</v>
      </c>
      <c r="D68" s="36">
        <v>13278</v>
      </c>
      <c r="E68" s="37">
        <f t="shared" si="2"/>
        <v>26156.573429733395</v>
      </c>
      <c r="F68" s="38">
        <f>IF(ISNUMBER(C68),E68/E$369,"")</f>
        <v>0.83128362879365414</v>
      </c>
      <c r="G68" s="39">
        <f>(E$369-E68)*0.6</f>
        <v>3185.2248734846944</v>
      </c>
      <c r="H68" s="39">
        <f>IF(E68&gt;=E$369*0.9,0,IF(E68&lt;0.9*E$369,(E$369*0.9-E68)*0.35))</f>
        <v>756.76298853879553</v>
      </c>
      <c r="I68" s="37">
        <f t="shared" si="3"/>
        <v>3941.9878620234899</v>
      </c>
      <c r="J68" s="40">
        <f t="shared" si="4"/>
        <v>-355.66407549743667</v>
      </c>
      <c r="K68" s="37">
        <f t="shared" si="5"/>
        <v>3586.3237865260535</v>
      </c>
      <c r="L68" s="37">
        <f t="shared" si="6"/>
        <v>52341714.8319479</v>
      </c>
      <c r="M68" s="37">
        <f t="shared" si="7"/>
        <v>47619207.237492941</v>
      </c>
      <c r="N68" s="41">
        <f>'jan-nov'!M68</f>
        <v>45058684.971066825</v>
      </c>
      <c r="O68" s="41">
        <f t="shared" si="8"/>
        <v>2560522.2664261162</v>
      </c>
    </row>
    <row r="69" spans="1:15" x14ac:dyDescent="0.3">
      <c r="A69" s="33">
        <v>1825</v>
      </c>
      <c r="B69" s="34" t="s">
        <v>298</v>
      </c>
      <c r="C69" s="36">
        <v>34841894</v>
      </c>
      <c r="D69" s="36">
        <v>1482</v>
      </c>
      <c r="E69" s="37">
        <f t="shared" si="2"/>
        <v>23510.049932523616</v>
      </c>
      <c r="F69" s="38">
        <f>IF(ISNUMBER(C69),E69/E$369,"")</f>
        <v>0.74717430681544117</v>
      </c>
      <c r="G69" s="39">
        <f>(E$369-E69)*0.6</f>
        <v>4773.1389718105611</v>
      </c>
      <c r="H69" s="39">
        <f>IF(E69&gt;=E$369*0.9,0,IF(E69&lt;0.9*E$369,(E$369*0.9-E69)*0.35))</f>
        <v>1683.046212562218</v>
      </c>
      <c r="I69" s="37">
        <f t="shared" si="3"/>
        <v>6456.1851843727791</v>
      </c>
      <c r="J69" s="40">
        <f t="shared" si="4"/>
        <v>-355.66407549743667</v>
      </c>
      <c r="K69" s="37">
        <f t="shared" si="5"/>
        <v>6100.5211088753422</v>
      </c>
      <c r="L69" s="37">
        <f t="shared" si="6"/>
        <v>9568066.4432404581</v>
      </c>
      <c r="M69" s="37">
        <f t="shared" si="7"/>
        <v>9040972.2833532579</v>
      </c>
      <c r="N69" s="41">
        <f>'jan-nov'!M69</f>
        <v>8798143.1747417543</v>
      </c>
      <c r="O69" s="41">
        <f t="shared" si="8"/>
        <v>242829.10861150362</v>
      </c>
    </row>
    <row r="70" spans="1:15" x14ac:dyDescent="0.3">
      <c r="A70" s="33">
        <v>1826</v>
      </c>
      <c r="B70" s="34" t="s">
        <v>417</v>
      </c>
      <c r="C70" s="36">
        <v>29542749</v>
      </c>
      <c r="D70" s="36">
        <v>1297</v>
      </c>
      <c r="E70" s="37">
        <f t="shared" si="2"/>
        <v>22777.755589822667</v>
      </c>
      <c r="F70" s="38">
        <f>IF(ISNUMBER(C70),E70/E$369,"")</f>
        <v>0.72390121639399019</v>
      </c>
      <c r="G70" s="39">
        <f>(E$369-E70)*0.6</f>
        <v>5212.5155774311306</v>
      </c>
      <c r="H70" s="39">
        <f>IF(E70&gt;=E$369*0.9,0,IF(E70&lt;0.9*E$369,(E$369*0.9-E70)*0.35))</f>
        <v>1939.3492325075501</v>
      </c>
      <c r="I70" s="37">
        <f t="shared" si="3"/>
        <v>7151.864809938681</v>
      </c>
      <c r="J70" s="40">
        <f t="shared" si="4"/>
        <v>-355.66407549743667</v>
      </c>
      <c r="K70" s="37">
        <f t="shared" si="5"/>
        <v>6796.2007344412441</v>
      </c>
      <c r="L70" s="37">
        <f t="shared" si="6"/>
        <v>9275968.6584904697</v>
      </c>
      <c r="M70" s="37">
        <f t="shared" si="7"/>
        <v>8814672.3525702935</v>
      </c>
      <c r="N70" s="41">
        <f>'jan-nov'!M70</f>
        <v>8626436.8739474043</v>
      </c>
      <c r="O70" s="41">
        <f t="shared" si="8"/>
        <v>188235.47862288915</v>
      </c>
    </row>
    <row r="71" spans="1:15" x14ac:dyDescent="0.3">
      <c r="A71" s="33">
        <v>1827</v>
      </c>
      <c r="B71" s="34" t="s">
        <v>299</v>
      </c>
      <c r="C71" s="36">
        <v>41164686</v>
      </c>
      <c r="D71" s="36">
        <v>1371</v>
      </c>
      <c r="E71" s="37">
        <f t="shared" si="2"/>
        <v>30025.29978118162</v>
      </c>
      <c r="F71" s="38">
        <f>IF(ISNUMBER(C71),E71/E$369,"")</f>
        <v>0.9542358529785594</v>
      </c>
      <c r="G71" s="39">
        <f>(E$369-E71)*0.6</f>
        <v>863.98906261575905</v>
      </c>
      <c r="H71" s="39">
        <f>IF(E71&gt;=E$369*0.9,0,IF(E71&lt;0.9*E$369,(E$369*0.9-E71)*0.35))</f>
        <v>0</v>
      </c>
      <c r="I71" s="37">
        <f t="shared" si="3"/>
        <v>863.98906261575905</v>
      </c>
      <c r="J71" s="40">
        <f t="shared" si="4"/>
        <v>-355.66407549743667</v>
      </c>
      <c r="K71" s="37">
        <f t="shared" si="5"/>
        <v>508.32498711832238</v>
      </c>
      <c r="L71" s="37">
        <f t="shared" si="6"/>
        <v>1184529.0048462057</v>
      </c>
      <c r="M71" s="37">
        <f t="shared" si="7"/>
        <v>696913.55733921996</v>
      </c>
      <c r="N71" s="41">
        <f>'jan-nov'!M71</f>
        <v>1147834.8594930419</v>
      </c>
      <c r="O71" s="41">
        <f t="shared" si="8"/>
        <v>-450921.30215382192</v>
      </c>
    </row>
    <row r="72" spans="1:15" x14ac:dyDescent="0.3">
      <c r="A72" s="33">
        <v>1828</v>
      </c>
      <c r="B72" s="34" t="s">
        <v>300</v>
      </c>
      <c r="C72" s="36">
        <v>39476601</v>
      </c>
      <c r="D72" s="36">
        <v>1761</v>
      </c>
      <c r="E72" s="37">
        <f t="shared" si="2"/>
        <v>22417.149914821126</v>
      </c>
      <c r="F72" s="38">
        <f>IF(ISNUMBER(C72),E72/E$369,"")</f>
        <v>0.71244078581105652</v>
      </c>
      <c r="G72" s="39">
        <f>(E$369-E72)*0.6</f>
        <v>5428.8789824320556</v>
      </c>
      <c r="H72" s="39">
        <f>IF(E72&gt;=E$369*0.9,0,IF(E72&lt;0.9*E$369,(E$369*0.9-E72)*0.35))</f>
        <v>2065.5612187580896</v>
      </c>
      <c r="I72" s="37">
        <f t="shared" si="3"/>
        <v>7494.4402011901457</v>
      </c>
      <c r="J72" s="40">
        <f t="shared" si="4"/>
        <v>-355.66407549743667</v>
      </c>
      <c r="K72" s="37">
        <f t="shared" si="5"/>
        <v>7138.7761256927088</v>
      </c>
      <c r="L72" s="37">
        <f t="shared" si="6"/>
        <v>13197709.194295846</v>
      </c>
      <c r="M72" s="37">
        <f t="shared" si="7"/>
        <v>12571384.757344861</v>
      </c>
      <c r="N72" s="41">
        <f>'jan-nov'!M72</f>
        <v>12217236.039723499</v>
      </c>
      <c r="O72" s="41">
        <f t="shared" si="8"/>
        <v>354148.71762136184</v>
      </c>
    </row>
    <row r="73" spans="1:15" x14ac:dyDescent="0.3">
      <c r="A73" s="33">
        <v>1832</v>
      </c>
      <c r="B73" s="34" t="s">
        <v>301</v>
      </c>
      <c r="C73" s="36">
        <v>130775998</v>
      </c>
      <c r="D73" s="36">
        <v>4454</v>
      </c>
      <c r="E73" s="37">
        <f t="shared" ref="E73:E136" si="9">(C73)/D73</f>
        <v>29361.472384373596</v>
      </c>
      <c r="F73" s="38">
        <f>IF(ISNUMBER(C73),E73/E$369,"")</f>
        <v>0.93313871467052967</v>
      </c>
      <c r="G73" s="39">
        <f>(E$369-E73)*0.6</f>
        <v>1262.2855007005739</v>
      </c>
      <c r="H73" s="39">
        <f>IF(E73&gt;=E$369*0.9,0,IF(E73&lt;0.9*E$369,(E$369*0.9-E73)*0.35))</f>
        <v>0</v>
      </c>
      <c r="I73" s="37">
        <f t="shared" ref="I73:I136" si="10">G73+H73</f>
        <v>1262.2855007005739</v>
      </c>
      <c r="J73" s="40">
        <f t="shared" ref="J73:J136" si="11">I$371</f>
        <v>-355.66407549743667</v>
      </c>
      <c r="K73" s="37">
        <f t="shared" ref="K73:K136" si="12">I73+J73</f>
        <v>906.62142520313728</v>
      </c>
      <c r="L73" s="37">
        <f t="shared" ref="L73:L136" si="13">(I73*D73)</f>
        <v>5622219.6201203568</v>
      </c>
      <c r="M73" s="37">
        <f t="shared" ref="M73:M136" si="14">(K73*D73)</f>
        <v>4038091.8278547735</v>
      </c>
      <c r="N73" s="41">
        <f>'jan-nov'!M73</f>
        <v>3558755.2514821338</v>
      </c>
      <c r="O73" s="41">
        <f t="shared" ref="O73:O136" si="15">M73-N73</f>
        <v>479336.57637263974</v>
      </c>
    </row>
    <row r="74" spans="1:15" x14ac:dyDescent="0.3">
      <c r="A74" s="33">
        <v>1833</v>
      </c>
      <c r="B74" s="34" t="s">
        <v>302</v>
      </c>
      <c r="C74" s="36">
        <v>715838067</v>
      </c>
      <c r="D74" s="36">
        <v>26184</v>
      </c>
      <c r="E74" s="37">
        <f t="shared" si="9"/>
        <v>27338.759051329056</v>
      </c>
      <c r="F74" s="38">
        <f>IF(ISNUMBER(C74),E74/E$369,"")</f>
        <v>0.8688547409298718</v>
      </c>
      <c r="G74" s="39">
        <f>(E$369-E74)*0.6</f>
        <v>2475.9135005272974</v>
      </c>
      <c r="H74" s="39">
        <f>IF(E74&gt;=E$369*0.9,0,IF(E74&lt;0.9*E$369,(E$369*0.9-E74)*0.35))</f>
        <v>342.9980209803141</v>
      </c>
      <c r="I74" s="37">
        <f t="shared" si="10"/>
        <v>2818.9115215076117</v>
      </c>
      <c r="J74" s="40">
        <f t="shared" si="11"/>
        <v>-355.66407549743667</v>
      </c>
      <c r="K74" s="37">
        <f t="shared" si="12"/>
        <v>2463.2474460101748</v>
      </c>
      <c r="L74" s="37">
        <f t="shared" si="13"/>
        <v>73810379.279155299</v>
      </c>
      <c r="M74" s="37">
        <f t="shared" si="14"/>
        <v>64497671.12633042</v>
      </c>
      <c r="N74" s="41">
        <f>'jan-nov'!M74</f>
        <v>59443466.42215801</v>
      </c>
      <c r="O74" s="41">
        <f t="shared" si="15"/>
        <v>5054204.7041724101</v>
      </c>
    </row>
    <row r="75" spans="1:15" x14ac:dyDescent="0.3">
      <c r="A75" s="33">
        <v>1834</v>
      </c>
      <c r="B75" s="34" t="s">
        <v>303</v>
      </c>
      <c r="C75" s="36">
        <v>82253655</v>
      </c>
      <c r="D75" s="36">
        <v>1890</v>
      </c>
      <c r="E75" s="37">
        <f t="shared" si="9"/>
        <v>43520.452380952382</v>
      </c>
      <c r="F75" s="38">
        <f>IF(ISNUMBER(C75),E75/E$369,"")</f>
        <v>1.3831261070631862</v>
      </c>
      <c r="G75" s="39">
        <f>(E$369-E75)*0.6</f>
        <v>-7233.1024972466976</v>
      </c>
      <c r="H75" s="39">
        <f>IF(E75&gt;=E$369*0.9,0,IF(E75&lt;0.9*E$369,(E$369*0.9-E75)*0.35))</f>
        <v>0</v>
      </c>
      <c r="I75" s="37">
        <f t="shared" si="10"/>
        <v>-7233.1024972466976</v>
      </c>
      <c r="J75" s="40">
        <f t="shared" si="11"/>
        <v>-355.66407549743667</v>
      </c>
      <c r="K75" s="37">
        <f t="shared" si="12"/>
        <v>-7588.7665727441345</v>
      </c>
      <c r="L75" s="37">
        <f t="shared" si="13"/>
        <v>-13670563.719796259</v>
      </c>
      <c r="M75" s="37">
        <f t="shared" si="14"/>
        <v>-14342768.822486414</v>
      </c>
      <c r="N75" s="41">
        <f>'jan-nov'!M75</f>
        <v>-13973877.380129946</v>
      </c>
      <c r="O75" s="41">
        <f t="shared" si="15"/>
        <v>-368891.44235646725</v>
      </c>
    </row>
    <row r="76" spans="1:15" x14ac:dyDescent="0.3">
      <c r="A76" s="33">
        <v>1835</v>
      </c>
      <c r="B76" s="34" t="s">
        <v>304</v>
      </c>
      <c r="C76" s="36">
        <v>15251031</v>
      </c>
      <c r="D76" s="36">
        <v>435</v>
      </c>
      <c r="E76" s="37">
        <f t="shared" si="9"/>
        <v>35059.841379310346</v>
      </c>
      <c r="F76" s="38">
        <f>IF(ISNUMBER(C76),E76/E$369,"")</f>
        <v>1.1142389214327635</v>
      </c>
      <c r="G76" s="39">
        <f>(E$369-E76)*0.6</f>
        <v>-2156.7358962614767</v>
      </c>
      <c r="H76" s="39">
        <f>IF(E76&gt;=E$369*0.9,0,IF(E76&lt;0.9*E$369,(E$369*0.9-E76)*0.35))</f>
        <v>0</v>
      </c>
      <c r="I76" s="37">
        <f t="shared" si="10"/>
        <v>-2156.7358962614767</v>
      </c>
      <c r="J76" s="40">
        <f t="shared" si="11"/>
        <v>-355.66407549743667</v>
      </c>
      <c r="K76" s="37">
        <f t="shared" si="12"/>
        <v>-2512.3999717589131</v>
      </c>
      <c r="L76" s="37">
        <f t="shared" si="13"/>
        <v>-938180.11487374234</v>
      </c>
      <c r="M76" s="37">
        <f t="shared" si="14"/>
        <v>-1092893.9877151272</v>
      </c>
      <c r="N76" s="41">
        <f>'jan-nov'!M76</f>
        <v>-948612.64939498727</v>
      </c>
      <c r="O76" s="41">
        <f t="shared" si="15"/>
        <v>-144281.33832013991</v>
      </c>
    </row>
    <row r="77" spans="1:15" x14ac:dyDescent="0.3">
      <c r="A77" s="33">
        <v>1836</v>
      </c>
      <c r="B77" s="34" t="s">
        <v>305</v>
      </c>
      <c r="C77" s="36">
        <v>31492723</v>
      </c>
      <c r="D77" s="36">
        <v>1213</v>
      </c>
      <c r="E77" s="37">
        <f t="shared" si="9"/>
        <v>25962.673536685903</v>
      </c>
      <c r="F77" s="38">
        <f>IF(ISNUMBER(C77),E77/E$369,"")</f>
        <v>0.82512128466443457</v>
      </c>
      <c r="G77" s="39">
        <f>(E$369-E77)*0.6</f>
        <v>3301.5648093131895</v>
      </c>
      <c r="H77" s="39">
        <f>IF(E77&gt;=E$369*0.9,0,IF(E77&lt;0.9*E$369,(E$369*0.9-E77)*0.35))</f>
        <v>824.62795110541765</v>
      </c>
      <c r="I77" s="37">
        <f t="shared" si="10"/>
        <v>4126.1927604186076</v>
      </c>
      <c r="J77" s="40">
        <f t="shared" si="11"/>
        <v>-355.66407549743667</v>
      </c>
      <c r="K77" s="37">
        <f t="shared" si="12"/>
        <v>3770.5286849211707</v>
      </c>
      <c r="L77" s="37">
        <f t="shared" si="13"/>
        <v>5005071.818387771</v>
      </c>
      <c r="M77" s="37">
        <f t="shared" si="14"/>
        <v>4573651.2948093796</v>
      </c>
      <c r="N77" s="41">
        <f>'jan-nov'!M77</f>
        <v>4339459.3516948381</v>
      </c>
      <c r="O77" s="41">
        <f t="shared" si="15"/>
        <v>234191.94311454147</v>
      </c>
    </row>
    <row r="78" spans="1:15" x14ac:dyDescent="0.3">
      <c r="A78" s="33">
        <v>1837</v>
      </c>
      <c r="B78" s="34" t="s">
        <v>306</v>
      </c>
      <c r="C78" s="36">
        <v>182883076</v>
      </c>
      <c r="D78" s="36">
        <v>6288</v>
      </c>
      <c r="E78" s="37">
        <f t="shared" si="9"/>
        <v>29084.458651399491</v>
      </c>
      <c r="F78" s="38">
        <f>IF(ISNUMBER(C78),E78/E$369,"")</f>
        <v>0.92433492461022215</v>
      </c>
      <c r="G78" s="39">
        <f>(E$369-E78)*0.6</f>
        <v>1428.4937404850366</v>
      </c>
      <c r="H78" s="39">
        <f>IF(E78&gt;=E$369*0.9,0,IF(E78&lt;0.9*E$369,(E$369*0.9-E78)*0.35))</f>
        <v>0</v>
      </c>
      <c r="I78" s="37">
        <f t="shared" si="10"/>
        <v>1428.4937404850366</v>
      </c>
      <c r="J78" s="40">
        <f t="shared" si="11"/>
        <v>-355.66407549743667</v>
      </c>
      <c r="K78" s="37">
        <f t="shared" si="12"/>
        <v>1072.8296649875999</v>
      </c>
      <c r="L78" s="37">
        <f t="shared" si="13"/>
        <v>8982368.6401699092</v>
      </c>
      <c r="M78" s="37">
        <f t="shared" si="14"/>
        <v>6745952.9334420282</v>
      </c>
      <c r="N78" s="41">
        <f>'jan-nov'!M78</f>
        <v>6064538.3315041838</v>
      </c>
      <c r="O78" s="41">
        <f t="shared" si="15"/>
        <v>681414.60193784442</v>
      </c>
    </row>
    <row r="79" spans="1:15" x14ac:dyDescent="0.3">
      <c r="A79" s="33">
        <v>1838</v>
      </c>
      <c r="B79" s="34" t="s">
        <v>307</v>
      </c>
      <c r="C79" s="36">
        <v>52335256</v>
      </c>
      <c r="D79" s="36">
        <v>1950</v>
      </c>
      <c r="E79" s="37">
        <f t="shared" si="9"/>
        <v>26838.592820512822</v>
      </c>
      <c r="F79" s="38">
        <f>IF(ISNUMBER(C79),E79/E$369,"")</f>
        <v>0.85295892795307238</v>
      </c>
      <c r="G79" s="39">
        <f>(E$369-E79)*0.6</f>
        <v>2776.0132390170379</v>
      </c>
      <c r="H79" s="39">
        <f>IF(E79&gt;=E$369*0.9,0,IF(E79&lt;0.9*E$369,(E$369*0.9-E79)*0.35))</f>
        <v>518.05620176599598</v>
      </c>
      <c r="I79" s="37">
        <f t="shared" si="10"/>
        <v>3294.0694407830338</v>
      </c>
      <c r="J79" s="40">
        <f t="shared" si="11"/>
        <v>-355.66407549743667</v>
      </c>
      <c r="K79" s="37">
        <f t="shared" si="12"/>
        <v>2938.4053652855973</v>
      </c>
      <c r="L79" s="37">
        <f t="shared" si="13"/>
        <v>6423435.4095269162</v>
      </c>
      <c r="M79" s="37">
        <f t="shared" si="14"/>
        <v>5729890.4623069149</v>
      </c>
      <c r="N79" s="41">
        <f>'jan-nov'!M79</f>
        <v>5543406.7772917822</v>
      </c>
      <c r="O79" s="41">
        <f t="shared" si="15"/>
        <v>186483.68501513265</v>
      </c>
    </row>
    <row r="80" spans="1:15" x14ac:dyDescent="0.3">
      <c r="A80" s="33">
        <v>1839</v>
      </c>
      <c r="B80" s="34" t="s">
        <v>308</v>
      </c>
      <c r="C80" s="36">
        <v>28080253</v>
      </c>
      <c r="D80" s="36">
        <v>1017</v>
      </c>
      <c r="E80" s="37">
        <f t="shared" si="9"/>
        <v>27610.868239921336</v>
      </c>
      <c r="F80" s="38">
        <f>IF(ISNUMBER(C80),E80/E$369,"")</f>
        <v>0.87750265937105243</v>
      </c>
      <c r="G80" s="39">
        <f>(E$369-E80)*0.6</f>
        <v>2312.6479873719295</v>
      </c>
      <c r="H80" s="39">
        <f>IF(E80&gt;=E$369*0.9,0,IF(E80&lt;0.9*E$369,(E$369*0.9-E80)*0.35))</f>
        <v>247.75980497301623</v>
      </c>
      <c r="I80" s="37">
        <f t="shared" si="10"/>
        <v>2560.4077923449458</v>
      </c>
      <c r="J80" s="40">
        <f t="shared" si="11"/>
        <v>-355.66407549743667</v>
      </c>
      <c r="K80" s="37">
        <f t="shared" si="12"/>
        <v>2204.7437168475089</v>
      </c>
      <c r="L80" s="37">
        <f t="shared" si="13"/>
        <v>2603934.7248148099</v>
      </c>
      <c r="M80" s="37">
        <f t="shared" si="14"/>
        <v>2242224.3600339168</v>
      </c>
      <c r="N80" s="41">
        <f>'jan-nov'!M80</f>
        <v>2070379.1497721768</v>
      </c>
      <c r="O80" s="41">
        <f t="shared" si="15"/>
        <v>171845.21026174002</v>
      </c>
    </row>
    <row r="81" spans="1:15" x14ac:dyDescent="0.3">
      <c r="A81" s="33">
        <v>1840</v>
      </c>
      <c r="B81" s="34" t="s">
        <v>309</v>
      </c>
      <c r="C81" s="36">
        <v>111065799</v>
      </c>
      <c r="D81" s="36">
        <v>4671</v>
      </c>
      <c r="E81" s="37">
        <f t="shared" si="9"/>
        <v>23777.734746307</v>
      </c>
      <c r="F81" s="38">
        <f>IF(ISNUMBER(C81),E81/E$369,"")</f>
        <v>0.75568161393548827</v>
      </c>
      <c r="G81" s="39">
        <f>(E$369-E81)*0.6</f>
        <v>4612.528083540531</v>
      </c>
      <c r="H81" s="39">
        <f>IF(E81&gt;=E$369*0.9,0,IF(E81&lt;0.9*E$369,(E$369*0.9-E81)*0.35))</f>
        <v>1589.3565277380337</v>
      </c>
      <c r="I81" s="37">
        <f t="shared" si="10"/>
        <v>6201.884611278565</v>
      </c>
      <c r="J81" s="40">
        <f t="shared" si="11"/>
        <v>-355.66407549743667</v>
      </c>
      <c r="K81" s="37">
        <f t="shared" si="12"/>
        <v>5846.2205357811281</v>
      </c>
      <c r="L81" s="37">
        <f t="shared" si="13"/>
        <v>28969003.019282177</v>
      </c>
      <c r="M81" s="37">
        <f t="shared" si="14"/>
        <v>27307696.122633651</v>
      </c>
      <c r="N81" s="41">
        <f>'jan-nov'!M81</f>
        <v>26688632.542758934</v>
      </c>
      <c r="O81" s="41">
        <f t="shared" si="15"/>
        <v>619063.5798747167</v>
      </c>
    </row>
    <row r="82" spans="1:15" x14ac:dyDescent="0.3">
      <c r="A82" s="33">
        <v>1841</v>
      </c>
      <c r="B82" s="34" t="s">
        <v>418</v>
      </c>
      <c r="C82" s="36">
        <v>262630860</v>
      </c>
      <c r="D82" s="36">
        <v>9739</v>
      </c>
      <c r="E82" s="37">
        <f t="shared" si="9"/>
        <v>26966.922682000204</v>
      </c>
      <c r="F82" s="38">
        <f>IF(ISNUMBER(C82),E82/E$369,"")</f>
        <v>0.85703738697701126</v>
      </c>
      <c r="G82" s="39">
        <f>(E$369-E82)*0.6</f>
        <v>2699.0153221246087</v>
      </c>
      <c r="H82" s="39">
        <f>IF(E82&gt;=E$369*0.9,0,IF(E82&lt;0.9*E$369,(E$369*0.9-E82)*0.35))</f>
        <v>473.14075024541233</v>
      </c>
      <c r="I82" s="37">
        <f t="shared" si="10"/>
        <v>3172.1560723700209</v>
      </c>
      <c r="J82" s="40">
        <f t="shared" si="11"/>
        <v>-355.66407549743667</v>
      </c>
      <c r="K82" s="37">
        <f t="shared" si="12"/>
        <v>2816.4919968725844</v>
      </c>
      <c r="L82" s="37">
        <f t="shared" si="13"/>
        <v>30893627.988811634</v>
      </c>
      <c r="M82" s="37">
        <f t="shared" si="14"/>
        <v>27429815.557542101</v>
      </c>
      <c r="N82" s="41">
        <f>'jan-nov'!M82</f>
        <v>25464856.535330612</v>
      </c>
      <c r="O82" s="41">
        <f t="shared" si="15"/>
        <v>1964959.0222114883</v>
      </c>
    </row>
    <row r="83" spans="1:15" x14ac:dyDescent="0.3">
      <c r="A83" s="33">
        <v>1845</v>
      </c>
      <c r="B83" s="34" t="s">
        <v>310</v>
      </c>
      <c r="C83" s="36">
        <v>59581743</v>
      </c>
      <c r="D83" s="36">
        <v>1926</v>
      </c>
      <c r="E83" s="37">
        <f t="shared" si="9"/>
        <v>30935.484423676011</v>
      </c>
      <c r="F83" s="38">
        <f>IF(ISNUMBER(C83),E83/E$369,"")</f>
        <v>0.98316248568591946</v>
      </c>
      <c r="G83" s="39">
        <f>(E$369-E83)*0.6</f>
        <v>317.87827711912468</v>
      </c>
      <c r="H83" s="39">
        <f>IF(E83&gt;=E$369*0.9,0,IF(E83&lt;0.9*E$369,(E$369*0.9-E83)*0.35))</f>
        <v>0</v>
      </c>
      <c r="I83" s="37">
        <f t="shared" si="10"/>
        <v>317.87827711912468</v>
      </c>
      <c r="J83" s="40">
        <f t="shared" si="11"/>
        <v>-355.66407549743667</v>
      </c>
      <c r="K83" s="37">
        <f t="shared" si="12"/>
        <v>-37.785798378311995</v>
      </c>
      <c r="L83" s="37">
        <f t="shared" si="13"/>
        <v>612233.56173143408</v>
      </c>
      <c r="M83" s="37">
        <f t="shared" si="14"/>
        <v>-72775.447676628901</v>
      </c>
      <c r="N83" s="41">
        <f>'jan-nov'!M83</f>
        <v>-309018.97594194318</v>
      </c>
      <c r="O83" s="41">
        <f t="shared" si="15"/>
        <v>236243.52826531429</v>
      </c>
    </row>
    <row r="84" spans="1:15" x14ac:dyDescent="0.3">
      <c r="A84" s="33">
        <v>1848</v>
      </c>
      <c r="B84" s="34" t="s">
        <v>311</v>
      </c>
      <c r="C84" s="36">
        <v>68850306</v>
      </c>
      <c r="D84" s="36">
        <v>2608</v>
      </c>
      <c r="E84" s="37">
        <f t="shared" si="9"/>
        <v>26399.657208588957</v>
      </c>
      <c r="F84" s="38">
        <f>IF(ISNUMBER(C84),E84/E$369,"")</f>
        <v>0.83900908894732329</v>
      </c>
      <c r="G84" s="39">
        <f>(E$369-E84)*0.6</f>
        <v>3039.3746061713573</v>
      </c>
      <c r="H84" s="39">
        <f>IF(E84&gt;=E$369*0.9,0,IF(E84&lt;0.9*E$369,(E$369*0.9-E84)*0.35))</f>
        <v>671.68366593934888</v>
      </c>
      <c r="I84" s="37">
        <f t="shared" si="10"/>
        <v>3711.0582721107062</v>
      </c>
      <c r="J84" s="40">
        <f t="shared" si="11"/>
        <v>-355.66407549743667</v>
      </c>
      <c r="K84" s="37">
        <f t="shared" si="12"/>
        <v>3355.3941966132697</v>
      </c>
      <c r="L84" s="37">
        <f t="shared" si="13"/>
        <v>9678439.9736647215</v>
      </c>
      <c r="M84" s="37">
        <f t="shared" si="14"/>
        <v>8750868.0647674073</v>
      </c>
      <c r="N84" s="41">
        <f>'jan-nov'!M84</f>
        <v>8451050.4266035706</v>
      </c>
      <c r="O84" s="41">
        <f t="shared" si="15"/>
        <v>299817.63816383667</v>
      </c>
    </row>
    <row r="85" spans="1:15" x14ac:dyDescent="0.3">
      <c r="A85" s="33">
        <v>1851</v>
      </c>
      <c r="B85" s="34" t="s">
        <v>312</v>
      </c>
      <c r="C85" s="36">
        <v>53127482</v>
      </c>
      <c r="D85" s="36">
        <v>2034</v>
      </c>
      <c r="E85" s="37">
        <f t="shared" si="9"/>
        <v>26119.705998033431</v>
      </c>
      <c r="F85" s="38">
        <f>IF(ISNUMBER(C85),E85/E$369,"")</f>
        <v>0.83011194273583855</v>
      </c>
      <c r="G85" s="39">
        <f>(E$369-E85)*0.6</f>
        <v>3207.3453325046726</v>
      </c>
      <c r="H85" s="39">
        <f>IF(E85&gt;=E$369*0.9,0,IF(E85&lt;0.9*E$369,(E$369*0.9-E85)*0.35))</f>
        <v>769.66658963378302</v>
      </c>
      <c r="I85" s="37">
        <f t="shared" si="10"/>
        <v>3977.0119221384557</v>
      </c>
      <c r="J85" s="40">
        <f t="shared" si="11"/>
        <v>-355.66407549743667</v>
      </c>
      <c r="K85" s="37">
        <f t="shared" si="12"/>
        <v>3621.3478466410188</v>
      </c>
      <c r="L85" s="37">
        <f t="shared" si="13"/>
        <v>8089242.2496296186</v>
      </c>
      <c r="M85" s="37">
        <f t="shared" si="14"/>
        <v>7365821.5200678324</v>
      </c>
      <c r="N85" s="41">
        <f>'jan-nov'!M85</f>
        <v>6962108.1995443506</v>
      </c>
      <c r="O85" s="41">
        <f t="shared" si="15"/>
        <v>403713.32052348182</v>
      </c>
    </row>
    <row r="86" spans="1:15" x14ac:dyDescent="0.3">
      <c r="A86" s="33">
        <v>1853</v>
      </c>
      <c r="B86" s="34" t="s">
        <v>314</v>
      </c>
      <c r="C86" s="36">
        <v>31151755</v>
      </c>
      <c r="D86" s="36">
        <v>1348</v>
      </c>
      <c r="E86" s="37">
        <f t="shared" si="9"/>
        <v>23109.610534124629</v>
      </c>
      <c r="F86" s="38">
        <f>IF(ISNUMBER(C86),E86/E$369,"")</f>
        <v>0.73444791828036426</v>
      </c>
      <c r="G86" s="39">
        <f>(E$369-E86)*0.6</f>
        <v>5013.4026108499538</v>
      </c>
      <c r="H86" s="39">
        <f>IF(E86&gt;=E$369*0.9,0,IF(E86&lt;0.9*E$369,(E$369*0.9-E86)*0.35))</f>
        <v>1823.2000020018634</v>
      </c>
      <c r="I86" s="37">
        <f t="shared" si="10"/>
        <v>6836.602612851817</v>
      </c>
      <c r="J86" s="40">
        <f t="shared" si="11"/>
        <v>-355.66407549743667</v>
      </c>
      <c r="K86" s="37">
        <f t="shared" si="12"/>
        <v>6480.9385373543801</v>
      </c>
      <c r="L86" s="37">
        <f t="shared" si="13"/>
        <v>9215740.3221242484</v>
      </c>
      <c r="M86" s="37">
        <f t="shared" si="14"/>
        <v>8736305.1483537052</v>
      </c>
      <c r="N86" s="41">
        <f>'jan-nov'!M86</f>
        <v>8504567.9428150374</v>
      </c>
      <c r="O86" s="41">
        <f t="shared" si="15"/>
        <v>231737.20553866774</v>
      </c>
    </row>
    <row r="87" spans="1:15" x14ac:dyDescent="0.3">
      <c r="A87" s="33">
        <v>1856</v>
      </c>
      <c r="B87" s="34" t="s">
        <v>315</v>
      </c>
      <c r="C87" s="36">
        <v>18269823</v>
      </c>
      <c r="D87" s="36">
        <v>498</v>
      </c>
      <c r="E87" s="37">
        <f t="shared" si="9"/>
        <v>36686.391566265062</v>
      </c>
      <c r="F87" s="38">
        <f>IF(ISNUMBER(C87),E87/E$369,"")</f>
        <v>1.1659324104694311</v>
      </c>
      <c r="G87" s="39">
        <f>(E$369-E87)*0.6</f>
        <v>-3132.6660084343057</v>
      </c>
      <c r="H87" s="39">
        <f>IF(E87&gt;=E$369*0.9,0,IF(E87&lt;0.9*E$369,(E$369*0.9-E87)*0.35))</f>
        <v>0</v>
      </c>
      <c r="I87" s="37">
        <f t="shared" si="10"/>
        <v>-3132.6660084343057</v>
      </c>
      <c r="J87" s="40">
        <f t="shared" si="11"/>
        <v>-355.66407549743667</v>
      </c>
      <c r="K87" s="37">
        <f t="shared" si="12"/>
        <v>-3488.3300839317426</v>
      </c>
      <c r="L87" s="37">
        <f t="shared" si="13"/>
        <v>-1560067.6722002842</v>
      </c>
      <c r="M87" s="37">
        <f t="shared" si="14"/>
        <v>-1737188.3817980078</v>
      </c>
      <c r="N87" s="41">
        <f>'jan-nov'!M87</f>
        <v>-1795155.3420659848</v>
      </c>
      <c r="O87" s="41">
        <f t="shared" si="15"/>
        <v>57966.960267977091</v>
      </c>
    </row>
    <row r="88" spans="1:15" x14ac:dyDescent="0.3">
      <c r="A88" s="33">
        <v>1857</v>
      </c>
      <c r="B88" s="34" t="s">
        <v>316</v>
      </c>
      <c r="C88" s="36">
        <v>24226910</v>
      </c>
      <c r="D88" s="36">
        <v>728</v>
      </c>
      <c r="E88" s="37">
        <f t="shared" si="9"/>
        <v>33278.722527472528</v>
      </c>
      <c r="F88" s="38">
        <f>IF(ISNUMBER(C88),E88/E$369,"")</f>
        <v>1.057633076387883</v>
      </c>
      <c r="G88" s="39">
        <f>(E$369-E88)*0.6</f>
        <v>-1088.0645851587853</v>
      </c>
      <c r="H88" s="39">
        <f>IF(E88&gt;=E$369*0.9,0,IF(E88&lt;0.9*E$369,(E$369*0.9-E88)*0.35))</f>
        <v>0</v>
      </c>
      <c r="I88" s="37">
        <f t="shared" si="10"/>
        <v>-1088.0645851587853</v>
      </c>
      <c r="J88" s="40">
        <f t="shared" si="11"/>
        <v>-355.66407549743667</v>
      </c>
      <c r="K88" s="37">
        <f t="shared" si="12"/>
        <v>-1443.728660656222</v>
      </c>
      <c r="L88" s="37">
        <f t="shared" si="13"/>
        <v>-792111.0179955957</v>
      </c>
      <c r="M88" s="37">
        <f t="shared" si="14"/>
        <v>-1051034.4649577297</v>
      </c>
      <c r="N88" s="41">
        <f>'jan-nov'!M88</f>
        <v>-403304.38197597815</v>
      </c>
      <c r="O88" s="41">
        <f t="shared" si="15"/>
        <v>-647730.08298175153</v>
      </c>
    </row>
    <row r="89" spans="1:15" x14ac:dyDescent="0.3">
      <c r="A89" s="33">
        <v>1859</v>
      </c>
      <c r="B89" s="34" t="s">
        <v>317</v>
      </c>
      <c r="C89" s="36">
        <v>40310008</v>
      </c>
      <c r="D89" s="36">
        <v>1272</v>
      </c>
      <c r="E89" s="37">
        <f t="shared" si="9"/>
        <v>31690.257861635218</v>
      </c>
      <c r="F89" s="38">
        <f>IF(ISNUMBER(C89),E89/E$369,"")</f>
        <v>1.0071499855818562</v>
      </c>
      <c r="G89" s="39">
        <f>(E$369-E89)*0.6</f>
        <v>-134.98578565639983</v>
      </c>
      <c r="H89" s="39">
        <f>IF(E89&gt;=E$369*0.9,0,IF(E89&lt;0.9*E$369,(E$369*0.9-E89)*0.35))</f>
        <v>0</v>
      </c>
      <c r="I89" s="37">
        <f t="shared" si="10"/>
        <v>-134.98578565639983</v>
      </c>
      <c r="J89" s="40">
        <f t="shared" si="11"/>
        <v>-355.66407549743667</v>
      </c>
      <c r="K89" s="37">
        <f t="shared" si="12"/>
        <v>-490.64986115383647</v>
      </c>
      <c r="L89" s="37">
        <f t="shared" si="13"/>
        <v>-171701.91935494059</v>
      </c>
      <c r="M89" s="37">
        <f t="shared" si="14"/>
        <v>-624106.62338768004</v>
      </c>
      <c r="N89" s="41">
        <f>'jan-nov'!M89</f>
        <v>-728993.05202396179</v>
      </c>
      <c r="O89" s="41">
        <f t="shared" si="15"/>
        <v>104886.42863628175</v>
      </c>
    </row>
    <row r="90" spans="1:15" x14ac:dyDescent="0.3">
      <c r="A90" s="33">
        <v>1860</v>
      </c>
      <c r="B90" s="34" t="s">
        <v>318</v>
      </c>
      <c r="C90" s="36">
        <v>297868592</v>
      </c>
      <c r="D90" s="36">
        <v>11433</v>
      </c>
      <c r="E90" s="37">
        <f t="shared" si="9"/>
        <v>26053.406105134261</v>
      </c>
      <c r="F90" s="38">
        <f>IF(ISNUMBER(C90),E90/E$369,"")</f>
        <v>0.82800486186357103</v>
      </c>
      <c r="G90" s="39">
        <f>(E$369-E90)*0.6</f>
        <v>3247.1252682441741</v>
      </c>
      <c r="H90" s="39">
        <f>IF(E90&gt;=E$369*0.9,0,IF(E90&lt;0.9*E$369,(E$369*0.9-E90)*0.35))</f>
        <v>792.87155214849224</v>
      </c>
      <c r="I90" s="37">
        <f t="shared" si="10"/>
        <v>4039.9968203926665</v>
      </c>
      <c r="J90" s="40">
        <f t="shared" si="11"/>
        <v>-355.66407549743667</v>
      </c>
      <c r="K90" s="37">
        <f t="shared" si="12"/>
        <v>3684.3327448952296</v>
      </c>
      <c r="L90" s="37">
        <f t="shared" si="13"/>
        <v>46189283.647549354</v>
      </c>
      <c r="M90" s="37">
        <f t="shared" si="14"/>
        <v>42122976.272387162</v>
      </c>
      <c r="N90" s="41">
        <f>'jan-nov'!M90</f>
        <v>41190861.259090759</v>
      </c>
      <c r="O90" s="41">
        <f t="shared" si="15"/>
        <v>932115.01329640299</v>
      </c>
    </row>
    <row r="91" spans="1:15" x14ac:dyDescent="0.3">
      <c r="A91" s="33">
        <v>1865</v>
      </c>
      <c r="B91" s="34" t="s">
        <v>319</v>
      </c>
      <c r="C91" s="36">
        <v>274392721</v>
      </c>
      <c r="D91" s="36">
        <v>9608</v>
      </c>
      <c r="E91" s="37">
        <f t="shared" si="9"/>
        <v>28558.776124063279</v>
      </c>
      <c r="F91" s="38">
        <f>IF(ISNUMBER(C91),E91/E$369,"")</f>
        <v>0.90762817668349582</v>
      </c>
      <c r="G91" s="39">
        <f>(E$369-E91)*0.6</f>
        <v>1743.9032568867638</v>
      </c>
      <c r="H91" s="39">
        <f>IF(E91&gt;=E$369*0.9,0,IF(E91&lt;0.9*E$369,(E$369*0.9-E91)*0.35))</f>
        <v>0</v>
      </c>
      <c r="I91" s="37">
        <f t="shared" si="10"/>
        <v>1743.9032568867638</v>
      </c>
      <c r="J91" s="40">
        <f t="shared" si="11"/>
        <v>-355.66407549743667</v>
      </c>
      <c r="K91" s="37">
        <f t="shared" si="12"/>
        <v>1388.2391813893271</v>
      </c>
      <c r="L91" s="37">
        <f t="shared" si="13"/>
        <v>16755422.492168026</v>
      </c>
      <c r="M91" s="37">
        <f t="shared" si="14"/>
        <v>13338202.054788655</v>
      </c>
      <c r="N91" s="41">
        <f>'jan-nov'!M91</f>
        <v>13033884.851064274</v>
      </c>
      <c r="O91" s="41">
        <f t="shared" si="15"/>
        <v>304317.20372438058</v>
      </c>
    </row>
    <row r="92" spans="1:15" x14ac:dyDescent="0.3">
      <c r="A92" s="33">
        <v>1866</v>
      </c>
      <c r="B92" s="34" t="s">
        <v>320</v>
      </c>
      <c r="C92" s="36">
        <v>229794823</v>
      </c>
      <c r="D92" s="36">
        <v>8061</v>
      </c>
      <c r="E92" s="37">
        <f t="shared" si="9"/>
        <v>28506.987098374892</v>
      </c>
      <c r="F92" s="38">
        <f>IF(ISNUMBER(C92),E92/E$369,"")</f>
        <v>0.90598226655227831</v>
      </c>
      <c r="G92" s="39">
        <f>(E$369-E92)*0.6</f>
        <v>1774.9766722997963</v>
      </c>
      <c r="H92" s="39">
        <f>IF(E92&gt;=E$369*0.9,0,IF(E92&lt;0.9*E$369,(E$369*0.9-E92)*0.35))</f>
        <v>0</v>
      </c>
      <c r="I92" s="37">
        <f t="shared" si="10"/>
        <v>1774.9766722997963</v>
      </c>
      <c r="J92" s="40">
        <f t="shared" si="11"/>
        <v>-355.66407549743667</v>
      </c>
      <c r="K92" s="37">
        <f t="shared" si="12"/>
        <v>1419.3125968023596</v>
      </c>
      <c r="L92" s="37">
        <f t="shared" si="13"/>
        <v>14308086.955408659</v>
      </c>
      <c r="M92" s="37">
        <f t="shared" si="14"/>
        <v>11441078.84282382</v>
      </c>
      <c r="N92" s="41">
        <f>'jan-nov'!M92</f>
        <v>10536268.037763236</v>
      </c>
      <c r="O92" s="41">
        <f t="shared" si="15"/>
        <v>904810.8050605841</v>
      </c>
    </row>
    <row r="93" spans="1:15" x14ac:dyDescent="0.3">
      <c r="A93" s="33">
        <v>1867</v>
      </c>
      <c r="B93" s="34" t="s">
        <v>170</v>
      </c>
      <c r="C93" s="36">
        <v>63493670</v>
      </c>
      <c r="D93" s="36">
        <v>2569</v>
      </c>
      <c r="E93" s="37">
        <f t="shared" si="9"/>
        <v>24715.325029194239</v>
      </c>
      <c r="F93" s="38">
        <f>IF(ISNUMBER(C93),E93/E$369,"")</f>
        <v>0.78547922694370398</v>
      </c>
      <c r="G93" s="39">
        <f>(E$369-E93)*0.6</f>
        <v>4049.9739138081877</v>
      </c>
      <c r="H93" s="39">
        <f>IF(E93&gt;=E$369*0.9,0,IF(E93&lt;0.9*E$369,(E$369*0.9-E93)*0.35))</f>
        <v>1261.1999287275003</v>
      </c>
      <c r="I93" s="37">
        <f t="shared" si="10"/>
        <v>5311.173842535688</v>
      </c>
      <c r="J93" s="40">
        <f t="shared" si="11"/>
        <v>-355.66407549743667</v>
      </c>
      <c r="K93" s="37">
        <f t="shared" si="12"/>
        <v>4955.5097670382511</v>
      </c>
      <c r="L93" s="37">
        <f t="shared" si="13"/>
        <v>13644405.601474183</v>
      </c>
      <c r="M93" s="37">
        <f t="shared" si="14"/>
        <v>12730704.591521267</v>
      </c>
      <c r="N93" s="41">
        <f>'jan-nov'!M93</f>
        <v>12392294.868057739</v>
      </c>
      <c r="O93" s="41">
        <f t="shared" si="15"/>
        <v>338409.72346352786</v>
      </c>
    </row>
    <row r="94" spans="1:15" x14ac:dyDescent="0.3">
      <c r="A94" s="33">
        <v>1868</v>
      </c>
      <c r="B94" s="34" t="s">
        <v>321</v>
      </c>
      <c r="C94" s="36">
        <v>120985662</v>
      </c>
      <c r="D94" s="36">
        <v>4410</v>
      </c>
      <c r="E94" s="37">
        <f t="shared" si="9"/>
        <v>27434.390476190478</v>
      </c>
      <c r="F94" s="38">
        <f>IF(ISNUMBER(C94),E94/E$369,"")</f>
        <v>0.87189400897845881</v>
      </c>
      <c r="G94" s="39">
        <f>(E$369-E94)*0.6</f>
        <v>2418.5346456104444</v>
      </c>
      <c r="H94" s="39">
        <f>IF(E94&gt;=E$369*0.9,0,IF(E94&lt;0.9*E$369,(E$369*0.9-E94)*0.35))</f>
        <v>309.5270222788165</v>
      </c>
      <c r="I94" s="37">
        <f t="shared" si="10"/>
        <v>2728.0616678892611</v>
      </c>
      <c r="J94" s="40">
        <f t="shared" si="11"/>
        <v>-355.66407549743667</v>
      </c>
      <c r="K94" s="37">
        <f t="shared" si="12"/>
        <v>2372.3975923918242</v>
      </c>
      <c r="L94" s="37">
        <f t="shared" si="13"/>
        <v>12030751.955391642</v>
      </c>
      <c r="M94" s="37">
        <f t="shared" si="14"/>
        <v>10462273.382447945</v>
      </c>
      <c r="N94" s="41">
        <f>'jan-nov'!M94</f>
        <v>9798160.5432598852</v>
      </c>
      <c r="O94" s="41">
        <f t="shared" si="15"/>
        <v>664112.83918805979</v>
      </c>
    </row>
    <row r="95" spans="1:15" x14ac:dyDescent="0.3">
      <c r="A95" s="33">
        <v>1870</v>
      </c>
      <c r="B95" s="34" t="s">
        <v>385</v>
      </c>
      <c r="C95" s="36">
        <v>286545058</v>
      </c>
      <c r="D95" s="36">
        <v>10566</v>
      </c>
      <c r="E95" s="37">
        <f t="shared" si="9"/>
        <v>27119.539844785158</v>
      </c>
      <c r="F95" s="38">
        <f>IF(ISNUMBER(C95),E95/E$369,"")</f>
        <v>0.86188772218001042</v>
      </c>
      <c r="G95" s="39">
        <f>(E$369-E95)*0.6</f>
        <v>2607.4450244536361</v>
      </c>
      <c r="H95" s="39">
        <f>IF(E95&gt;=E$369*0.9,0,IF(E95&lt;0.9*E$369,(E$369*0.9-E95)*0.35))</f>
        <v>419.72474327067829</v>
      </c>
      <c r="I95" s="37">
        <f t="shared" si="10"/>
        <v>3027.1697677243142</v>
      </c>
      <c r="J95" s="40">
        <f t="shared" si="11"/>
        <v>-355.66407549743667</v>
      </c>
      <c r="K95" s="37">
        <f t="shared" si="12"/>
        <v>2671.5056922268777</v>
      </c>
      <c r="L95" s="37">
        <f t="shared" si="13"/>
        <v>31985075.765775103</v>
      </c>
      <c r="M95" s="37">
        <f t="shared" si="14"/>
        <v>28227129.144069191</v>
      </c>
      <c r="N95" s="41">
        <f>'jan-nov'!M95</f>
        <v>27691570.688341022</v>
      </c>
      <c r="O95" s="41">
        <f t="shared" si="15"/>
        <v>535558.45572816953</v>
      </c>
    </row>
    <row r="96" spans="1:15" x14ac:dyDescent="0.3">
      <c r="A96" s="33">
        <v>1871</v>
      </c>
      <c r="B96" s="34" t="s">
        <v>322</v>
      </c>
      <c r="C96" s="36">
        <v>118621948</v>
      </c>
      <c r="D96" s="36">
        <v>4663</v>
      </c>
      <c r="E96" s="37">
        <f t="shared" si="9"/>
        <v>25438.976624490671</v>
      </c>
      <c r="F96" s="38">
        <f>IF(ISNUMBER(C96),E96/E$369,"")</f>
        <v>0.80847764169158198</v>
      </c>
      <c r="G96" s="39">
        <f>(E$369-E96)*0.6</f>
        <v>3615.7829566303285</v>
      </c>
      <c r="H96" s="39">
        <f>IF(E96&gt;=E$369*0.9,0,IF(E96&lt;0.9*E$369,(E$369*0.9-E96)*0.35))</f>
        <v>1007.9218703737487</v>
      </c>
      <c r="I96" s="37">
        <f t="shared" si="10"/>
        <v>4623.7048270040768</v>
      </c>
      <c r="J96" s="40">
        <f t="shared" si="11"/>
        <v>-355.66407549743667</v>
      </c>
      <c r="K96" s="37">
        <f t="shared" si="12"/>
        <v>4268.0407515066399</v>
      </c>
      <c r="L96" s="37">
        <f t="shared" si="13"/>
        <v>21560335.608320009</v>
      </c>
      <c r="M96" s="37">
        <f t="shared" si="14"/>
        <v>19901874.024275463</v>
      </c>
      <c r="N96" s="41">
        <f>'jan-nov'!M96</f>
        <v>19623748.369211067</v>
      </c>
      <c r="O96" s="41">
        <f t="shared" si="15"/>
        <v>278125.65506439656</v>
      </c>
    </row>
    <row r="97" spans="1:15" x14ac:dyDescent="0.3">
      <c r="A97" s="33">
        <v>1874</v>
      </c>
      <c r="B97" s="34" t="s">
        <v>323</v>
      </c>
      <c r="C97" s="36">
        <v>31448259</v>
      </c>
      <c r="D97" s="36">
        <v>1015</v>
      </c>
      <c r="E97" s="37">
        <f t="shared" si="9"/>
        <v>30983.506403940886</v>
      </c>
      <c r="F97" s="38">
        <f>IF(ISNUMBER(C97),E97/E$369,"")</f>
        <v>0.98468867512062053</v>
      </c>
      <c r="G97" s="39">
        <f>(E$369-E97)*0.6</f>
        <v>289.06508896019949</v>
      </c>
      <c r="H97" s="39">
        <f>IF(E97&gt;=E$369*0.9,0,IF(E97&lt;0.9*E$369,(E$369*0.9-E97)*0.35))</f>
        <v>0</v>
      </c>
      <c r="I97" s="37">
        <f t="shared" si="10"/>
        <v>289.06508896019949</v>
      </c>
      <c r="J97" s="40">
        <f t="shared" si="11"/>
        <v>-355.66407549743667</v>
      </c>
      <c r="K97" s="37">
        <f t="shared" si="12"/>
        <v>-66.598986537237181</v>
      </c>
      <c r="L97" s="37">
        <f t="shared" si="13"/>
        <v>293401.06529460248</v>
      </c>
      <c r="M97" s="37">
        <f t="shared" si="14"/>
        <v>-67597.971335295733</v>
      </c>
      <c r="N97" s="41">
        <f>'jan-nov'!M97</f>
        <v>-160723.5152549709</v>
      </c>
      <c r="O97" s="41">
        <f t="shared" si="15"/>
        <v>93125.543919675169</v>
      </c>
    </row>
    <row r="98" spans="1:15" x14ac:dyDescent="0.3">
      <c r="A98" s="33">
        <v>1875</v>
      </c>
      <c r="B98" s="34" t="s">
        <v>440</v>
      </c>
      <c r="C98" s="36">
        <v>78376338</v>
      </c>
      <c r="D98" s="36">
        <v>2766</v>
      </c>
      <c r="E98" s="37">
        <f t="shared" si="9"/>
        <v>28335.624728850325</v>
      </c>
      <c r="F98" s="38">
        <f>IF(ISNUMBER(C98),E98/E$369,"")</f>
        <v>0.90053618880972786</v>
      </c>
      <c r="G98" s="39">
        <f>(E$369-E98)*0.6</f>
        <v>1877.7940940145359</v>
      </c>
      <c r="H98" s="39">
        <f>IF(E98&gt;=E$369*0.9,0,IF(E98&lt;0.9*E$369,(E$369*0.9-E98)*0.35))</f>
        <v>0</v>
      </c>
      <c r="I98" s="37">
        <f t="shared" si="10"/>
        <v>1877.7940940145359</v>
      </c>
      <c r="J98" s="40">
        <f t="shared" si="11"/>
        <v>-355.66407549743667</v>
      </c>
      <c r="K98" s="37">
        <f t="shared" si="12"/>
        <v>1522.1300185170992</v>
      </c>
      <c r="L98" s="37">
        <f t="shared" si="13"/>
        <v>5193978.4640442058</v>
      </c>
      <c r="M98" s="37">
        <f t="shared" si="14"/>
        <v>4210211.6312182965</v>
      </c>
      <c r="N98" s="41">
        <f>'jan-nov'!M98</f>
        <v>4024174.1217780788</v>
      </c>
      <c r="O98" s="41">
        <f t="shared" si="15"/>
        <v>186037.50944021763</v>
      </c>
    </row>
    <row r="99" spans="1:15" x14ac:dyDescent="0.3">
      <c r="A99" s="33">
        <v>3001</v>
      </c>
      <c r="B99" s="34" t="s">
        <v>63</v>
      </c>
      <c r="C99" s="36">
        <v>771294791</v>
      </c>
      <c r="D99" s="36">
        <v>31373</v>
      </c>
      <c r="E99" s="37">
        <f t="shared" si="9"/>
        <v>24584.66805852166</v>
      </c>
      <c r="F99" s="38">
        <f>IF(ISNUMBER(C99),E99/E$369,"")</f>
        <v>0.78132680992319226</v>
      </c>
      <c r="G99" s="39">
        <f>(E$369-E99)*0.6</f>
        <v>4128.3680962117351</v>
      </c>
      <c r="H99" s="39">
        <f>IF(E99&gt;=E$369*0.9,0,IF(E99&lt;0.9*E$369,(E$369*0.9-E99)*0.35))</f>
        <v>1306.9298684629027</v>
      </c>
      <c r="I99" s="37">
        <f t="shared" si="10"/>
        <v>5435.297964674638</v>
      </c>
      <c r="J99" s="40">
        <f t="shared" si="11"/>
        <v>-355.66407549743667</v>
      </c>
      <c r="K99" s="37">
        <f t="shared" si="12"/>
        <v>5079.6338891772011</v>
      </c>
      <c r="L99" s="37">
        <f t="shared" si="13"/>
        <v>170521603.04573742</v>
      </c>
      <c r="M99" s="37">
        <f t="shared" si="14"/>
        <v>159363354.00515634</v>
      </c>
      <c r="N99" s="41">
        <f>'jan-nov'!M99</f>
        <v>155066243.42714107</v>
      </c>
      <c r="O99" s="41">
        <f t="shared" si="15"/>
        <v>4297110.5780152678</v>
      </c>
    </row>
    <row r="100" spans="1:15" x14ac:dyDescent="0.3">
      <c r="A100" s="33">
        <v>3002</v>
      </c>
      <c r="B100" s="34" t="s">
        <v>64</v>
      </c>
      <c r="C100" s="36">
        <v>1373135519</v>
      </c>
      <c r="D100" s="36">
        <v>49273</v>
      </c>
      <c r="E100" s="37">
        <f t="shared" si="9"/>
        <v>27867.909788322206</v>
      </c>
      <c r="F100" s="38">
        <f>IF(ISNUMBER(C100),E100/E$369,"")</f>
        <v>0.88567171223569563</v>
      </c>
      <c r="G100" s="39">
        <f>(E$369-E100)*0.6</f>
        <v>2158.4230583314079</v>
      </c>
      <c r="H100" s="39">
        <f>IF(E100&gt;=E$369*0.9,0,IF(E100&lt;0.9*E$369,(E$369*0.9-E100)*0.35))</f>
        <v>157.79526303271177</v>
      </c>
      <c r="I100" s="37">
        <f t="shared" si="10"/>
        <v>2316.2183213641197</v>
      </c>
      <c r="J100" s="40">
        <f t="shared" si="11"/>
        <v>-355.66407549743667</v>
      </c>
      <c r="K100" s="37">
        <f t="shared" si="12"/>
        <v>1960.554245866683</v>
      </c>
      <c r="L100" s="37">
        <f t="shared" si="13"/>
        <v>114127025.34857427</v>
      </c>
      <c r="M100" s="37">
        <f t="shared" si="14"/>
        <v>96602389.356589079</v>
      </c>
      <c r="N100" s="41">
        <f>'jan-nov'!M100</f>
        <v>94574137.24048619</v>
      </c>
      <c r="O100" s="41">
        <f t="shared" si="15"/>
        <v>2028252.1161028892</v>
      </c>
    </row>
    <row r="101" spans="1:15" x14ac:dyDescent="0.3">
      <c r="A101" s="33">
        <v>3003</v>
      </c>
      <c r="B101" s="34" t="s">
        <v>65</v>
      </c>
      <c r="C101" s="36">
        <v>1427126188</v>
      </c>
      <c r="D101" s="36">
        <v>56732</v>
      </c>
      <c r="E101" s="37">
        <f t="shared" si="9"/>
        <v>25155.576887823452</v>
      </c>
      <c r="F101" s="38">
        <f>IF(ISNUMBER(C101),E101/E$369,"")</f>
        <v>0.79947089766493162</v>
      </c>
      <c r="G101" s="39">
        <f>(E$369-E101)*0.6</f>
        <v>3785.8227986306597</v>
      </c>
      <c r="H101" s="39">
        <f>IF(E101&gt;=E$369*0.9,0,IF(E101&lt;0.9*E$369,(E$369*0.9-E101)*0.35))</f>
        <v>1107.1117782072754</v>
      </c>
      <c r="I101" s="37">
        <f t="shared" si="10"/>
        <v>4892.9345768379353</v>
      </c>
      <c r="J101" s="40">
        <f t="shared" si="11"/>
        <v>-355.66407549743667</v>
      </c>
      <c r="K101" s="37">
        <f t="shared" si="12"/>
        <v>4537.2705013404984</v>
      </c>
      <c r="L101" s="37">
        <f t="shared" si="13"/>
        <v>277585964.41316974</v>
      </c>
      <c r="M101" s="37">
        <f t="shared" si="14"/>
        <v>257408430.08204916</v>
      </c>
      <c r="N101" s="41">
        <f>'jan-nov'!M101</f>
        <v>256837761.56467554</v>
      </c>
      <c r="O101" s="41">
        <f t="shared" si="15"/>
        <v>570668.51737362146</v>
      </c>
    </row>
    <row r="102" spans="1:15" x14ac:dyDescent="0.3">
      <c r="A102" s="33">
        <v>3004</v>
      </c>
      <c r="B102" s="34" t="s">
        <v>66</v>
      </c>
      <c r="C102" s="36">
        <v>2171552893</v>
      </c>
      <c r="D102" s="36">
        <v>82385</v>
      </c>
      <c r="E102" s="37">
        <f t="shared" si="9"/>
        <v>26358.595533167445</v>
      </c>
      <c r="F102" s="38">
        <f>IF(ISNUMBER(C102),E102/E$369,"")</f>
        <v>0.83770410537826223</v>
      </c>
      <c r="G102" s="39">
        <f>(E$369-E102)*0.6</f>
        <v>3064.0116114242642</v>
      </c>
      <c r="H102" s="39">
        <f>IF(E102&gt;=E$369*0.9,0,IF(E102&lt;0.9*E$369,(E$369*0.9-E102)*0.35))</f>
        <v>686.05525233687797</v>
      </c>
      <c r="I102" s="37">
        <f t="shared" si="10"/>
        <v>3750.066863761142</v>
      </c>
      <c r="J102" s="40">
        <f t="shared" si="11"/>
        <v>-355.66407549743667</v>
      </c>
      <c r="K102" s="37">
        <f t="shared" si="12"/>
        <v>3394.4027882637056</v>
      </c>
      <c r="L102" s="37">
        <f t="shared" si="13"/>
        <v>308949258.57096171</v>
      </c>
      <c r="M102" s="37">
        <f t="shared" si="14"/>
        <v>279647873.71110541</v>
      </c>
      <c r="N102" s="41">
        <f>'jan-nov'!M102</f>
        <v>274046861.50509423</v>
      </c>
      <c r="O102" s="41">
        <f t="shared" si="15"/>
        <v>5601012.2060111761</v>
      </c>
    </row>
    <row r="103" spans="1:15" x14ac:dyDescent="0.3">
      <c r="A103" s="33">
        <v>3005</v>
      </c>
      <c r="B103" s="34" t="s">
        <v>138</v>
      </c>
      <c r="C103" s="36">
        <v>2988878803</v>
      </c>
      <c r="D103" s="36">
        <v>101386</v>
      </c>
      <c r="E103" s="37">
        <f t="shared" si="9"/>
        <v>29480.192561103111</v>
      </c>
      <c r="F103" s="38">
        <f>IF(ISNUMBER(C103),E103/E$369,"")</f>
        <v>0.93691176772688112</v>
      </c>
      <c r="G103" s="39">
        <f>(E$369-E103)*0.6</f>
        <v>1191.0533946628645</v>
      </c>
      <c r="H103" s="39">
        <f>IF(E103&gt;=E$369*0.9,0,IF(E103&lt;0.9*E$369,(E$369*0.9-E103)*0.35))</f>
        <v>0</v>
      </c>
      <c r="I103" s="37">
        <f t="shared" si="10"/>
        <v>1191.0533946628645</v>
      </c>
      <c r="J103" s="40">
        <f t="shared" si="11"/>
        <v>-355.66407549743667</v>
      </c>
      <c r="K103" s="37">
        <f t="shared" si="12"/>
        <v>835.38931916542788</v>
      </c>
      <c r="L103" s="37">
        <f t="shared" si="13"/>
        <v>120756139.47128919</v>
      </c>
      <c r="M103" s="37">
        <f t="shared" si="14"/>
        <v>84696781.512906075</v>
      </c>
      <c r="N103" s="41">
        <f>'jan-nov'!M103</f>
        <v>84882853.66124101</v>
      </c>
      <c r="O103" s="41">
        <f t="shared" si="15"/>
        <v>-186072.14833493531</v>
      </c>
    </row>
    <row r="104" spans="1:15" x14ac:dyDescent="0.3">
      <c r="A104" s="33">
        <v>3006</v>
      </c>
      <c r="B104" s="34" t="s">
        <v>139</v>
      </c>
      <c r="C104" s="36">
        <v>897703422</v>
      </c>
      <c r="D104" s="36">
        <v>27723</v>
      </c>
      <c r="E104" s="37">
        <f t="shared" si="9"/>
        <v>32381.17887674494</v>
      </c>
      <c r="F104" s="38">
        <f>IF(ISNUMBER(C104),E104/E$369,"")</f>
        <v>1.0291081877979504</v>
      </c>
      <c r="G104" s="39">
        <f>(E$369-E104)*0.6</f>
        <v>-549.53839472223262</v>
      </c>
      <c r="H104" s="39">
        <f>IF(E104&gt;=E$369*0.9,0,IF(E104&lt;0.9*E$369,(E$369*0.9-E104)*0.35))</f>
        <v>0</v>
      </c>
      <c r="I104" s="37">
        <f t="shared" si="10"/>
        <v>-549.53839472223262</v>
      </c>
      <c r="J104" s="40">
        <f t="shared" si="11"/>
        <v>-355.66407549743667</v>
      </c>
      <c r="K104" s="37">
        <f t="shared" si="12"/>
        <v>-905.20247021966929</v>
      </c>
      <c r="L104" s="37">
        <f t="shared" si="13"/>
        <v>-15234852.916884456</v>
      </c>
      <c r="M104" s="37">
        <f t="shared" si="14"/>
        <v>-25094928.081899893</v>
      </c>
      <c r="N104" s="41">
        <f>'jan-nov'!M104</f>
        <v>-25570286.874890171</v>
      </c>
      <c r="O104" s="41">
        <f t="shared" si="15"/>
        <v>475358.79299027845</v>
      </c>
    </row>
    <row r="105" spans="1:15" x14ac:dyDescent="0.3">
      <c r="A105" s="33">
        <v>3007</v>
      </c>
      <c r="B105" s="34" t="s">
        <v>140</v>
      </c>
      <c r="C105" s="36">
        <v>853860050</v>
      </c>
      <c r="D105" s="36">
        <v>30641</v>
      </c>
      <c r="E105" s="37">
        <f t="shared" si="9"/>
        <v>27866.58562057374</v>
      </c>
      <c r="F105" s="38">
        <f>IF(ISNUMBER(C105),E105/E$369,"")</f>
        <v>0.88562962878107065</v>
      </c>
      <c r="G105" s="39">
        <f>(E$369-E105)*0.6</f>
        <v>2159.217558980487</v>
      </c>
      <c r="H105" s="39">
        <f>IF(E105&gt;=E$369*0.9,0,IF(E105&lt;0.9*E$369,(E$369*0.9-E105)*0.35))</f>
        <v>158.25872174467474</v>
      </c>
      <c r="I105" s="37">
        <f t="shared" si="10"/>
        <v>2317.4762807251618</v>
      </c>
      <c r="J105" s="40">
        <f t="shared" si="11"/>
        <v>-355.66407549743667</v>
      </c>
      <c r="K105" s="37">
        <f t="shared" si="12"/>
        <v>1961.8122052277251</v>
      </c>
      <c r="L105" s="37">
        <f t="shared" si="13"/>
        <v>71009790.717699677</v>
      </c>
      <c r="M105" s="37">
        <f t="shared" si="14"/>
        <v>60111887.780382723</v>
      </c>
      <c r="N105" s="41">
        <f>'jan-nov'!M105</f>
        <v>57489460.84751153</v>
      </c>
      <c r="O105" s="41">
        <f t="shared" si="15"/>
        <v>2622426.9328711927</v>
      </c>
    </row>
    <row r="106" spans="1:15" x14ac:dyDescent="0.3">
      <c r="A106" s="33">
        <v>3011</v>
      </c>
      <c r="B106" s="34" t="s">
        <v>67</v>
      </c>
      <c r="C106" s="36">
        <v>156132234</v>
      </c>
      <c r="D106" s="36">
        <v>4668</v>
      </c>
      <c r="E106" s="37">
        <f t="shared" si="9"/>
        <v>33447.350899742931</v>
      </c>
      <c r="F106" s="38">
        <f>IF(ISNUMBER(C106),E106/E$369,"")</f>
        <v>1.0629922647997398</v>
      </c>
      <c r="G106" s="39">
        <f>(E$369-E106)*0.6</f>
        <v>-1189.2416085210273</v>
      </c>
      <c r="H106" s="39">
        <f>IF(E106&gt;=E$369*0.9,0,IF(E106&lt;0.9*E$369,(E$369*0.9-E106)*0.35))</f>
        <v>0</v>
      </c>
      <c r="I106" s="37">
        <f t="shared" si="10"/>
        <v>-1189.2416085210273</v>
      </c>
      <c r="J106" s="40">
        <f t="shared" si="11"/>
        <v>-355.66407549743667</v>
      </c>
      <c r="K106" s="37">
        <f t="shared" si="12"/>
        <v>-1544.9056840184639</v>
      </c>
      <c r="L106" s="37">
        <f t="shared" si="13"/>
        <v>-5551379.828576155</v>
      </c>
      <c r="M106" s="37">
        <f t="shared" si="14"/>
        <v>-7211619.7329981895</v>
      </c>
      <c r="N106" s="41">
        <f>'jan-nov'!M106</f>
        <v>-6998397.8569558561</v>
      </c>
      <c r="O106" s="41">
        <f t="shared" si="15"/>
        <v>-213221.87604233343</v>
      </c>
    </row>
    <row r="107" spans="1:15" x14ac:dyDescent="0.3">
      <c r="A107" s="33">
        <v>3012</v>
      </c>
      <c r="B107" s="34" t="s">
        <v>68</v>
      </c>
      <c r="C107" s="36">
        <v>34854404</v>
      </c>
      <c r="D107" s="36">
        <v>1325</v>
      </c>
      <c r="E107" s="37">
        <f t="shared" si="9"/>
        <v>26305.210566037735</v>
      </c>
      <c r="F107" s="38">
        <f>IF(ISNUMBER(C107),E107/E$369,"")</f>
        <v>0.83600747453638868</v>
      </c>
      <c r="G107" s="39">
        <f>(E$369-E107)*0.6</f>
        <v>3096.0425917020902</v>
      </c>
      <c r="H107" s="39">
        <f>IF(E107&gt;=E$369*0.9,0,IF(E107&lt;0.9*E$369,(E$369*0.9-E107)*0.35))</f>
        <v>704.73999083227659</v>
      </c>
      <c r="I107" s="37">
        <f t="shared" si="10"/>
        <v>3800.7825825343671</v>
      </c>
      <c r="J107" s="40">
        <f t="shared" si="11"/>
        <v>-355.66407549743667</v>
      </c>
      <c r="K107" s="37">
        <f t="shared" si="12"/>
        <v>3445.1185070369302</v>
      </c>
      <c r="L107" s="37">
        <f t="shared" si="13"/>
        <v>5036036.921858036</v>
      </c>
      <c r="M107" s="37">
        <f t="shared" si="14"/>
        <v>4564782.0218239324</v>
      </c>
      <c r="N107" s="41">
        <f>'jan-nov'!M107</f>
        <v>4500268.2813649299</v>
      </c>
      <c r="O107" s="41">
        <f t="shared" si="15"/>
        <v>64513.740459002554</v>
      </c>
    </row>
    <row r="108" spans="1:15" x14ac:dyDescent="0.3">
      <c r="A108" s="33">
        <v>3013</v>
      </c>
      <c r="B108" s="34" t="s">
        <v>69</v>
      </c>
      <c r="C108" s="36">
        <v>91447816</v>
      </c>
      <c r="D108" s="36">
        <v>3595</v>
      </c>
      <c r="E108" s="37">
        <f t="shared" si="9"/>
        <v>25437.50097357441</v>
      </c>
      <c r="F108" s="38">
        <f>IF(ISNUMBER(C108),E108/E$369,"")</f>
        <v>0.80843074394131675</v>
      </c>
      <c r="G108" s="39">
        <f>(E$369-E108)*0.6</f>
        <v>3616.6683471800852</v>
      </c>
      <c r="H108" s="39">
        <f>IF(E108&gt;=E$369*0.9,0,IF(E108&lt;0.9*E$369,(E$369*0.9-E108)*0.35))</f>
        <v>1008.4383481944403</v>
      </c>
      <c r="I108" s="37">
        <f t="shared" si="10"/>
        <v>4625.1066953745258</v>
      </c>
      <c r="J108" s="40">
        <f t="shared" si="11"/>
        <v>-355.66407549743667</v>
      </c>
      <c r="K108" s="37">
        <f t="shared" si="12"/>
        <v>4269.4426198770889</v>
      </c>
      <c r="L108" s="37">
        <f t="shared" si="13"/>
        <v>16627258.56987142</v>
      </c>
      <c r="M108" s="37">
        <f t="shared" si="14"/>
        <v>15348646.218458135</v>
      </c>
      <c r="N108" s="41">
        <f>'jan-nov'!M108</f>
        <v>15444639.100571269</v>
      </c>
      <c r="O108" s="41">
        <f t="shared" si="15"/>
        <v>-95992.882113134488</v>
      </c>
    </row>
    <row r="109" spans="1:15" x14ac:dyDescent="0.3">
      <c r="A109" s="33">
        <v>3014</v>
      </c>
      <c r="B109" s="34" t="s">
        <v>419</v>
      </c>
      <c r="C109" s="36">
        <v>1185800412</v>
      </c>
      <c r="D109" s="36">
        <v>44792</v>
      </c>
      <c r="E109" s="37">
        <f t="shared" si="9"/>
        <v>26473.486604750848</v>
      </c>
      <c r="F109" s="38">
        <f>IF(ISNUMBER(C109),E109/E$369,"")</f>
        <v>0.84135546541433159</v>
      </c>
      <c r="G109" s="39">
        <f>(E$369-E109)*0.6</f>
        <v>2995.0769684742227</v>
      </c>
      <c r="H109" s="39">
        <f>IF(E109&gt;=E$369*0.9,0,IF(E109&lt;0.9*E$369,(E$369*0.9-E109)*0.35))</f>
        <v>645.84337728268702</v>
      </c>
      <c r="I109" s="37">
        <f t="shared" si="10"/>
        <v>3640.9203457569097</v>
      </c>
      <c r="J109" s="40">
        <f t="shared" si="11"/>
        <v>-355.66407549743667</v>
      </c>
      <c r="K109" s="37">
        <f t="shared" si="12"/>
        <v>3285.2562702594732</v>
      </c>
      <c r="L109" s="37">
        <f t="shared" si="13"/>
        <v>163084104.1271435</v>
      </c>
      <c r="M109" s="37">
        <f t="shared" si="14"/>
        <v>147153198.85746232</v>
      </c>
      <c r="N109" s="41">
        <f>'jan-nov'!M109</f>
        <v>145335158.944489</v>
      </c>
      <c r="O109" s="41">
        <f t="shared" si="15"/>
        <v>1818039.9129733145</v>
      </c>
    </row>
    <row r="110" spans="1:15" x14ac:dyDescent="0.3">
      <c r="A110" s="33">
        <v>3015</v>
      </c>
      <c r="B110" s="34" t="s">
        <v>70</v>
      </c>
      <c r="C110" s="36">
        <v>96557465</v>
      </c>
      <c r="D110" s="36">
        <v>3805</v>
      </c>
      <c r="E110" s="37">
        <f t="shared" si="9"/>
        <v>25376.469119579502</v>
      </c>
      <c r="F110" s="38">
        <f>IF(ISNUMBER(C110),E110/E$369,"")</f>
        <v>0.80649108692939253</v>
      </c>
      <c r="G110" s="39">
        <f>(E$369-E110)*0.6</f>
        <v>3653.2874595770299</v>
      </c>
      <c r="H110" s="39">
        <f>IF(E110&gt;=E$369*0.9,0,IF(E110&lt;0.9*E$369,(E$369*0.9-E110)*0.35))</f>
        <v>1029.7994970926579</v>
      </c>
      <c r="I110" s="37">
        <f t="shared" si="10"/>
        <v>4683.0869566696874</v>
      </c>
      <c r="J110" s="40">
        <f t="shared" si="11"/>
        <v>-355.66407549743667</v>
      </c>
      <c r="K110" s="37">
        <f t="shared" si="12"/>
        <v>4327.4228811722505</v>
      </c>
      <c r="L110" s="37">
        <f t="shared" si="13"/>
        <v>17819145.870128162</v>
      </c>
      <c r="M110" s="37">
        <f t="shared" si="14"/>
        <v>16465844.062860413</v>
      </c>
      <c r="N110" s="41">
        <f>'jan-nov'!M110</f>
        <v>15832878.731202686</v>
      </c>
      <c r="O110" s="41">
        <f t="shared" si="15"/>
        <v>632965.33165772632</v>
      </c>
    </row>
    <row r="111" spans="1:15" x14ac:dyDescent="0.3">
      <c r="A111" s="33">
        <v>3016</v>
      </c>
      <c r="B111" s="34" t="s">
        <v>71</v>
      </c>
      <c r="C111" s="36">
        <v>218725183</v>
      </c>
      <c r="D111" s="36">
        <v>8255</v>
      </c>
      <c r="E111" s="37">
        <f t="shared" si="9"/>
        <v>26496.085160508781</v>
      </c>
      <c r="F111" s="38">
        <f>IF(ISNUMBER(C111),E111/E$369,"")</f>
        <v>0.84207367147012158</v>
      </c>
      <c r="G111" s="39">
        <f>(E$369-E111)*0.6</f>
        <v>2981.5178350194624</v>
      </c>
      <c r="H111" s="39">
        <f>IF(E111&gt;=E$369*0.9,0,IF(E111&lt;0.9*E$369,(E$369*0.9-E111)*0.35))</f>
        <v>637.93388276741041</v>
      </c>
      <c r="I111" s="37">
        <f t="shared" si="10"/>
        <v>3619.4517177868729</v>
      </c>
      <c r="J111" s="40">
        <f t="shared" si="11"/>
        <v>-355.66407549743667</v>
      </c>
      <c r="K111" s="37">
        <f t="shared" si="12"/>
        <v>3263.787642289436</v>
      </c>
      <c r="L111" s="37">
        <f t="shared" si="13"/>
        <v>29878573.930330634</v>
      </c>
      <c r="M111" s="37">
        <f t="shared" si="14"/>
        <v>26942566.987099294</v>
      </c>
      <c r="N111" s="41">
        <f>'jan-nov'!M111</f>
        <v>26255317.442201886</v>
      </c>
      <c r="O111" s="41">
        <f t="shared" si="15"/>
        <v>687249.54489740729</v>
      </c>
    </row>
    <row r="112" spans="1:15" x14ac:dyDescent="0.3">
      <c r="A112" s="33">
        <v>3017</v>
      </c>
      <c r="B112" s="34" t="s">
        <v>72</v>
      </c>
      <c r="C112" s="36">
        <v>208010821</v>
      </c>
      <c r="D112" s="36">
        <v>7508</v>
      </c>
      <c r="E112" s="37">
        <f t="shared" si="9"/>
        <v>27705.223894512521</v>
      </c>
      <c r="F112" s="38">
        <f>IF(ISNUMBER(C112),E112/E$369,"")</f>
        <v>0.88050138208817252</v>
      </c>
      <c r="G112" s="39">
        <f>(E$369-E112)*0.6</f>
        <v>2256.0345946172188</v>
      </c>
      <c r="H112" s="39">
        <f>IF(E112&gt;=E$369*0.9,0,IF(E112&lt;0.9*E$369,(E$369*0.9-E112)*0.35))</f>
        <v>214.73532586610145</v>
      </c>
      <c r="I112" s="37">
        <f t="shared" si="10"/>
        <v>2470.7699204833202</v>
      </c>
      <c r="J112" s="40">
        <f t="shared" si="11"/>
        <v>-355.66407549743667</v>
      </c>
      <c r="K112" s="37">
        <f t="shared" si="12"/>
        <v>2115.1058449858838</v>
      </c>
      <c r="L112" s="37">
        <f t="shared" si="13"/>
        <v>18550540.562988769</v>
      </c>
      <c r="M112" s="37">
        <f t="shared" si="14"/>
        <v>15880214.684154015</v>
      </c>
      <c r="N112" s="41">
        <f>'jan-nov'!M112</f>
        <v>15156219.674670106</v>
      </c>
      <c r="O112" s="41">
        <f t="shared" si="15"/>
        <v>723995.00948390923</v>
      </c>
    </row>
    <row r="113" spans="1:15" x14ac:dyDescent="0.3">
      <c r="A113" s="33">
        <v>3018</v>
      </c>
      <c r="B113" s="34" t="s">
        <v>420</v>
      </c>
      <c r="C113" s="36">
        <v>153904386</v>
      </c>
      <c r="D113" s="36">
        <v>5736</v>
      </c>
      <c r="E113" s="37">
        <f t="shared" si="9"/>
        <v>26831.308577405856</v>
      </c>
      <c r="F113" s="38">
        <f>IF(ISNUMBER(C113),E113/E$369,"")</f>
        <v>0.85272742698604997</v>
      </c>
      <c r="G113" s="39">
        <f>(E$369-E113)*0.6</f>
        <v>2780.3837848812173</v>
      </c>
      <c r="H113" s="39">
        <f>IF(E113&gt;=E$369*0.9,0,IF(E113&lt;0.9*E$369,(E$369*0.9-E113)*0.35))</f>
        <v>520.60568685343401</v>
      </c>
      <c r="I113" s="37">
        <f t="shared" si="10"/>
        <v>3300.9894717346515</v>
      </c>
      <c r="J113" s="40">
        <f t="shared" si="11"/>
        <v>-355.66407549743667</v>
      </c>
      <c r="K113" s="37">
        <f t="shared" si="12"/>
        <v>2945.3253962372146</v>
      </c>
      <c r="L113" s="37">
        <f t="shared" si="13"/>
        <v>18934475.609869961</v>
      </c>
      <c r="M113" s="37">
        <f t="shared" si="14"/>
        <v>16894386.472816665</v>
      </c>
      <c r="N113" s="41">
        <f>'jan-nov'!M113</f>
        <v>16638136.583818292</v>
      </c>
      <c r="O113" s="41">
        <f t="shared" si="15"/>
        <v>256249.88899837248</v>
      </c>
    </row>
    <row r="114" spans="1:15" x14ac:dyDescent="0.3">
      <c r="A114" s="33">
        <v>3019</v>
      </c>
      <c r="B114" s="34" t="s">
        <v>73</v>
      </c>
      <c r="C114" s="36">
        <v>542944607</v>
      </c>
      <c r="D114" s="36">
        <v>18042</v>
      </c>
      <c r="E114" s="37">
        <f t="shared" si="9"/>
        <v>30093.371411151758</v>
      </c>
      <c r="F114" s="38">
        <f>IF(ISNUMBER(C114),E114/E$369,"")</f>
        <v>0.95639924153293132</v>
      </c>
      <c r="G114" s="39">
        <f>(E$369-E114)*0.6</f>
        <v>823.1460846336762</v>
      </c>
      <c r="H114" s="39">
        <f>IF(E114&gt;=E$369*0.9,0,IF(E114&lt;0.9*E$369,(E$369*0.9-E114)*0.35))</f>
        <v>0</v>
      </c>
      <c r="I114" s="37">
        <f t="shared" si="10"/>
        <v>823.1460846336762</v>
      </c>
      <c r="J114" s="40">
        <f t="shared" si="11"/>
        <v>-355.66407549743667</v>
      </c>
      <c r="K114" s="37">
        <f t="shared" si="12"/>
        <v>467.48200913623953</v>
      </c>
      <c r="L114" s="37">
        <f t="shared" si="13"/>
        <v>14851201.658960786</v>
      </c>
      <c r="M114" s="37">
        <f t="shared" si="14"/>
        <v>8434310.4088360332</v>
      </c>
      <c r="N114" s="41">
        <f>'jan-nov'!M114</f>
        <v>8061208.8988865353</v>
      </c>
      <c r="O114" s="41">
        <f t="shared" si="15"/>
        <v>373101.50994949788</v>
      </c>
    </row>
    <row r="115" spans="1:15" x14ac:dyDescent="0.3">
      <c r="A115" s="33">
        <v>3020</v>
      </c>
      <c r="B115" s="34" t="s">
        <v>421</v>
      </c>
      <c r="C115" s="36">
        <v>2090578940</v>
      </c>
      <c r="D115" s="36">
        <v>59288</v>
      </c>
      <c r="E115" s="37">
        <f t="shared" si="9"/>
        <v>35261.417824854943</v>
      </c>
      <c r="F115" s="38">
        <f>IF(ISNUMBER(C115),E115/E$369,"")</f>
        <v>1.1206452345372606</v>
      </c>
      <c r="G115" s="39">
        <f>(E$369-E115)*0.6</f>
        <v>-2277.6817635882348</v>
      </c>
      <c r="H115" s="39">
        <f>IF(E115&gt;=E$369*0.9,0,IF(E115&lt;0.9*E$369,(E$369*0.9-E115)*0.35))</f>
        <v>0</v>
      </c>
      <c r="I115" s="37">
        <f t="shared" si="10"/>
        <v>-2277.6817635882348</v>
      </c>
      <c r="J115" s="40">
        <f t="shared" si="11"/>
        <v>-355.66407549743667</v>
      </c>
      <c r="K115" s="37">
        <f t="shared" si="12"/>
        <v>-2633.3458390856713</v>
      </c>
      <c r="L115" s="37">
        <f t="shared" si="13"/>
        <v>-135039196.39961928</v>
      </c>
      <c r="M115" s="37">
        <f t="shared" si="14"/>
        <v>-156125808.10771129</v>
      </c>
      <c r="N115" s="41">
        <f>'jan-nov'!M115</f>
        <v>-155958601.16949424</v>
      </c>
      <c r="O115" s="41">
        <f t="shared" si="15"/>
        <v>-167206.93821704388</v>
      </c>
    </row>
    <row r="116" spans="1:15" x14ac:dyDescent="0.3">
      <c r="A116" s="33">
        <v>3021</v>
      </c>
      <c r="B116" s="34" t="s">
        <v>74</v>
      </c>
      <c r="C116" s="36">
        <v>595383698</v>
      </c>
      <c r="D116" s="36">
        <v>20439</v>
      </c>
      <c r="E116" s="37">
        <f t="shared" si="9"/>
        <v>29129.786095210136</v>
      </c>
      <c r="F116" s="38">
        <f>IF(ISNUMBER(C116),E116/E$369,"")</f>
        <v>0.92577547882027866</v>
      </c>
      <c r="G116" s="39">
        <f>(E$369-E116)*0.6</f>
        <v>1401.2972741986493</v>
      </c>
      <c r="H116" s="39">
        <f>IF(E116&gt;=E$369*0.9,0,IF(E116&lt;0.9*E$369,(E$369*0.9-E116)*0.35))</f>
        <v>0</v>
      </c>
      <c r="I116" s="37">
        <f t="shared" si="10"/>
        <v>1401.2972741986493</v>
      </c>
      <c r="J116" s="40">
        <f t="shared" si="11"/>
        <v>-355.66407549743667</v>
      </c>
      <c r="K116" s="37">
        <f t="shared" si="12"/>
        <v>1045.6331987012127</v>
      </c>
      <c r="L116" s="37">
        <f t="shared" si="13"/>
        <v>28641114.987346195</v>
      </c>
      <c r="M116" s="37">
        <f t="shared" si="14"/>
        <v>21371696.948254086</v>
      </c>
      <c r="N116" s="41">
        <f>'jan-nov'!M116</f>
        <v>21260978.077737622</v>
      </c>
      <c r="O116" s="41">
        <f t="shared" si="15"/>
        <v>110718.87051646411</v>
      </c>
    </row>
    <row r="117" spans="1:15" x14ac:dyDescent="0.3">
      <c r="A117" s="33">
        <v>3022</v>
      </c>
      <c r="B117" s="34" t="s">
        <v>75</v>
      </c>
      <c r="C117" s="36">
        <v>595647665</v>
      </c>
      <c r="D117" s="36">
        <v>15877</v>
      </c>
      <c r="E117" s="37">
        <f t="shared" si="9"/>
        <v>37516.386282043204</v>
      </c>
      <c r="F117" s="38">
        <f>IF(ISNUMBER(C117),E117/E$369,"")</f>
        <v>1.1923105223067905</v>
      </c>
      <c r="G117" s="39">
        <f>(E$369-E117)*0.6</f>
        <v>-3630.6628379011913</v>
      </c>
      <c r="H117" s="39">
        <f>IF(E117&gt;=E$369*0.9,0,IF(E117&lt;0.9*E$369,(E$369*0.9-E117)*0.35))</f>
        <v>0</v>
      </c>
      <c r="I117" s="37">
        <f t="shared" si="10"/>
        <v>-3630.6628379011913</v>
      </c>
      <c r="J117" s="40">
        <f t="shared" si="11"/>
        <v>-355.66407549743667</v>
      </c>
      <c r="K117" s="37">
        <f t="shared" si="12"/>
        <v>-3986.3269133986278</v>
      </c>
      <c r="L117" s="37">
        <f t="shared" si="13"/>
        <v>-57644033.877357215</v>
      </c>
      <c r="M117" s="37">
        <f t="shared" si="14"/>
        <v>-63290912.40403001</v>
      </c>
      <c r="N117" s="41">
        <f>'jan-nov'!M117</f>
        <v>-62690973.186308548</v>
      </c>
      <c r="O117" s="41">
        <f t="shared" si="15"/>
        <v>-599939.21772146225</v>
      </c>
    </row>
    <row r="118" spans="1:15" x14ac:dyDescent="0.3">
      <c r="A118" s="33">
        <v>3023</v>
      </c>
      <c r="B118" s="34" t="s">
        <v>76</v>
      </c>
      <c r="C118" s="36">
        <v>634157838</v>
      </c>
      <c r="D118" s="36">
        <v>19616</v>
      </c>
      <c r="E118" s="37">
        <f t="shared" si="9"/>
        <v>32328.601039967372</v>
      </c>
      <c r="F118" s="38">
        <f>IF(ISNUMBER(C118),E118/E$369,"")</f>
        <v>1.0274372084142025</v>
      </c>
      <c r="G118" s="39">
        <f>(E$369-E118)*0.6</f>
        <v>-517.99169265569219</v>
      </c>
      <c r="H118" s="39">
        <f>IF(E118&gt;=E$369*0.9,0,IF(E118&lt;0.9*E$369,(E$369*0.9-E118)*0.35))</f>
        <v>0</v>
      </c>
      <c r="I118" s="37">
        <f t="shared" si="10"/>
        <v>-517.99169265569219</v>
      </c>
      <c r="J118" s="40">
        <f t="shared" si="11"/>
        <v>-355.66407549743667</v>
      </c>
      <c r="K118" s="37">
        <f t="shared" si="12"/>
        <v>-873.65576815312886</v>
      </c>
      <c r="L118" s="37">
        <f t="shared" si="13"/>
        <v>-10160925.043134058</v>
      </c>
      <c r="M118" s="37">
        <f t="shared" si="14"/>
        <v>-17137631.548091777</v>
      </c>
      <c r="N118" s="41">
        <f>'jan-nov'!M118</f>
        <v>-12918077.784671411</v>
      </c>
      <c r="O118" s="41">
        <f t="shared" si="15"/>
        <v>-4219553.7634203658</v>
      </c>
    </row>
    <row r="119" spans="1:15" x14ac:dyDescent="0.3">
      <c r="A119" s="33">
        <v>3024</v>
      </c>
      <c r="B119" s="34" t="s">
        <v>77</v>
      </c>
      <c r="C119" s="36">
        <v>6525517122</v>
      </c>
      <c r="D119" s="36">
        <v>127731</v>
      </c>
      <c r="E119" s="37">
        <f t="shared" si="9"/>
        <v>51087.96707142354</v>
      </c>
      <c r="F119" s="38">
        <f>IF(ISNUMBER(C119),E119/E$369,"")</f>
        <v>1.6236297452688375</v>
      </c>
      <c r="G119" s="39">
        <f>(E$369-E119)*0.6</f>
        <v>-11773.611311529392</v>
      </c>
      <c r="H119" s="39">
        <f>IF(E119&gt;=E$369*0.9,0,IF(E119&lt;0.9*E$369,(E$369*0.9-E119)*0.35))</f>
        <v>0</v>
      </c>
      <c r="I119" s="37">
        <f t="shared" si="10"/>
        <v>-11773.611311529392</v>
      </c>
      <c r="J119" s="40">
        <f t="shared" si="11"/>
        <v>-355.66407549743667</v>
      </c>
      <c r="K119" s="37">
        <f t="shared" si="12"/>
        <v>-12129.275387026828</v>
      </c>
      <c r="L119" s="37">
        <f t="shared" si="13"/>
        <v>-1503855146.4329607</v>
      </c>
      <c r="M119" s="37">
        <f t="shared" si="14"/>
        <v>-1549284474.4603238</v>
      </c>
      <c r="N119" s="41">
        <f>'jan-nov'!M119</f>
        <v>-1482954408.2406232</v>
      </c>
      <c r="O119" s="41">
        <f t="shared" si="15"/>
        <v>-66330066.219700575</v>
      </c>
    </row>
    <row r="120" spans="1:15" x14ac:dyDescent="0.3">
      <c r="A120" s="33">
        <v>3025</v>
      </c>
      <c r="B120" s="34" t="s">
        <v>78</v>
      </c>
      <c r="C120" s="36">
        <v>3964821295</v>
      </c>
      <c r="D120" s="36">
        <v>94441</v>
      </c>
      <c r="E120" s="37">
        <f t="shared" si="9"/>
        <v>41981.991878527333</v>
      </c>
      <c r="F120" s="38">
        <f>IF(ISNUMBER(C120),E120/E$369,"")</f>
        <v>1.3342322015733401</v>
      </c>
      <c r="G120" s="39">
        <f>(E$369-E120)*0.6</f>
        <v>-6310.0261957916682</v>
      </c>
      <c r="H120" s="39">
        <f>IF(E120&gt;=E$369*0.9,0,IF(E120&lt;0.9*E$369,(E$369*0.9-E120)*0.35))</f>
        <v>0</v>
      </c>
      <c r="I120" s="37">
        <f t="shared" si="10"/>
        <v>-6310.0261957916682</v>
      </c>
      <c r="J120" s="40">
        <f t="shared" si="11"/>
        <v>-355.66407549743667</v>
      </c>
      <c r="K120" s="37">
        <f t="shared" si="12"/>
        <v>-6665.6902712891051</v>
      </c>
      <c r="L120" s="37">
        <f t="shared" si="13"/>
        <v>-595925183.95676088</v>
      </c>
      <c r="M120" s="37">
        <f t="shared" si="14"/>
        <v>-629514454.9108144</v>
      </c>
      <c r="N120" s="41">
        <f>'jan-nov'!M120</f>
        <v>-579052415.84669423</v>
      </c>
      <c r="O120" s="41">
        <f t="shared" si="15"/>
        <v>-50462039.064120173</v>
      </c>
    </row>
    <row r="121" spans="1:15" x14ac:dyDescent="0.3">
      <c r="A121" s="33">
        <v>3026</v>
      </c>
      <c r="B121" s="34" t="s">
        <v>79</v>
      </c>
      <c r="C121" s="36">
        <v>432758271</v>
      </c>
      <c r="D121" s="36">
        <v>17390</v>
      </c>
      <c r="E121" s="37">
        <f t="shared" si="9"/>
        <v>24885.466992524438</v>
      </c>
      <c r="F121" s="38">
        <f>IF(ISNUMBER(C121),E121/E$369,"")</f>
        <v>0.7908865188838029</v>
      </c>
      <c r="G121" s="39">
        <f>(E$369-E121)*0.6</f>
        <v>3947.8887358100683</v>
      </c>
      <c r="H121" s="39">
        <f>IF(E121&gt;=E$369*0.9,0,IF(E121&lt;0.9*E$369,(E$369*0.9-E121)*0.35))</f>
        <v>1201.6502415619304</v>
      </c>
      <c r="I121" s="37">
        <f t="shared" si="10"/>
        <v>5149.538977371999</v>
      </c>
      <c r="J121" s="40">
        <f t="shared" si="11"/>
        <v>-355.66407549743667</v>
      </c>
      <c r="K121" s="37">
        <f t="shared" si="12"/>
        <v>4793.8749018745621</v>
      </c>
      <c r="L121" s="37">
        <f t="shared" si="13"/>
        <v>89550482.816499054</v>
      </c>
      <c r="M121" s="37">
        <f t="shared" si="14"/>
        <v>83365484.543598637</v>
      </c>
      <c r="N121" s="41">
        <f>'jan-nov'!M121</f>
        <v>80874140.874668732</v>
      </c>
      <c r="O121" s="41">
        <f t="shared" si="15"/>
        <v>2491343.6689299047</v>
      </c>
    </row>
    <row r="122" spans="1:15" x14ac:dyDescent="0.3">
      <c r="A122" s="33">
        <v>3027</v>
      </c>
      <c r="B122" s="34" t="s">
        <v>80</v>
      </c>
      <c r="C122" s="36">
        <v>586827654</v>
      </c>
      <c r="D122" s="36">
        <v>18530</v>
      </c>
      <c r="E122" s="37">
        <f t="shared" si="9"/>
        <v>31669.058499730167</v>
      </c>
      <c r="F122" s="38">
        <f>IF(ISNUMBER(C122),E122/E$369,"")</f>
        <v>1.006476247389815</v>
      </c>
      <c r="G122" s="39">
        <f>(E$369-E122)*0.6</f>
        <v>-122.26616851336875</v>
      </c>
      <c r="H122" s="39">
        <f>IF(E122&gt;=E$369*0.9,0,IF(E122&lt;0.9*E$369,(E$369*0.9-E122)*0.35))</f>
        <v>0</v>
      </c>
      <c r="I122" s="37">
        <f t="shared" si="10"/>
        <v>-122.26616851336875</v>
      </c>
      <c r="J122" s="40">
        <f t="shared" si="11"/>
        <v>-355.66407549743667</v>
      </c>
      <c r="K122" s="37">
        <f t="shared" si="12"/>
        <v>-477.93024401080544</v>
      </c>
      <c r="L122" s="37">
        <f t="shared" si="13"/>
        <v>-2265592.1025527231</v>
      </c>
      <c r="M122" s="37">
        <f t="shared" si="14"/>
        <v>-8856047.4215202257</v>
      </c>
      <c r="N122" s="41">
        <f>'jan-nov'!M122</f>
        <v>-9523653.9110094402</v>
      </c>
      <c r="O122" s="41">
        <f t="shared" si="15"/>
        <v>667606.48948921449</v>
      </c>
    </row>
    <row r="123" spans="1:15" x14ac:dyDescent="0.3">
      <c r="A123" s="33">
        <v>3028</v>
      </c>
      <c r="B123" s="34" t="s">
        <v>81</v>
      </c>
      <c r="C123" s="36">
        <v>291254979</v>
      </c>
      <c r="D123" s="36">
        <v>11110</v>
      </c>
      <c r="E123" s="37">
        <f t="shared" si="9"/>
        <v>26215.569666966698</v>
      </c>
      <c r="F123" s="38">
        <f>IF(ISNUMBER(C123),E123/E$369,"")</f>
        <v>0.83315859174720075</v>
      </c>
      <c r="G123" s="39">
        <f>(E$369-E123)*0.6</f>
        <v>3149.8271311447124</v>
      </c>
      <c r="H123" s="39">
        <f>IF(E123&gt;=E$369*0.9,0,IF(E123&lt;0.9*E$369,(E$369*0.9-E123)*0.35))</f>
        <v>736.11430550713953</v>
      </c>
      <c r="I123" s="37">
        <f t="shared" si="10"/>
        <v>3885.9414366518522</v>
      </c>
      <c r="J123" s="40">
        <f t="shared" si="11"/>
        <v>-355.66407549743667</v>
      </c>
      <c r="K123" s="37">
        <f t="shared" si="12"/>
        <v>3530.2773611544153</v>
      </c>
      <c r="L123" s="37">
        <f t="shared" si="13"/>
        <v>43172809.361202076</v>
      </c>
      <c r="M123" s="37">
        <f t="shared" si="14"/>
        <v>39221381.482425556</v>
      </c>
      <c r="N123" s="41">
        <f>'jan-nov'!M123</f>
        <v>38471706.539595738</v>
      </c>
      <c r="O123" s="41">
        <f t="shared" si="15"/>
        <v>749674.94282981753</v>
      </c>
    </row>
    <row r="124" spans="1:15" x14ac:dyDescent="0.3">
      <c r="A124" s="33">
        <v>3029</v>
      </c>
      <c r="B124" s="34" t="s">
        <v>82</v>
      </c>
      <c r="C124" s="36">
        <v>1334722330</v>
      </c>
      <c r="D124" s="36">
        <v>41460</v>
      </c>
      <c r="E124" s="37">
        <f t="shared" si="9"/>
        <v>32193.013265798359</v>
      </c>
      <c r="F124" s="38">
        <f>IF(ISNUMBER(C124),E124/E$369,"")</f>
        <v>1.0231280852320679</v>
      </c>
      <c r="G124" s="39">
        <f>(E$369-E124)*0.6</f>
        <v>-436.63902815428446</v>
      </c>
      <c r="H124" s="39">
        <f>IF(E124&gt;=E$369*0.9,0,IF(E124&lt;0.9*E$369,(E$369*0.9-E124)*0.35))</f>
        <v>0</v>
      </c>
      <c r="I124" s="37">
        <f t="shared" si="10"/>
        <v>-436.63902815428446</v>
      </c>
      <c r="J124" s="40">
        <f t="shared" si="11"/>
        <v>-355.66407549743667</v>
      </c>
      <c r="K124" s="37">
        <f t="shared" si="12"/>
        <v>-792.30310365172113</v>
      </c>
      <c r="L124" s="37">
        <f t="shared" si="13"/>
        <v>-18103054.107276633</v>
      </c>
      <c r="M124" s="37">
        <f t="shared" si="14"/>
        <v>-32848886.677400358</v>
      </c>
      <c r="N124" s="41">
        <f>'jan-nov'!M124</f>
        <v>-34306908.776818797</v>
      </c>
      <c r="O124" s="41">
        <f t="shared" si="15"/>
        <v>1458022.099418439</v>
      </c>
    </row>
    <row r="125" spans="1:15" x14ac:dyDescent="0.3">
      <c r="A125" s="33">
        <v>3030</v>
      </c>
      <c r="B125" s="34" t="s">
        <v>422</v>
      </c>
      <c r="C125" s="36">
        <v>2710029993</v>
      </c>
      <c r="D125" s="36">
        <v>85983</v>
      </c>
      <c r="E125" s="37">
        <f t="shared" si="9"/>
        <v>31518.207006036078</v>
      </c>
      <c r="F125" s="38">
        <f>IF(ISNUMBER(C125),E125/E$369,"")</f>
        <v>1.0016820270220808</v>
      </c>
      <c r="G125" s="39">
        <f>(E$369-E125)*0.6</f>
        <v>-31.755272296915791</v>
      </c>
      <c r="H125" s="39">
        <f>IF(E125&gt;=E$369*0.9,0,IF(E125&lt;0.9*E$369,(E$369*0.9-E125)*0.35))</f>
        <v>0</v>
      </c>
      <c r="I125" s="37">
        <f t="shared" si="10"/>
        <v>-31.755272296915791</v>
      </c>
      <c r="J125" s="40">
        <f t="shared" si="11"/>
        <v>-355.66407549743667</v>
      </c>
      <c r="K125" s="37">
        <f t="shared" si="12"/>
        <v>-387.41934779435246</v>
      </c>
      <c r="L125" s="37">
        <f t="shared" si="13"/>
        <v>-2730413.5779057103</v>
      </c>
      <c r="M125" s="37">
        <f t="shared" si="14"/>
        <v>-33311477.781401809</v>
      </c>
      <c r="N125" s="41">
        <f>'jan-nov'!M125</f>
        <v>-37510933.897308446</v>
      </c>
      <c r="O125" s="41">
        <f t="shared" si="15"/>
        <v>4199456.1159066372</v>
      </c>
    </row>
    <row r="126" spans="1:15" x14ac:dyDescent="0.3">
      <c r="A126" s="33">
        <v>3031</v>
      </c>
      <c r="B126" s="34" t="s">
        <v>83</v>
      </c>
      <c r="C126" s="36">
        <v>791726789</v>
      </c>
      <c r="D126" s="36">
        <v>24249</v>
      </c>
      <c r="E126" s="37">
        <f t="shared" si="9"/>
        <v>32649.873767990433</v>
      </c>
      <c r="F126" s="38">
        <f>IF(ISNUMBER(C126),E126/E$369,"")</f>
        <v>1.0376475962503957</v>
      </c>
      <c r="G126" s="39">
        <f>(E$369-E126)*0.6</f>
        <v>-710.75532946952876</v>
      </c>
      <c r="H126" s="39">
        <f>IF(E126&gt;=E$369*0.9,0,IF(E126&lt;0.9*E$369,(E$369*0.9-E126)*0.35))</f>
        <v>0</v>
      </c>
      <c r="I126" s="37">
        <f t="shared" si="10"/>
        <v>-710.75532946952876</v>
      </c>
      <c r="J126" s="40">
        <f t="shared" si="11"/>
        <v>-355.66407549743667</v>
      </c>
      <c r="K126" s="37">
        <f t="shared" si="12"/>
        <v>-1066.4194049669654</v>
      </c>
      <c r="L126" s="37">
        <f t="shared" si="13"/>
        <v>-17235105.984306604</v>
      </c>
      <c r="M126" s="37">
        <f t="shared" si="14"/>
        <v>-25859604.151043944</v>
      </c>
      <c r="N126" s="41">
        <f>'jan-nov'!M126</f>
        <v>-27469235.07903228</v>
      </c>
      <c r="O126" s="41">
        <f t="shared" si="15"/>
        <v>1609630.9279883355</v>
      </c>
    </row>
    <row r="127" spans="1:15" x14ac:dyDescent="0.3">
      <c r="A127" s="33">
        <v>3032</v>
      </c>
      <c r="B127" s="34" t="s">
        <v>84</v>
      </c>
      <c r="C127" s="36">
        <v>233230004</v>
      </c>
      <c r="D127" s="36">
        <v>6890</v>
      </c>
      <c r="E127" s="37">
        <f t="shared" si="9"/>
        <v>33850.508563134979</v>
      </c>
      <c r="F127" s="38">
        <f>IF(ISNUMBER(C127),E127/E$369,"")</f>
        <v>1.0758050426775769</v>
      </c>
      <c r="G127" s="39">
        <f>(E$369-E127)*0.6</f>
        <v>-1431.1362065562564</v>
      </c>
      <c r="H127" s="39">
        <f>IF(E127&gt;=E$369*0.9,0,IF(E127&lt;0.9*E$369,(E$369*0.9-E127)*0.35))</f>
        <v>0</v>
      </c>
      <c r="I127" s="37">
        <f t="shared" si="10"/>
        <v>-1431.1362065562564</v>
      </c>
      <c r="J127" s="40">
        <f t="shared" si="11"/>
        <v>-355.66407549743667</v>
      </c>
      <c r="K127" s="37">
        <f t="shared" si="12"/>
        <v>-1786.8002820536931</v>
      </c>
      <c r="L127" s="37">
        <f t="shared" si="13"/>
        <v>-9860528.4631726071</v>
      </c>
      <c r="M127" s="37">
        <f t="shared" si="14"/>
        <v>-12311053.943349944</v>
      </c>
      <c r="N127" s="41">
        <f>'jan-nov'!M127</f>
        <v>-12450915.0651298</v>
      </c>
      <c r="O127" s="41">
        <f t="shared" si="15"/>
        <v>139861.12177985534</v>
      </c>
    </row>
    <row r="128" spans="1:15" x14ac:dyDescent="0.3">
      <c r="A128" s="33">
        <v>3033</v>
      </c>
      <c r="B128" s="34" t="s">
        <v>85</v>
      </c>
      <c r="C128" s="36">
        <v>1137724633</v>
      </c>
      <c r="D128" s="36">
        <v>39625</v>
      </c>
      <c r="E128" s="37">
        <f t="shared" si="9"/>
        <v>28712.293577287066</v>
      </c>
      <c r="F128" s="38">
        <f>IF(ISNUMBER(C128),E128/E$369,"")</f>
        <v>0.91250712407092238</v>
      </c>
      <c r="G128" s="39">
        <f>(E$369-E128)*0.6</f>
        <v>1651.7927849524915</v>
      </c>
      <c r="H128" s="39">
        <f>IF(E128&gt;=E$369*0.9,0,IF(E128&lt;0.9*E$369,(E$369*0.9-E128)*0.35))</f>
        <v>0</v>
      </c>
      <c r="I128" s="37">
        <f t="shared" si="10"/>
        <v>1651.7927849524915</v>
      </c>
      <c r="J128" s="40">
        <f t="shared" si="11"/>
        <v>-355.66407549743667</v>
      </c>
      <c r="K128" s="37">
        <f t="shared" si="12"/>
        <v>1296.1287094550548</v>
      </c>
      <c r="L128" s="37">
        <f t="shared" si="13"/>
        <v>65452289.103742473</v>
      </c>
      <c r="M128" s="37">
        <f t="shared" si="14"/>
        <v>51359100.112156548</v>
      </c>
      <c r="N128" s="41">
        <f>'jan-nov'!M128</f>
        <v>49789546.77637621</v>
      </c>
      <c r="O128" s="41">
        <f t="shared" si="15"/>
        <v>1569553.3357803375</v>
      </c>
    </row>
    <row r="129" spans="1:15" x14ac:dyDescent="0.3">
      <c r="A129" s="33">
        <v>3034</v>
      </c>
      <c r="B129" s="34" t="s">
        <v>86</v>
      </c>
      <c r="C129" s="36">
        <v>600621412</v>
      </c>
      <c r="D129" s="36">
        <v>23092</v>
      </c>
      <c r="E129" s="37">
        <f t="shared" si="9"/>
        <v>26009.934695998614</v>
      </c>
      <c r="F129" s="38">
        <f>IF(ISNUMBER(C129),E129/E$369,"")</f>
        <v>0.82662329440282811</v>
      </c>
      <c r="G129" s="39">
        <f>(E$369-E129)*0.6</f>
        <v>3273.2081137255627</v>
      </c>
      <c r="H129" s="39">
        <f>IF(E129&gt;=E$369*0.9,0,IF(E129&lt;0.9*E$369,(E$369*0.9-E129)*0.35))</f>
        <v>808.08654534596872</v>
      </c>
      <c r="I129" s="37">
        <f t="shared" si="10"/>
        <v>4081.2946590715314</v>
      </c>
      <c r="J129" s="40">
        <f t="shared" si="11"/>
        <v>-355.66407549743667</v>
      </c>
      <c r="K129" s="37">
        <f t="shared" si="12"/>
        <v>3725.630583574095</v>
      </c>
      <c r="L129" s="37">
        <f t="shared" si="13"/>
        <v>94245256.267279804</v>
      </c>
      <c r="M129" s="37">
        <f t="shared" si="14"/>
        <v>86032261.435892999</v>
      </c>
      <c r="N129" s="41">
        <f>'jan-nov'!M129</f>
        <v>83502095.195908606</v>
      </c>
      <c r="O129" s="41">
        <f t="shared" si="15"/>
        <v>2530166.2399843931</v>
      </c>
    </row>
    <row r="130" spans="1:15" x14ac:dyDescent="0.3">
      <c r="A130" s="33">
        <v>3035</v>
      </c>
      <c r="B130" s="34" t="s">
        <v>87</v>
      </c>
      <c r="C130" s="36">
        <v>638025241</v>
      </c>
      <c r="D130" s="36">
        <v>25436</v>
      </c>
      <c r="E130" s="37">
        <f t="shared" si="9"/>
        <v>25083.552484667402</v>
      </c>
      <c r="F130" s="38">
        <f>IF(ISNUMBER(C130),E130/E$369,"")</f>
        <v>0.79718188578888838</v>
      </c>
      <c r="G130" s="39">
        <f>(E$369-E130)*0.6</f>
        <v>3829.0374405242901</v>
      </c>
      <c r="H130" s="39">
        <f>IF(E130&gt;=E$369*0.9,0,IF(E130&lt;0.9*E$369,(E$369*0.9-E130)*0.35))</f>
        <v>1132.3203193118932</v>
      </c>
      <c r="I130" s="37">
        <f t="shared" si="10"/>
        <v>4961.3577598361835</v>
      </c>
      <c r="J130" s="40">
        <f t="shared" si="11"/>
        <v>-355.66407549743667</v>
      </c>
      <c r="K130" s="37">
        <f t="shared" si="12"/>
        <v>4605.6936843387466</v>
      </c>
      <c r="L130" s="37">
        <f t="shared" si="13"/>
        <v>126197095.97919317</v>
      </c>
      <c r="M130" s="37">
        <f t="shared" si="14"/>
        <v>117150424.55484036</v>
      </c>
      <c r="N130" s="41">
        <f>'jan-nov'!M130</f>
        <v>113366001.19543268</v>
      </c>
      <c r="O130" s="41">
        <f t="shared" si="15"/>
        <v>3784423.3594076782</v>
      </c>
    </row>
    <row r="131" spans="1:15" x14ac:dyDescent="0.3">
      <c r="A131" s="33">
        <v>3036</v>
      </c>
      <c r="B131" s="34" t="s">
        <v>88</v>
      </c>
      <c r="C131" s="36">
        <v>367069077</v>
      </c>
      <c r="D131" s="36">
        <v>14139</v>
      </c>
      <c r="E131" s="37">
        <f t="shared" si="9"/>
        <v>25961.459579885424</v>
      </c>
      <c r="F131" s="38">
        <f>IF(ISNUMBER(C131),E131/E$369,"")</f>
        <v>0.82508270383055693</v>
      </c>
      <c r="G131" s="39">
        <f>(E$369-E131)*0.6</f>
        <v>3302.2931833934767</v>
      </c>
      <c r="H131" s="39">
        <f>IF(E131&gt;=E$369*0.9,0,IF(E131&lt;0.9*E$369,(E$369*0.9-E131)*0.35))</f>
        <v>825.05283598558526</v>
      </c>
      <c r="I131" s="37">
        <f t="shared" si="10"/>
        <v>4127.3460193790615</v>
      </c>
      <c r="J131" s="40">
        <f t="shared" si="11"/>
        <v>-355.66407549743667</v>
      </c>
      <c r="K131" s="37">
        <f t="shared" si="12"/>
        <v>3771.6819438816246</v>
      </c>
      <c r="L131" s="37">
        <f t="shared" si="13"/>
        <v>58356545.368000552</v>
      </c>
      <c r="M131" s="37">
        <f t="shared" si="14"/>
        <v>53327811.004542291</v>
      </c>
      <c r="N131" s="41">
        <f>'jan-nov'!M131</f>
        <v>51424800.186655626</v>
      </c>
      <c r="O131" s="41">
        <f t="shared" si="15"/>
        <v>1903010.8178866655</v>
      </c>
    </row>
    <row r="132" spans="1:15" x14ac:dyDescent="0.3">
      <c r="A132" s="33">
        <v>3037</v>
      </c>
      <c r="B132" s="34" t="s">
        <v>89</v>
      </c>
      <c r="C132" s="36">
        <v>67643661</v>
      </c>
      <c r="D132" s="36">
        <v>2854</v>
      </c>
      <c r="E132" s="37">
        <f t="shared" si="9"/>
        <v>23701.352838121933</v>
      </c>
      <c r="F132" s="38">
        <f>IF(ISNUMBER(C132),E132/E$369,"")</f>
        <v>0.75325411593079594</v>
      </c>
      <c r="G132" s="39">
        <f>(E$369-E132)*0.6</f>
        <v>4658.3572284515712</v>
      </c>
      <c r="H132" s="39">
        <f>IF(E132&gt;=E$369*0.9,0,IF(E132&lt;0.9*E$369,(E$369*0.9-E132)*0.35))</f>
        <v>1616.0901956028072</v>
      </c>
      <c r="I132" s="37">
        <f t="shared" si="10"/>
        <v>6274.4474240543786</v>
      </c>
      <c r="J132" s="40">
        <f t="shared" si="11"/>
        <v>-355.66407549743667</v>
      </c>
      <c r="K132" s="37">
        <f t="shared" si="12"/>
        <v>5918.7833485569417</v>
      </c>
      <c r="L132" s="37">
        <f t="shared" si="13"/>
        <v>17907272.948251195</v>
      </c>
      <c r="M132" s="37">
        <f t="shared" si="14"/>
        <v>16892207.676781513</v>
      </c>
      <c r="N132" s="41">
        <f>'jan-nov'!M132</f>
        <v>16414704.838200377</v>
      </c>
      <c r="O132" s="41">
        <f t="shared" si="15"/>
        <v>477502.8385811355</v>
      </c>
    </row>
    <row r="133" spans="1:15" x14ac:dyDescent="0.3">
      <c r="A133" s="33">
        <v>3038</v>
      </c>
      <c r="B133" s="34" t="s">
        <v>141</v>
      </c>
      <c r="C133" s="36">
        <v>245135054</v>
      </c>
      <c r="D133" s="36">
        <v>6799</v>
      </c>
      <c r="E133" s="37">
        <f t="shared" si="9"/>
        <v>36054.574790410355</v>
      </c>
      <c r="F133" s="38">
        <f>IF(ISNUMBER(C133),E133/E$369,"")</f>
        <v>1.1458526036256125</v>
      </c>
      <c r="G133" s="39">
        <f>(E$369-E133)*0.6</f>
        <v>-2753.5759429214818</v>
      </c>
      <c r="H133" s="39">
        <f>IF(E133&gt;=E$369*0.9,0,IF(E133&lt;0.9*E$369,(E$369*0.9-E133)*0.35))</f>
        <v>0</v>
      </c>
      <c r="I133" s="37">
        <f t="shared" si="10"/>
        <v>-2753.5759429214818</v>
      </c>
      <c r="J133" s="40">
        <f t="shared" si="11"/>
        <v>-355.66407549743667</v>
      </c>
      <c r="K133" s="37">
        <f t="shared" si="12"/>
        <v>-3109.2400184189182</v>
      </c>
      <c r="L133" s="37">
        <f t="shared" si="13"/>
        <v>-18721562.835923154</v>
      </c>
      <c r="M133" s="37">
        <f t="shared" si="14"/>
        <v>-21139722.885230225</v>
      </c>
      <c r="N133" s="41">
        <f>'jan-nov'!M133</f>
        <v>-20558806.642382786</v>
      </c>
      <c r="O133" s="41">
        <f t="shared" si="15"/>
        <v>-580916.2428474389</v>
      </c>
    </row>
    <row r="134" spans="1:15" x14ac:dyDescent="0.3">
      <c r="A134" s="33">
        <v>3039</v>
      </c>
      <c r="B134" s="34" t="s">
        <v>142</v>
      </c>
      <c r="C134" s="36">
        <v>33280660</v>
      </c>
      <c r="D134" s="36">
        <v>1050</v>
      </c>
      <c r="E134" s="37">
        <f t="shared" si="9"/>
        <v>31695.866666666665</v>
      </c>
      <c r="F134" s="38">
        <f>IF(ISNUMBER(C134),E134/E$369,"")</f>
        <v>1.0073282393509235</v>
      </c>
      <c r="G134" s="39">
        <f>(E$369-E134)*0.6</f>
        <v>-138.35106867526773</v>
      </c>
      <c r="H134" s="39">
        <f>IF(E134&gt;=E$369*0.9,0,IF(E134&lt;0.9*E$369,(E$369*0.9-E134)*0.35))</f>
        <v>0</v>
      </c>
      <c r="I134" s="37">
        <f t="shared" si="10"/>
        <v>-138.35106867526773</v>
      </c>
      <c r="J134" s="40">
        <f t="shared" si="11"/>
        <v>-355.66407549743667</v>
      </c>
      <c r="K134" s="37">
        <f t="shared" si="12"/>
        <v>-494.01514417270437</v>
      </c>
      <c r="L134" s="37">
        <f t="shared" si="13"/>
        <v>-145268.6221090311</v>
      </c>
      <c r="M134" s="37">
        <f t="shared" si="14"/>
        <v>-518715.90138133959</v>
      </c>
      <c r="N134" s="41">
        <f>'jan-nov'!M134</f>
        <v>-584922.07784996927</v>
      </c>
      <c r="O134" s="41">
        <f t="shared" si="15"/>
        <v>66206.176468629681</v>
      </c>
    </row>
    <row r="135" spans="1:15" x14ac:dyDescent="0.3">
      <c r="A135" s="33">
        <v>3040</v>
      </c>
      <c r="B135" s="34" t="s">
        <v>423</v>
      </c>
      <c r="C135" s="36">
        <v>98036319</v>
      </c>
      <c r="D135" s="36">
        <v>3273</v>
      </c>
      <c r="E135" s="37">
        <f t="shared" si="9"/>
        <v>29953.045829514209</v>
      </c>
      <c r="F135" s="38">
        <f>IF(ISNUMBER(C135),E135/E$369,"")</f>
        <v>0.95193954580751039</v>
      </c>
      <c r="G135" s="39">
        <f>(E$369-E135)*0.6</f>
        <v>907.3414336162059</v>
      </c>
      <c r="H135" s="39">
        <f>IF(E135&gt;=E$369*0.9,0,IF(E135&lt;0.9*E$369,(E$369*0.9-E135)*0.35))</f>
        <v>0</v>
      </c>
      <c r="I135" s="37">
        <f t="shared" si="10"/>
        <v>907.3414336162059</v>
      </c>
      <c r="J135" s="40">
        <f t="shared" si="11"/>
        <v>-355.66407549743667</v>
      </c>
      <c r="K135" s="37">
        <f t="shared" si="12"/>
        <v>551.67735811876923</v>
      </c>
      <c r="L135" s="37">
        <f t="shared" si="13"/>
        <v>2969728.5122258421</v>
      </c>
      <c r="M135" s="37">
        <f t="shared" si="14"/>
        <v>1805639.9931227318</v>
      </c>
      <c r="N135" s="41">
        <f>'jan-nov'!M135</f>
        <v>1522323.4807590938</v>
      </c>
      <c r="O135" s="41">
        <f t="shared" si="15"/>
        <v>283316.51236363803</v>
      </c>
    </row>
    <row r="136" spans="1:15" x14ac:dyDescent="0.3">
      <c r="A136" s="33">
        <v>3041</v>
      </c>
      <c r="B136" s="34" t="s">
        <v>143</v>
      </c>
      <c r="C136" s="36">
        <v>143936706</v>
      </c>
      <c r="D136" s="36">
        <v>4608</v>
      </c>
      <c r="E136" s="37">
        <f t="shared" si="9"/>
        <v>31236.264322916668</v>
      </c>
      <c r="F136" s="38">
        <f>IF(ISNUMBER(C136),E136/E$369,"")</f>
        <v>0.99272158970161362</v>
      </c>
      <c r="G136" s="39">
        <f>(E$369-E136)*0.6</f>
        <v>137.41033757473051</v>
      </c>
      <c r="H136" s="39">
        <f>IF(E136&gt;=E$369*0.9,0,IF(E136&lt;0.9*E$369,(E$369*0.9-E136)*0.35))</f>
        <v>0</v>
      </c>
      <c r="I136" s="37">
        <f t="shared" si="10"/>
        <v>137.41033757473051</v>
      </c>
      <c r="J136" s="40">
        <f t="shared" si="11"/>
        <v>-355.66407549743667</v>
      </c>
      <c r="K136" s="37">
        <f t="shared" si="12"/>
        <v>-218.25373792270616</v>
      </c>
      <c r="L136" s="37">
        <f t="shared" si="13"/>
        <v>633186.83554435812</v>
      </c>
      <c r="M136" s="37">
        <f t="shared" si="14"/>
        <v>-1005713.2243478301</v>
      </c>
      <c r="N136" s="41">
        <f>'jan-nov'!M136</f>
        <v>-708226.86393586814</v>
      </c>
      <c r="O136" s="41">
        <f t="shared" si="15"/>
        <v>-297486.36041196191</v>
      </c>
    </row>
    <row r="137" spans="1:15" x14ac:dyDescent="0.3">
      <c r="A137" s="33">
        <v>3042</v>
      </c>
      <c r="B137" s="34" t="s">
        <v>144</v>
      </c>
      <c r="C137" s="36">
        <v>97800055</v>
      </c>
      <c r="D137" s="36">
        <v>2486</v>
      </c>
      <c r="E137" s="37">
        <f t="shared" ref="E137:E200" si="16">(C137)/D137</f>
        <v>39340.327835880933</v>
      </c>
      <c r="F137" s="38">
        <f>IF(ISNUMBER(C137),E137/E$369,"")</f>
        <v>1.2502773182120299</v>
      </c>
      <c r="G137" s="39">
        <f>(E$369-E137)*0.6</f>
        <v>-4725.0277702038284</v>
      </c>
      <c r="H137" s="39">
        <f>IF(E137&gt;=E$369*0.9,0,IF(E137&lt;0.9*E$369,(E$369*0.9-E137)*0.35))</f>
        <v>0</v>
      </c>
      <c r="I137" s="37">
        <f t="shared" ref="I137:I200" si="17">G137+H137</f>
        <v>-4725.0277702038284</v>
      </c>
      <c r="J137" s="40">
        <f t="shared" ref="J137:J200" si="18">I$371</f>
        <v>-355.66407549743667</v>
      </c>
      <c r="K137" s="37">
        <f t="shared" ref="K137:K200" si="19">I137+J137</f>
        <v>-5080.6918457012653</v>
      </c>
      <c r="L137" s="37">
        <f t="shared" ref="L137:L200" si="20">(I137*D137)</f>
        <v>-11746419.036726717</v>
      </c>
      <c r="M137" s="37">
        <f t="shared" ref="M137:M200" si="21">(K137*D137)</f>
        <v>-12630599.928413345</v>
      </c>
      <c r="N137" s="41">
        <f>'jan-nov'!M137</f>
        <v>-12415587.777461926</v>
      </c>
      <c r="O137" s="41">
        <f t="shared" ref="O137:O200" si="22">M137-N137</f>
        <v>-215012.15095141903</v>
      </c>
    </row>
    <row r="138" spans="1:15" x14ac:dyDescent="0.3">
      <c r="A138" s="33">
        <v>3043</v>
      </c>
      <c r="B138" s="34" t="s">
        <v>145</v>
      </c>
      <c r="C138" s="36">
        <v>145042009</v>
      </c>
      <c r="D138" s="36">
        <v>4674</v>
      </c>
      <c r="E138" s="37">
        <f t="shared" si="16"/>
        <v>31031.66645271716</v>
      </c>
      <c r="F138" s="38">
        <f>IF(ISNUMBER(C138),E138/E$369,"")</f>
        <v>0.98621925251896247</v>
      </c>
      <c r="G138" s="39">
        <f>(E$369-E138)*0.6</f>
        <v>260.16905969443542</v>
      </c>
      <c r="H138" s="39">
        <f>IF(E138&gt;=E$369*0.9,0,IF(E138&lt;0.9*E$369,(E$369*0.9-E138)*0.35))</f>
        <v>0</v>
      </c>
      <c r="I138" s="37">
        <f t="shared" si="17"/>
        <v>260.16905969443542</v>
      </c>
      <c r="J138" s="40">
        <f t="shared" si="18"/>
        <v>-355.66407549743667</v>
      </c>
      <c r="K138" s="37">
        <f t="shared" si="19"/>
        <v>-95.495015803001252</v>
      </c>
      <c r="L138" s="37">
        <f t="shared" si="20"/>
        <v>1216030.1850117911</v>
      </c>
      <c r="M138" s="37">
        <f t="shared" si="21"/>
        <v>-446343.70386322786</v>
      </c>
      <c r="N138" s="41">
        <f>'jan-nov'!M138</f>
        <v>-511815.45625786297</v>
      </c>
      <c r="O138" s="41">
        <f t="shared" si="22"/>
        <v>65471.752394635114</v>
      </c>
    </row>
    <row r="139" spans="1:15" x14ac:dyDescent="0.3">
      <c r="A139" s="33">
        <v>3044</v>
      </c>
      <c r="B139" s="34" t="s">
        <v>146</v>
      </c>
      <c r="C139" s="36">
        <v>194492985</v>
      </c>
      <c r="D139" s="36">
        <v>4441</v>
      </c>
      <c r="E139" s="37">
        <f t="shared" si="16"/>
        <v>43794.862643548753</v>
      </c>
      <c r="F139" s="38">
        <f>IF(ISNUMBER(C139),E139/E$369,"")</f>
        <v>1.3918471560752874</v>
      </c>
      <c r="G139" s="39">
        <f>(E$369-E139)*0.6</f>
        <v>-7397.7486548045199</v>
      </c>
      <c r="H139" s="39">
        <f>IF(E139&gt;=E$369*0.9,0,IF(E139&lt;0.9*E$369,(E$369*0.9-E139)*0.35))</f>
        <v>0</v>
      </c>
      <c r="I139" s="37">
        <f t="shared" si="17"/>
        <v>-7397.7486548045199</v>
      </c>
      <c r="J139" s="40">
        <f t="shared" si="18"/>
        <v>-355.66407549743667</v>
      </c>
      <c r="K139" s="37">
        <f t="shared" si="19"/>
        <v>-7753.4127303019568</v>
      </c>
      <c r="L139" s="37">
        <f t="shared" si="20"/>
        <v>-32853401.775986873</v>
      </c>
      <c r="M139" s="37">
        <f t="shared" si="21"/>
        <v>-34432905.935270987</v>
      </c>
      <c r="N139" s="41">
        <f>'jan-nov'!M139</f>
        <v>-33603325.916696869</v>
      </c>
      <c r="O139" s="41">
        <f t="shared" si="22"/>
        <v>-829580.01857411861</v>
      </c>
    </row>
    <row r="140" spans="1:15" x14ac:dyDescent="0.3">
      <c r="A140" s="33">
        <v>3045</v>
      </c>
      <c r="B140" s="34" t="s">
        <v>147</v>
      </c>
      <c r="C140" s="36">
        <v>105568004</v>
      </c>
      <c r="D140" s="36">
        <v>3467</v>
      </c>
      <c r="E140" s="37">
        <f t="shared" si="16"/>
        <v>30449.381021055669</v>
      </c>
      <c r="F140" s="38">
        <f>IF(ISNUMBER(C140),E140/E$369,"")</f>
        <v>0.96771360429536879</v>
      </c>
      <c r="G140" s="39">
        <f>(E$369-E140)*0.6</f>
        <v>609.54031869132962</v>
      </c>
      <c r="H140" s="39">
        <f>IF(E140&gt;=E$369*0.9,0,IF(E140&lt;0.9*E$369,(E$369*0.9-E140)*0.35))</f>
        <v>0</v>
      </c>
      <c r="I140" s="37">
        <f t="shared" si="17"/>
        <v>609.54031869132962</v>
      </c>
      <c r="J140" s="40">
        <f t="shared" si="18"/>
        <v>-355.66407549743667</v>
      </c>
      <c r="K140" s="37">
        <f t="shared" si="19"/>
        <v>253.87624319389295</v>
      </c>
      <c r="L140" s="37">
        <f t="shared" si="20"/>
        <v>2113276.2849028399</v>
      </c>
      <c r="M140" s="37">
        <f t="shared" si="21"/>
        <v>880188.93515322683</v>
      </c>
      <c r="N140" s="41">
        <f>'jan-nov'!M140</f>
        <v>898076.63666110381</v>
      </c>
      <c r="O140" s="41">
        <f t="shared" si="22"/>
        <v>-17887.701507876976</v>
      </c>
    </row>
    <row r="141" spans="1:15" x14ac:dyDescent="0.3">
      <c r="A141" s="33">
        <v>3046</v>
      </c>
      <c r="B141" s="34" t="s">
        <v>148</v>
      </c>
      <c r="C141" s="36">
        <v>74911821</v>
      </c>
      <c r="D141" s="36">
        <v>2212</v>
      </c>
      <c r="E141" s="37">
        <f t="shared" si="16"/>
        <v>33866.103526220613</v>
      </c>
      <c r="F141" s="38">
        <f>IF(ISNUMBER(C141),E141/E$369,"")</f>
        <v>1.0763006671346396</v>
      </c>
      <c r="G141" s="39">
        <f>(E$369-E141)*0.6</f>
        <v>-1440.4931844076366</v>
      </c>
      <c r="H141" s="39">
        <f>IF(E141&gt;=E$369*0.9,0,IF(E141&lt;0.9*E$369,(E$369*0.9-E141)*0.35))</f>
        <v>0</v>
      </c>
      <c r="I141" s="37">
        <f t="shared" si="17"/>
        <v>-1440.4931844076366</v>
      </c>
      <c r="J141" s="40">
        <f t="shared" si="18"/>
        <v>-355.66407549743667</v>
      </c>
      <c r="K141" s="37">
        <f t="shared" si="19"/>
        <v>-1796.1572599050733</v>
      </c>
      <c r="L141" s="37">
        <f t="shared" si="20"/>
        <v>-3186370.9239096921</v>
      </c>
      <c r="M141" s="37">
        <f t="shared" si="21"/>
        <v>-3973099.8589100218</v>
      </c>
      <c r="N141" s="41">
        <f>'jan-nov'!M141</f>
        <v>-3747490.0760039296</v>
      </c>
      <c r="O141" s="41">
        <f t="shared" si="22"/>
        <v>-225609.78290609224</v>
      </c>
    </row>
    <row r="142" spans="1:15" x14ac:dyDescent="0.3">
      <c r="A142" s="33">
        <v>3047</v>
      </c>
      <c r="B142" s="34" t="s">
        <v>149</v>
      </c>
      <c r="C142" s="36">
        <v>366400738</v>
      </c>
      <c r="D142" s="36">
        <v>14115</v>
      </c>
      <c r="E142" s="37">
        <f t="shared" si="16"/>
        <v>25958.252780729719</v>
      </c>
      <c r="F142" s="38">
        <f>IF(ISNUMBER(C142),E142/E$369,"")</f>
        <v>0.82498078835427602</v>
      </c>
      <c r="G142" s="39">
        <f>(E$369-E142)*0.6</f>
        <v>3304.2172628868998</v>
      </c>
      <c r="H142" s="39">
        <f>IF(E142&gt;=E$369*0.9,0,IF(E142&lt;0.9*E$369,(E$369*0.9-E142)*0.35))</f>
        <v>826.17521569008204</v>
      </c>
      <c r="I142" s="37">
        <f t="shared" si="17"/>
        <v>4130.3924785769814</v>
      </c>
      <c r="J142" s="40">
        <f t="shared" si="18"/>
        <v>-355.66407549743667</v>
      </c>
      <c r="K142" s="37">
        <f t="shared" si="19"/>
        <v>3774.7284030795445</v>
      </c>
      <c r="L142" s="37">
        <f t="shared" si="20"/>
        <v>58300489.835114092</v>
      </c>
      <c r="M142" s="37">
        <f t="shared" si="21"/>
        <v>53280291.409467772</v>
      </c>
      <c r="N142" s="41">
        <f>'jan-nov'!M142</f>
        <v>55437545.51601208</v>
      </c>
      <c r="O142" s="41">
        <f t="shared" si="22"/>
        <v>-2157254.1065443084</v>
      </c>
    </row>
    <row r="143" spans="1:15" x14ac:dyDescent="0.3">
      <c r="A143" s="33">
        <v>3048</v>
      </c>
      <c r="B143" s="34" t="s">
        <v>150</v>
      </c>
      <c r="C143" s="36">
        <v>573811461</v>
      </c>
      <c r="D143" s="36">
        <v>19423</v>
      </c>
      <c r="E143" s="37">
        <f t="shared" si="16"/>
        <v>29542.885290634815</v>
      </c>
      <c r="F143" s="38">
        <f>IF(ISNUMBER(C143),E143/E$369,"")</f>
        <v>0.93890420912384376</v>
      </c>
      <c r="G143" s="39">
        <f>(E$369-E143)*0.6</f>
        <v>1153.4377569438423</v>
      </c>
      <c r="H143" s="39">
        <f>IF(E143&gt;=E$369*0.9,0,IF(E143&lt;0.9*E$369,(E$369*0.9-E143)*0.35))</f>
        <v>0</v>
      </c>
      <c r="I143" s="37">
        <f t="shared" si="17"/>
        <v>1153.4377569438423</v>
      </c>
      <c r="J143" s="40">
        <f t="shared" si="18"/>
        <v>-355.66407549743667</v>
      </c>
      <c r="K143" s="37">
        <f t="shared" si="19"/>
        <v>797.77368144640559</v>
      </c>
      <c r="L143" s="37">
        <f t="shared" si="20"/>
        <v>22403221.553120248</v>
      </c>
      <c r="M143" s="37">
        <f t="shared" si="21"/>
        <v>15495158.214733535</v>
      </c>
      <c r="N143" s="41">
        <f>'jan-nov'!M143</f>
        <v>13936911.226209581</v>
      </c>
      <c r="O143" s="41">
        <f t="shared" si="22"/>
        <v>1558246.9885239545</v>
      </c>
    </row>
    <row r="144" spans="1:15" x14ac:dyDescent="0.3">
      <c r="A144" s="33">
        <v>3049</v>
      </c>
      <c r="B144" s="34" t="s">
        <v>151</v>
      </c>
      <c r="C144" s="36">
        <v>941549645</v>
      </c>
      <c r="D144" s="36">
        <v>26811</v>
      </c>
      <c r="E144" s="37">
        <f t="shared" si="16"/>
        <v>35118.035321323339</v>
      </c>
      <c r="F144" s="38">
        <f>IF(ISNUMBER(C144),E144/E$369,"")</f>
        <v>1.1160883865937994</v>
      </c>
      <c r="G144" s="39">
        <f>(E$369-E144)*0.6</f>
        <v>-2191.6522614692722</v>
      </c>
      <c r="H144" s="39">
        <f>IF(E144&gt;=E$369*0.9,0,IF(E144&lt;0.9*E$369,(E$369*0.9-E144)*0.35))</f>
        <v>0</v>
      </c>
      <c r="I144" s="37">
        <f t="shared" si="17"/>
        <v>-2191.6522614692722</v>
      </c>
      <c r="J144" s="40">
        <f t="shared" si="18"/>
        <v>-355.66407549743667</v>
      </c>
      <c r="K144" s="37">
        <f t="shared" si="19"/>
        <v>-2547.3163369667091</v>
      </c>
      <c r="L144" s="37">
        <f t="shared" si="20"/>
        <v>-58760388.782252654</v>
      </c>
      <c r="M144" s="37">
        <f t="shared" si="21"/>
        <v>-68296098.310414433</v>
      </c>
      <c r="N144" s="41">
        <f>'jan-nov'!M144</f>
        <v>-65700367.980986252</v>
      </c>
      <c r="O144" s="41">
        <f t="shared" si="22"/>
        <v>-2595730.3294281811</v>
      </c>
    </row>
    <row r="145" spans="1:15" x14ac:dyDescent="0.3">
      <c r="A145" s="33">
        <v>3050</v>
      </c>
      <c r="B145" s="34" t="s">
        <v>152</v>
      </c>
      <c r="C145" s="36">
        <v>83207875</v>
      </c>
      <c r="D145" s="36">
        <v>2688</v>
      </c>
      <c r="E145" s="37">
        <f t="shared" si="16"/>
        <v>30955.310639880954</v>
      </c>
      <c r="F145" s="38">
        <f>IF(ISNUMBER(C145),E145/E$369,"")</f>
        <v>0.98379258385211721</v>
      </c>
      <c r="G145" s="39">
        <f>(E$369-E145)*0.6</f>
        <v>305.98254739615874</v>
      </c>
      <c r="H145" s="39">
        <f>IF(E145&gt;=E$369*0.9,0,IF(E145&lt;0.9*E$369,(E$369*0.9-E145)*0.35))</f>
        <v>0</v>
      </c>
      <c r="I145" s="37">
        <f t="shared" si="17"/>
        <v>305.98254739615874</v>
      </c>
      <c r="J145" s="40">
        <f t="shared" si="18"/>
        <v>-355.66407549743667</v>
      </c>
      <c r="K145" s="37">
        <f t="shared" si="19"/>
        <v>-49.681528101277934</v>
      </c>
      <c r="L145" s="37">
        <f t="shared" si="20"/>
        <v>822481.08740087471</v>
      </c>
      <c r="M145" s="37">
        <f t="shared" si="21"/>
        <v>-133543.94753623509</v>
      </c>
      <c r="N145" s="41">
        <f>'jan-nov'!M145</f>
        <v>273635.51270408119</v>
      </c>
      <c r="O145" s="41">
        <f t="shared" si="22"/>
        <v>-407179.46024031629</v>
      </c>
    </row>
    <row r="146" spans="1:15" x14ac:dyDescent="0.3">
      <c r="A146" s="33">
        <v>3051</v>
      </c>
      <c r="B146" s="34" t="s">
        <v>153</v>
      </c>
      <c r="C146" s="36">
        <v>39387449</v>
      </c>
      <c r="D146" s="36">
        <v>1390</v>
      </c>
      <c r="E146" s="37">
        <f t="shared" si="16"/>
        <v>28336.294244604316</v>
      </c>
      <c r="F146" s="38">
        <f>IF(ISNUMBER(C146),E146/E$369,"")</f>
        <v>0.90055746673005654</v>
      </c>
      <c r="G146" s="39">
        <f>(E$369-E146)*0.6</f>
        <v>1877.3923845621414</v>
      </c>
      <c r="H146" s="39">
        <f>IF(E146&gt;=E$369*0.9,0,IF(E146&lt;0.9*E$369,(E$369*0.9-E146)*0.35))</f>
        <v>0</v>
      </c>
      <c r="I146" s="37">
        <f t="shared" si="17"/>
        <v>1877.3923845621414</v>
      </c>
      <c r="J146" s="40">
        <f t="shared" si="18"/>
        <v>-355.66407549743667</v>
      </c>
      <c r="K146" s="37">
        <f t="shared" si="19"/>
        <v>1521.7283090647047</v>
      </c>
      <c r="L146" s="37">
        <f t="shared" si="20"/>
        <v>2609575.4145413768</v>
      </c>
      <c r="M146" s="37">
        <f t="shared" si="21"/>
        <v>2115202.3495999398</v>
      </c>
      <c r="N146" s="41">
        <f>'jan-nov'!M146</f>
        <v>1965262.0283700398</v>
      </c>
      <c r="O146" s="41">
        <f t="shared" si="22"/>
        <v>149940.3212299</v>
      </c>
    </row>
    <row r="147" spans="1:15" x14ac:dyDescent="0.3">
      <c r="A147" s="33">
        <v>3052</v>
      </c>
      <c r="B147" s="34" t="s">
        <v>154</v>
      </c>
      <c r="C147" s="36">
        <v>89295613</v>
      </c>
      <c r="D147" s="36">
        <v>2439</v>
      </c>
      <c r="E147" s="37">
        <f t="shared" si="16"/>
        <v>36611.56744567446</v>
      </c>
      <c r="F147" s="38">
        <f>IF(ISNUMBER(C147),E147/E$369,"")</f>
        <v>1.1635544206056998</v>
      </c>
      <c r="G147" s="39">
        <f>(E$369-E147)*0.6</f>
        <v>-3087.7715360799448</v>
      </c>
      <c r="H147" s="39">
        <f>IF(E147&gt;=E$369*0.9,0,IF(E147&lt;0.9*E$369,(E$369*0.9-E147)*0.35))</f>
        <v>0</v>
      </c>
      <c r="I147" s="37">
        <f t="shared" si="17"/>
        <v>-3087.7715360799448</v>
      </c>
      <c r="J147" s="40">
        <f t="shared" si="18"/>
        <v>-355.66407549743667</v>
      </c>
      <c r="K147" s="37">
        <f t="shared" si="19"/>
        <v>-3443.4356115773817</v>
      </c>
      <c r="L147" s="37">
        <f t="shared" si="20"/>
        <v>-7531074.7764989855</v>
      </c>
      <c r="M147" s="37">
        <f t="shared" si="21"/>
        <v>-8398539.4566372335</v>
      </c>
      <c r="N147" s="41">
        <f>'jan-nov'!M147</f>
        <v>-8453314.2162629273</v>
      </c>
      <c r="O147" s="41">
        <f t="shared" si="22"/>
        <v>54774.759625693783</v>
      </c>
    </row>
    <row r="148" spans="1:15" x14ac:dyDescent="0.3">
      <c r="A148" s="33">
        <v>3053</v>
      </c>
      <c r="B148" s="34" t="s">
        <v>127</v>
      </c>
      <c r="C148" s="36">
        <v>178268931</v>
      </c>
      <c r="D148" s="36">
        <v>6852</v>
      </c>
      <c r="E148" s="37">
        <f t="shared" si="16"/>
        <v>26017.065236427319</v>
      </c>
      <c r="F148" s="38">
        <f>IF(ISNUMBER(C148),E148/E$369,"")</f>
        <v>0.82684991053581491</v>
      </c>
      <c r="G148" s="39">
        <f>(E$369-E148)*0.6</f>
        <v>3268.9297894683395</v>
      </c>
      <c r="H148" s="39">
        <f>IF(E148&gt;=E$369*0.9,0,IF(E148&lt;0.9*E$369,(E$369*0.9-E148)*0.35))</f>
        <v>805.59085619592202</v>
      </c>
      <c r="I148" s="37">
        <f t="shared" si="17"/>
        <v>4074.5206456642618</v>
      </c>
      <c r="J148" s="40">
        <f t="shared" si="18"/>
        <v>-355.66407549743667</v>
      </c>
      <c r="K148" s="37">
        <f t="shared" si="19"/>
        <v>3718.8565701668249</v>
      </c>
      <c r="L148" s="37">
        <f t="shared" si="20"/>
        <v>27918615.464091521</v>
      </c>
      <c r="M148" s="37">
        <f t="shared" si="21"/>
        <v>25481605.218783084</v>
      </c>
      <c r="N148" s="41">
        <f>'jan-nov'!M148</f>
        <v>24286220.343745276</v>
      </c>
      <c r="O148" s="41">
        <f t="shared" si="22"/>
        <v>1195384.875037808</v>
      </c>
    </row>
    <row r="149" spans="1:15" x14ac:dyDescent="0.3">
      <c r="A149" s="33">
        <v>3054</v>
      </c>
      <c r="B149" s="34" t="s">
        <v>128</v>
      </c>
      <c r="C149" s="36">
        <v>244715790</v>
      </c>
      <c r="D149" s="36">
        <v>9048</v>
      </c>
      <c r="E149" s="37">
        <f t="shared" si="16"/>
        <v>27046.395888594165</v>
      </c>
      <c r="F149" s="38">
        <f>IF(ISNUMBER(C149),E149/E$369,"")</f>
        <v>0.85956312972182347</v>
      </c>
      <c r="G149" s="39">
        <f>(E$369-E149)*0.6</f>
        <v>2651.3313981682322</v>
      </c>
      <c r="H149" s="39">
        <f>IF(E149&gt;=E$369*0.9,0,IF(E149&lt;0.9*E$369,(E$369*0.9-E149)*0.35))</f>
        <v>445.32512793752608</v>
      </c>
      <c r="I149" s="37">
        <f t="shared" si="17"/>
        <v>3096.6565261057585</v>
      </c>
      <c r="J149" s="40">
        <f t="shared" si="18"/>
        <v>-355.66407549743667</v>
      </c>
      <c r="K149" s="37">
        <f t="shared" si="19"/>
        <v>2740.9924506083216</v>
      </c>
      <c r="L149" s="37">
        <f t="shared" si="20"/>
        <v>28018548.248204902</v>
      </c>
      <c r="M149" s="37">
        <f t="shared" si="21"/>
        <v>24800499.693104096</v>
      </c>
      <c r="N149" s="41">
        <f>'jan-nov'!M149</f>
        <v>23524916.132633861</v>
      </c>
      <c r="O149" s="41">
        <f t="shared" si="22"/>
        <v>1275583.5604702346</v>
      </c>
    </row>
    <row r="150" spans="1:15" x14ac:dyDescent="0.3">
      <c r="A150" s="33">
        <v>3401</v>
      </c>
      <c r="B150" s="34" t="s">
        <v>91</v>
      </c>
      <c r="C150" s="36">
        <v>488404128</v>
      </c>
      <c r="D150" s="36">
        <v>17829</v>
      </c>
      <c r="E150" s="37">
        <f t="shared" si="16"/>
        <v>27393.803802793202</v>
      </c>
      <c r="F150" s="38">
        <f>IF(ISNUMBER(C150),E150/E$369,"")</f>
        <v>0.87060412147721611</v>
      </c>
      <c r="G150" s="39">
        <f>(E$369-E150)*0.6</f>
        <v>2442.8866496488104</v>
      </c>
      <c r="H150" s="39">
        <f>IF(E150&gt;=E$369*0.9,0,IF(E150&lt;0.9*E$369,(E$369*0.9-E150)*0.35))</f>
        <v>323.73235796786321</v>
      </c>
      <c r="I150" s="37">
        <f t="shared" si="17"/>
        <v>2766.6190076166736</v>
      </c>
      <c r="J150" s="40">
        <f t="shared" si="18"/>
        <v>-355.66407549743667</v>
      </c>
      <c r="K150" s="37">
        <f t="shared" si="19"/>
        <v>2410.9549321192371</v>
      </c>
      <c r="L150" s="37">
        <f t="shared" si="20"/>
        <v>49326050.286797673</v>
      </c>
      <c r="M150" s="37">
        <f t="shared" si="21"/>
        <v>42984915.484753877</v>
      </c>
      <c r="N150" s="41">
        <f>'jan-nov'!M150</f>
        <v>43299391.060607783</v>
      </c>
      <c r="O150" s="41">
        <f t="shared" si="22"/>
        <v>-314475.57585390657</v>
      </c>
    </row>
    <row r="151" spans="1:15" x14ac:dyDescent="0.3">
      <c r="A151" s="33">
        <v>3403</v>
      </c>
      <c r="B151" s="34" t="s">
        <v>92</v>
      </c>
      <c r="C151" s="36">
        <v>922932888</v>
      </c>
      <c r="D151" s="36">
        <v>31369</v>
      </c>
      <c r="E151" s="37">
        <f t="shared" si="16"/>
        <v>29421.814147725461</v>
      </c>
      <c r="F151" s="38">
        <f>IF(ISNUMBER(C151),E151/E$369,"")</f>
        <v>0.93505643987034226</v>
      </c>
      <c r="G151" s="39">
        <f>(E$369-E151)*0.6</f>
        <v>1226.0804426894545</v>
      </c>
      <c r="H151" s="39">
        <f>IF(E151&gt;=E$369*0.9,0,IF(E151&lt;0.9*E$369,(E$369*0.9-E151)*0.35))</f>
        <v>0</v>
      </c>
      <c r="I151" s="37">
        <f t="shared" si="17"/>
        <v>1226.0804426894545</v>
      </c>
      <c r="J151" s="40">
        <f t="shared" si="18"/>
        <v>-355.66407549743667</v>
      </c>
      <c r="K151" s="37">
        <f t="shared" si="19"/>
        <v>870.41636719201779</v>
      </c>
      <c r="L151" s="37">
        <f t="shared" si="20"/>
        <v>38460917.406725496</v>
      </c>
      <c r="M151" s="37">
        <f t="shared" si="21"/>
        <v>27304091.022446405</v>
      </c>
      <c r="N151" s="41">
        <f>'jan-nov'!M151</f>
        <v>26054325.015927922</v>
      </c>
      <c r="O151" s="41">
        <f t="shared" si="22"/>
        <v>1249766.0065184832</v>
      </c>
    </row>
    <row r="152" spans="1:15" x14ac:dyDescent="0.3">
      <c r="A152" s="33">
        <v>3405</v>
      </c>
      <c r="B152" s="34" t="s">
        <v>112</v>
      </c>
      <c r="C152" s="36">
        <v>825130617</v>
      </c>
      <c r="D152" s="36">
        <v>28345</v>
      </c>
      <c r="E152" s="37">
        <f t="shared" si="16"/>
        <v>29110.270488622333</v>
      </c>
      <c r="F152" s="38">
        <f>IF(ISNUMBER(C152),E152/E$369,"")</f>
        <v>0.9251552521569506</v>
      </c>
      <c r="G152" s="39">
        <f>(E$369-E152)*0.6</f>
        <v>1413.0066381513316</v>
      </c>
      <c r="H152" s="39">
        <f>IF(E152&gt;=E$369*0.9,0,IF(E152&lt;0.9*E$369,(E$369*0.9-E152)*0.35))</f>
        <v>0</v>
      </c>
      <c r="I152" s="37">
        <f t="shared" si="17"/>
        <v>1413.0066381513316</v>
      </c>
      <c r="J152" s="40">
        <f t="shared" si="18"/>
        <v>-355.66407549743667</v>
      </c>
      <c r="K152" s="37">
        <f t="shared" si="19"/>
        <v>1057.3425626538949</v>
      </c>
      <c r="L152" s="37">
        <f t="shared" si="20"/>
        <v>40051673.158399493</v>
      </c>
      <c r="M152" s="37">
        <f t="shared" si="21"/>
        <v>29970374.938424651</v>
      </c>
      <c r="N152" s="41">
        <f>'jan-nov'!M152</f>
        <v>28686066.264135864</v>
      </c>
      <c r="O152" s="41">
        <f t="shared" si="22"/>
        <v>1284308.6742887869</v>
      </c>
    </row>
    <row r="153" spans="1:15" x14ac:dyDescent="0.3">
      <c r="A153" s="33">
        <v>3407</v>
      </c>
      <c r="B153" s="34" t="s">
        <v>113</v>
      </c>
      <c r="C153" s="36">
        <v>811206267</v>
      </c>
      <c r="D153" s="36">
        <v>30560</v>
      </c>
      <c r="E153" s="37">
        <f t="shared" si="16"/>
        <v>26544.707689790575</v>
      </c>
      <c r="F153" s="38">
        <f>IF(ISNUMBER(C153),E153/E$369,"")</f>
        <v>0.84361894698914464</v>
      </c>
      <c r="G153" s="39">
        <f>(E$369-E153)*0.6</f>
        <v>2952.3443174503859</v>
      </c>
      <c r="H153" s="39">
        <f>IF(E153&gt;=E$369*0.9,0,IF(E153&lt;0.9*E$369,(E$369*0.9-E153)*0.35))</f>
        <v>620.91599751878232</v>
      </c>
      <c r="I153" s="37">
        <f t="shared" si="17"/>
        <v>3573.2603149691681</v>
      </c>
      <c r="J153" s="40">
        <f t="shared" si="18"/>
        <v>-355.66407549743667</v>
      </c>
      <c r="K153" s="37">
        <f t="shared" si="19"/>
        <v>3217.5962394717317</v>
      </c>
      <c r="L153" s="37">
        <f t="shared" si="20"/>
        <v>109198835.22545777</v>
      </c>
      <c r="M153" s="37">
        <f t="shared" si="21"/>
        <v>98329741.078256115</v>
      </c>
      <c r="N153" s="41">
        <f>'jan-nov'!M153</f>
        <v>94303536.802839428</v>
      </c>
      <c r="O153" s="41">
        <f t="shared" si="22"/>
        <v>4026204.2754166871</v>
      </c>
    </row>
    <row r="154" spans="1:15" x14ac:dyDescent="0.3">
      <c r="A154" s="33">
        <v>3411</v>
      </c>
      <c r="B154" s="34" t="s">
        <v>93</v>
      </c>
      <c r="C154" s="36">
        <v>885530017</v>
      </c>
      <c r="D154" s="36">
        <v>34768</v>
      </c>
      <c r="E154" s="37">
        <f t="shared" si="16"/>
        <v>25469.685256557754</v>
      </c>
      <c r="F154" s="38">
        <f>IF(ISNUMBER(C154),E154/E$369,"")</f>
        <v>0.80945359456891852</v>
      </c>
      <c r="G154" s="39">
        <f>(E$369-E154)*0.6</f>
        <v>3597.3577773900788</v>
      </c>
      <c r="H154" s="39">
        <f>IF(E154&gt;=E$369*0.9,0,IF(E154&lt;0.9*E$369,(E$369*0.9-E154)*0.35))</f>
        <v>997.17384915026992</v>
      </c>
      <c r="I154" s="37">
        <f t="shared" si="17"/>
        <v>4594.531626540349</v>
      </c>
      <c r="J154" s="40">
        <f t="shared" si="18"/>
        <v>-355.66407549743667</v>
      </c>
      <c r="K154" s="37">
        <f t="shared" si="19"/>
        <v>4238.8675510429121</v>
      </c>
      <c r="L154" s="37">
        <f t="shared" si="20"/>
        <v>159742675.59155485</v>
      </c>
      <c r="M154" s="37">
        <f t="shared" si="21"/>
        <v>147376947.01465997</v>
      </c>
      <c r="N154" s="41">
        <f>'jan-nov'!M154</f>
        <v>143025410.73901573</v>
      </c>
      <c r="O154" s="41">
        <f t="shared" si="22"/>
        <v>4351536.2756442428</v>
      </c>
    </row>
    <row r="155" spans="1:15" x14ac:dyDescent="0.3">
      <c r="A155" s="33">
        <v>3412</v>
      </c>
      <c r="B155" s="34" t="s">
        <v>94</v>
      </c>
      <c r="C155" s="36">
        <v>173015579</v>
      </c>
      <c r="D155" s="36">
        <v>7674</v>
      </c>
      <c r="E155" s="37">
        <f t="shared" si="16"/>
        <v>22545.683997915039</v>
      </c>
      <c r="F155" s="38">
        <f>IF(ISNUMBER(C155),E155/E$369,"")</f>
        <v>0.71652573521411989</v>
      </c>
      <c r="G155" s="39">
        <f>(E$369-E155)*0.6</f>
        <v>5351.7585325757072</v>
      </c>
      <c r="H155" s="39">
        <f>IF(E155&gt;=E$369*0.9,0,IF(E155&lt;0.9*E$369,(E$369*0.9-E155)*0.35))</f>
        <v>2020.5742896752199</v>
      </c>
      <c r="I155" s="37">
        <f t="shared" si="17"/>
        <v>7372.3328222509272</v>
      </c>
      <c r="J155" s="40">
        <f t="shared" si="18"/>
        <v>-355.66407549743667</v>
      </c>
      <c r="K155" s="37">
        <f t="shared" si="19"/>
        <v>7016.6687467534903</v>
      </c>
      <c r="L155" s="37">
        <f t="shared" si="20"/>
        <v>56575282.077953614</v>
      </c>
      <c r="M155" s="37">
        <f t="shared" si="21"/>
        <v>53845915.962586284</v>
      </c>
      <c r="N155" s="41">
        <f>'jan-nov'!M155</f>
        <v>52478071.950788282</v>
      </c>
      <c r="O155" s="41">
        <f t="shared" si="22"/>
        <v>1367844.0117980018</v>
      </c>
    </row>
    <row r="156" spans="1:15" x14ac:dyDescent="0.3">
      <c r="A156" s="33">
        <v>3413</v>
      </c>
      <c r="B156" s="34" t="s">
        <v>95</v>
      </c>
      <c r="C156" s="36">
        <v>521959663</v>
      </c>
      <c r="D156" s="36">
        <v>21064</v>
      </c>
      <c r="E156" s="37">
        <f t="shared" si="16"/>
        <v>24779.702952905431</v>
      </c>
      <c r="F156" s="38">
        <f>IF(ISNUMBER(C156),E156/E$369,"")</f>
        <v>0.78752522559794691</v>
      </c>
      <c r="G156" s="39">
        <f>(E$369-E156)*0.6</f>
        <v>4011.3471595814726</v>
      </c>
      <c r="H156" s="39">
        <f>IF(E156&gt;=E$369*0.9,0,IF(E156&lt;0.9*E$369,(E$369*0.9-E156)*0.35))</f>
        <v>1238.667655428583</v>
      </c>
      <c r="I156" s="37">
        <f t="shared" si="17"/>
        <v>5250.0148150100558</v>
      </c>
      <c r="J156" s="40">
        <f t="shared" si="18"/>
        <v>-355.66407549743667</v>
      </c>
      <c r="K156" s="37">
        <f t="shared" si="19"/>
        <v>4894.3507395126189</v>
      </c>
      <c r="L156" s="37">
        <f t="shared" si="20"/>
        <v>110586312.06337182</v>
      </c>
      <c r="M156" s="37">
        <f t="shared" si="21"/>
        <v>103094603.9770938</v>
      </c>
      <c r="N156" s="41">
        <f>'jan-nov'!M156</f>
        <v>100255251.80152518</v>
      </c>
      <c r="O156" s="41">
        <f t="shared" si="22"/>
        <v>2839352.1755686253</v>
      </c>
    </row>
    <row r="157" spans="1:15" x14ac:dyDescent="0.3">
      <c r="A157" s="33">
        <v>3414</v>
      </c>
      <c r="B157" s="34" t="s">
        <v>96</v>
      </c>
      <c r="C157" s="36">
        <v>111732697</v>
      </c>
      <c r="D157" s="36">
        <v>5016</v>
      </c>
      <c r="E157" s="37">
        <f t="shared" si="16"/>
        <v>22275.258572567782</v>
      </c>
      <c r="F157" s="38">
        <f>IF(ISNUMBER(C157),E157/E$369,"")</f>
        <v>0.70793132855360552</v>
      </c>
      <c r="G157" s="39">
        <f>(E$369-E157)*0.6</f>
        <v>5514.0137877840616</v>
      </c>
      <c r="H157" s="39">
        <f>IF(E157&gt;=E$369*0.9,0,IF(E157&lt;0.9*E$369,(E$369*0.9-E157)*0.35))</f>
        <v>2115.22318854676</v>
      </c>
      <c r="I157" s="37">
        <f t="shared" si="17"/>
        <v>7629.2369763308216</v>
      </c>
      <c r="J157" s="40">
        <f t="shared" si="18"/>
        <v>-355.66407549743667</v>
      </c>
      <c r="K157" s="37">
        <f t="shared" si="19"/>
        <v>7273.5729008333847</v>
      </c>
      <c r="L157" s="37">
        <f t="shared" si="20"/>
        <v>38268252.673275404</v>
      </c>
      <c r="M157" s="37">
        <f t="shared" si="21"/>
        <v>36484241.67058026</v>
      </c>
      <c r="N157" s="41">
        <f>'jan-nov'!M157</f>
        <v>35533541.164510563</v>
      </c>
      <c r="O157" s="41">
        <f t="shared" si="22"/>
        <v>950700.50606969744</v>
      </c>
    </row>
    <row r="158" spans="1:15" x14ac:dyDescent="0.3">
      <c r="A158" s="33">
        <v>3415</v>
      </c>
      <c r="B158" s="34" t="s">
        <v>97</v>
      </c>
      <c r="C158" s="36">
        <v>194909956</v>
      </c>
      <c r="D158" s="36">
        <v>7905</v>
      </c>
      <c r="E158" s="37">
        <f t="shared" si="16"/>
        <v>24656.54092346616</v>
      </c>
      <c r="F158" s="38">
        <f>IF(ISNUMBER(C158),E158/E$369,"")</f>
        <v>0.78361100575424647</v>
      </c>
      <c r="G158" s="39">
        <f>(E$369-E158)*0.6</f>
        <v>4085.2443772450351</v>
      </c>
      <c r="H158" s="39">
        <f>IF(E158&gt;=E$369*0.9,0,IF(E158&lt;0.9*E$369,(E$369*0.9-E158)*0.35))</f>
        <v>1281.7743657323276</v>
      </c>
      <c r="I158" s="37">
        <f t="shared" si="17"/>
        <v>5367.0187429773632</v>
      </c>
      <c r="J158" s="40">
        <f t="shared" si="18"/>
        <v>-355.66407549743667</v>
      </c>
      <c r="K158" s="37">
        <f t="shared" si="19"/>
        <v>5011.3546674799263</v>
      </c>
      <c r="L158" s="37">
        <f t="shared" si="20"/>
        <v>42426283.163236059</v>
      </c>
      <c r="M158" s="37">
        <f t="shared" si="21"/>
        <v>39614758.646428816</v>
      </c>
      <c r="N158" s="41">
        <f>'jan-nov'!M158</f>
        <v>38335342.174482837</v>
      </c>
      <c r="O158" s="41">
        <f t="shared" si="22"/>
        <v>1279416.4719459787</v>
      </c>
    </row>
    <row r="159" spans="1:15" x14ac:dyDescent="0.3">
      <c r="A159" s="33">
        <v>3416</v>
      </c>
      <c r="B159" s="34" t="s">
        <v>98</v>
      </c>
      <c r="C159" s="36">
        <v>135251885</v>
      </c>
      <c r="D159" s="36">
        <v>6106</v>
      </c>
      <c r="E159" s="37">
        <f t="shared" si="16"/>
        <v>22150.652636750736</v>
      </c>
      <c r="F159" s="38">
        <f>IF(ISNUMBER(C159),E159/E$369,"")</f>
        <v>0.70397121983472122</v>
      </c>
      <c r="G159" s="39">
        <f>(E$369-E159)*0.6</f>
        <v>5588.7773492742899</v>
      </c>
      <c r="H159" s="39">
        <f>IF(E159&gt;=E$369*0.9,0,IF(E159&lt;0.9*E$369,(E$369*0.9-E159)*0.35))</f>
        <v>2158.8352660827259</v>
      </c>
      <c r="I159" s="37">
        <f t="shared" si="17"/>
        <v>7747.6126153570158</v>
      </c>
      <c r="J159" s="40">
        <f t="shared" si="18"/>
        <v>-355.66407549743667</v>
      </c>
      <c r="K159" s="37">
        <f t="shared" si="19"/>
        <v>7391.9485398595789</v>
      </c>
      <c r="L159" s="37">
        <f t="shared" si="20"/>
        <v>47306922.629369937</v>
      </c>
      <c r="M159" s="37">
        <f t="shared" si="21"/>
        <v>45135237.784382589</v>
      </c>
      <c r="N159" s="41">
        <f>'jan-nov'!M159</f>
        <v>44434389.835406989</v>
      </c>
      <c r="O159" s="41">
        <f t="shared" si="22"/>
        <v>700847.9489756003</v>
      </c>
    </row>
    <row r="160" spans="1:15" x14ac:dyDescent="0.3">
      <c r="A160" s="33">
        <v>3417</v>
      </c>
      <c r="B160" s="34" t="s">
        <v>99</v>
      </c>
      <c r="C160" s="36">
        <v>113050683</v>
      </c>
      <c r="D160" s="36">
        <v>4612</v>
      </c>
      <c r="E160" s="37">
        <f t="shared" si="16"/>
        <v>24512.290329575022</v>
      </c>
      <c r="F160" s="38">
        <f>IF(ISNUMBER(C160),E160/E$369,"")</f>
        <v>0.77902656897900924</v>
      </c>
      <c r="G160" s="39">
        <f>(E$369-E160)*0.6</f>
        <v>4171.794733579718</v>
      </c>
      <c r="H160" s="39">
        <f>IF(E160&gt;=E$369*0.9,0,IF(E160&lt;0.9*E$369,(E$369*0.9-E160)*0.35))</f>
        <v>1332.262073594226</v>
      </c>
      <c r="I160" s="37">
        <f t="shared" si="17"/>
        <v>5504.0568071739435</v>
      </c>
      <c r="J160" s="40">
        <f t="shared" si="18"/>
        <v>-355.66407549743667</v>
      </c>
      <c r="K160" s="37">
        <f t="shared" si="19"/>
        <v>5148.3927316765066</v>
      </c>
      <c r="L160" s="37">
        <f t="shared" si="20"/>
        <v>25384709.994686227</v>
      </c>
      <c r="M160" s="37">
        <f t="shared" si="21"/>
        <v>23744387.278492048</v>
      </c>
      <c r="N160" s="41">
        <f>'jan-nov'!M160</f>
        <v>23448843.65034344</v>
      </c>
      <c r="O160" s="41">
        <f t="shared" si="22"/>
        <v>295543.62814860791</v>
      </c>
    </row>
    <row r="161" spans="1:15" x14ac:dyDescent="0.3">
      <c r="A161" s="33">
        <v>3418</v>
      </c>
      <c r="B161" s="34" t="s">
        <v>100</v>
      </c>
      <c r="C161" s="36">
        <v>162819572</v>
      </c>
      <c r="D161" s="36">
        <v>7203</v>
      </c>
      <c r="E161" s="37">
        <f t="shared" si="16"/>
        <v>22604.410939886158</v>
      </c>
      <c r="F161" s="38">
        <f>IF(ISNUMBER(C161),E161/E$369,"")</f>
        <v>0.71839213967878923</v>
      </c>
      <c r="G161" s="39">
        <f>(E$369-E161)*0.6</f>
        <v>5316.5223673930359</v>
      </c>
      <c r="H161" s="39">
        <f>IF(E161&gt;=E$369*0.9,0,IF(E161&lt;0.9*E$369,(E$369*0.9-E161)*0.35))</f>
        <v>2000.0198599853281</v>
      </c>
      <c r="I161" s="37">
        <f t="shared" si="17"/>
        <v>7316.5422273783643</v>
      </c>
      <c r="J161" s="40">
        <f t="shared" si="18"/>
        <v>-355.66407549743667</v>
      </c>
      <c r="K161" s="37">
        <f t="shared" si="19"/>
        <v>6960.8781518809274</v>
      </c>
      <c r="L161" s="37">
        <f t="shared" si="20"/>
        <v>52701053.663806356</v>
      </c>
      <c r="M161" s="37">
        <f t="shared" si="21"/>
        <v>50139205.327998318</v>
      </c>
      <c r="N161" s="41">
        <f>'jan-nov'!M161</f>
        <v>49161727.870657817</v>
      </c>
      <c r="O161" s="41">
        <f t="shared" si="22"/>
        <v>977477.45734050125</v>
      </c>
    </row>
    <row r="162" spans="1:15" x14ac:dyDescent="0.3">
      <c r="A162" s="33">
        <v>3419</v>
      </c>
      <c r="B162" s="34" t="s">
        <v>424</v>
      </c>
      <c r="C162" s="36">
        <v>83140056</v>
      </c>
      <c r="D162" s="36">
        <v>3662</v>
      </c>
      <c r="E162" s="37">
        <f t="shared" si="16"/>
        <v>22703.456034953579</v>
      </c>
      <c r="F162" s="38">
        <f>IF(ISNUMBER(C162),E162/E$369,"")</f>
        <v>0.72153989778491279</v>
      </c>
      <c r="G162" s="39">
        <f>(E$369-E162)*0.6</f>
        <v>5257.0953103525835</v>
      </c>
      <c r="H162" s="39">
        <f>IF(E162&gt;=E$369*0.9,0,IF(E162&lt;0.9*E$369,(E$369*0.9-E162)*0.35))</f>
        <v>1965.3540767117311</v>
      </c>
      <c r="I162" s="37">
        <f t="shared" si="17"/>
        <v>7222.4493870643146</v>
      </c>
      <c r="J162" s="40">
        <f t="shared" si="18"/>
        <v>-355.66407549743667</v>
      </c>
      <c r="K162" s="37">
        <f t="shared" si="19"/>
        <v>6866.7853115668777</v>
      </c>
      <c r="L162" s="37">
        <f t="shared" si="20"/>
        <v>26448609.65542952</v>
      </c>
      <c r="M162" s="37">
        <f t="shared" si="21"/>
        <v>25146167.810957905</v>
      </c>
      <c r="N162" s="41">
        <f>'jan-nov'!M162</f>
        <v>24723369.166534621</v>
      </c>
      <c r="O162" s="41">
        <f t="shared" si="22"/>
        <v>422798.64442328364</v>
      </c>
    </row>
    <row r="163" spans="1:15" x14ac:dyDescent="0.3">
      <c r="A163" s="33">
        <v>3420</v>
      </c>
      <c r="B163" s="34" t="s">
        <v>101</v>
      </c>
      <c r="C163" s="36">
        <v>533065442</v>
      </c>
      <c r="D163" s="36">
        <v>21254</v>
      </c>
      <c r="E163" s="37">
        <f t="shared" si="16"/>
        <v>25080.711489601956</v>
      </c>
      <c r="F163" s="38">
        <f>IF(ISNUMBER(C163),E163/E$369,"")</f>
        <v>0.79709159595433743</v>
      </c>
      <c r="G163" s="39">
        <f>(E$369-E163)*0.6</f>
        <v>3830.7420375635575</v>
      </c>
      <c r="H163" s="39">
        <f>IF(E163&gt;=E$369*0.9,0,IF(E163&lt;0.9*E$369,(E$369*0.9-E163)*0.35))</f>
        <v>1133.3146675847993</v>
      </c>
      <c r="I163" s="37">
        <f t="shared" si="17"/>
        <v>4964.0567051483567</v>
      </c>
      <c r="J163" s="40">
        <f t="shared" si="18"/>
        <v>-355.66407549743667</v>
      </c>
      <c r="K163" s="37">
        <f t="shared" si="19"/>
        <v>4608.3926296509198</v>
      </c>
      <c r="L163" s="37">
        <f t="shared" si="20"/>
        <v>105506061.21122317</v>
      </c>
      <c r="M163" s="37">
        <f t="shared" si="21"/>
        <v>97946776.950600654</v>
      </c>
      <c r="N163" s="41">
        <f>'jan-nov'!M163</f>
        <v>98101096.248286948</v>
      </c>
      <c r="O163" s="41">
        <f t="shared" si="22"/>
        <v>-154319.29768629372</v>
      </c>
    </row>
    <row r="164" spans="1:15" x14ac:dyDescent="0.3">
      <c r="A164" s="33">
        <v>3421</v>
      </c>
      <c r="B164" s="34" t="s">
        <v>102</v>
      </c>
      <c r="C164" s="36">
        <v>172621669</v>
      </c>
      <c r="D164" s="36">
        <v>6627</v>
      </c>
      <c r="E164" s="37">
        <f t="shared" si="16"/>
        <v>26048.237362305717</v>
      </c>
      <c r="F164" s="38">
        <f>IF(ISNUMBER(C164),E164/E$369,"")</f>
        <v>0.82784059373776497</v>
      </c>
      <c r="G164" s="39">
        <f>(E$369-E164)*0.6</f>
        <v>3250.2265139413007</v>
      </c>
      <c r="H164" s="39">
        <f>IF(E164&gt;=E$369*0.9,0,IF(E164&lt;0.9*E$369,(E$369*0.9-E164)*0.35))</f>
        <v>794.68061213848262</v>
      </c>
      <c r="I164" s="37">
        <f t="shared" si="17"/>
        <v>4044.9071260797832</v>
      </c>
      <c r="J164" s="40">
        <f t="shared" si="18"/>
        <v>-355.66407549743667</v>
      </c>
      <c r="K164" s="37">
        <f t="shared" si="19"/>
        <v>3689.2430505823468</v>
      </c>
      <c r="L164" s="37">
        <f t="shared" si="20"/>
        <v>26805599.524530724</v>
      </c>
      <c r="M164" s="37">
        <f t="shared" si="21"/>
        <v>24448613.696209211</v>
      </c>
      <c r="N164" s="41">
        <f>'jan-nov'!M164</f>
        <v>23925111.67521162</v>
      </c>
      <c r="O164" s="41">
        <f t="shared" si="22"/>
        <v>523502.02099759132</v>
      </c>
    </row>
    <row r="165" spans="1:15" x14ac:dyDescent="0.3">
      <c r="A165" s="33">
        <v>3422</v>
      </c>
      <c r="B165" s="34" t="s">
        <v>103</v>
      </c>
      <c r="C165" s="36">
        <v>106391498</v>
      </c>
      <c r="D165" s="36">
        <v>4356</v>
      </c>
      <c r="E165" s="37">
        <f t="shared" si="16"/>
        <v>24424.127180899908</v>
      </c>
      <c r="F165" s="38">
        <f>IF(ISNUMBER(C165),E165/E$369,"")</f>
        <v>0.77622465066377555</v>
      </c>
      <c r="G165" s="39">
        <f>(E$369-E165)*0.6</f>
        <v>4224.6926227847862</v>
      </c>
      <c r="H165" s="39">
        <f>IF(E165&gt;=E$369*0.9,0,IF(E165&lt;0.9*E$369,(E$369*0.9-E165)*0.35))</f>
        <v>1363.1191756305159</v>
      </c>
      <c r="I165" s="37">
        <f t="shared" si="17"/>
        <v>5587.8117984153023</v>
      </c>
      <c r="J165" s="40">
        <f t="shared" si="18"/>
        <v>-355.66407549743667</v>
      </c>
      <c r="K165" s="37">
        <f t="shared" si="19"/>
        <v>5232.1477229178654</v>
      </c>
      <c r="L165" s="37">
        <f t="shared" si="20"/>
        <v>24340508.193897057</v>
      </c>
      <c r="M165" s="37">
        <f t="shared" si="21"/>
        <v>22791235.481030222</v>
      </c>
      <c r="N165" s="41">
        <f>'jan-nov'!M165</f>
        <v>22636589.996811803</v>
      </c>
      <c r="O165" s="41">
        <f t="shared" si="22"/>
        <v>154645.4842184186</v>
      </c>
    </row>
    <row r="166" spans="1:15" x14ac:dyDescent="0.3">
      <c r="A166" s="33">
        <v>3423</v>
      </c>
      <c r="B166" s="34" t="s">
        <v>104</v>
      </c>
      <c r="C166" s="36">
        <v>53831802</v>
      </c>
      <c r="D166" s="36">
        <v>2419</v>
      </c>
      <c r="E166" s="37">
        <f t="shared" si="16"/>
        <v>22253.742042166185</v>
      </c>
      <c r="F166" s="38">
        <f>IF(ISNUMBER(C166),E166/E$369,"")</f>
        <v>0.70724751041055478</v>
      </c>
      <c r="G166" s="39">
        <f>(E$369-E166)*0.6</f>
        <v>5526.9237060250207</v>
      </c>
      <c r="H166" s="39">
        <f>IF(E166&gt;=E$369*0.9,0,IF(E166&lt;0.9*E$369,(E$369*0.9-E166)*0.35))</f>
        <v>2122.7539741873193</v>
      </c>
      <c r="I166" s="37">
        <f t="shared" si="17"/>
        <v>7649.6776802123404</v>
      </c>
      <c r="J166" s="40">
        <f t="shared" si="18"/>
        <v>-355.66407549743667</v>
      </c>
      <c r="K166" s="37">
        <f t="shared" si="19"/>
        <v>7294.0136047149035</v>
      </c>
      <c r="L166" s="37">
        <f t="shared" si="20"/>
        <v>18504570.308433652</v>
      </c>
      <c r="M166" s="37">
        <f t="shared" si="21"/>
        <v>17644218.90980535</v>
      </c>
      <c r="N166" s="41">
        <f>'jan-nov'!M166</f>
        <v>17279201.339035295</v>
      </c>
      <c r="O166" s="41">
        <f t="shared" si="22"/>
        <v>365017.57077005506</v>
      </c>
    </row>
    <row r="167" spans="1:15" x14ac:dyDescent="0.3">
      <c r="A167" s="33">
        <v>3424</v>
      </c>
      <c r="B167" s="34" t="s">
        <v>105</v>
      </c>
      <c r="C167" s="36">
        <v>41561095</v>
      </c>
      <c r="D167" s="36">
        <v>1780</v>
      </c>
      <c r="E167" s="37">
        <f t="shared" si="16"/>
        <v>23348.9297752809</v>
      </c>
      <c r="F167" s="38">
        <f>IF(ISNUMBER(C167),E167/E$369,"")</f>
        <v>0.74205373743565084</v>
      </c>
      <c r="G167" s="39">
        <f>(E$369-E167)*0.6</f>
        <v>4869.8110661561914</v>
      </c>
      <c r="H167" s="39">
        <f>IF(E167&gt;=E$369*0.9,0,IF(E167&lt;0.9*E$369,(E$369*0.9-E167)*0.35))</f>
        <v>1739.4382675971688</v>
      </c>
      <c r="I167" s="37">
        <f t="shared" si="17"/>
        <v>6609.2493337533597</v>
      </c>
      <c r="J167" s="40">
        <f t="shared" si="18"/>
        <v>-355.66407549743667</v>
      </c>
      <c r="K167" s="37">
        <f t="shared" si="19"/>
        <v>6253.5852582559228</v>
      </c>
      <c r="L167" s="37">
        <f t="shared" si="20"/>
        <v>11764463.81408098</v>
      </c>
      <c r="M167" s="37">
        <f t="shared" si="21"/>
        <v>11131381.759695543</v>
      </c>
      <c r="N167" s="41">
        <f>'jan-nov'!M167</f>
        <v>10978893.164399676</v>
      </c>
      <c r="O167" s="41">
        <f t="shared" si="22"/>
        <v>152488.59529586695</v>
      </c>
    </row>
    <row r="168" spans="1:15" x14ac:dyDescent="0.3">
      <c r="A168" s="33">
        <v>3425</v>
      </c>
      <c r="B168" s="34" t="s">
        <v>106</v>
      </c>
      <c r="C168" s="36">
        <v>28030428</v>
      </c>
      <c r="D168" s="36">
        <v>1268</v>
      </c>
      <c r="E168" s="37">
        <f t="shared" si="16"/>
        <v>22106.015772870662</v>
      </c>
      <c r="F168" s="38">
        <f>IF(ISNUMBER(C168),E168/E$369,"")</f>
        <v>0.70255261298685268</v>
      </c>
      <c r="G168" s="39">
        <f>(E$369-E168)*0.6</f>
        <v>5615.5594676023338</v>
      </c>
      <c r="H168" s="39">
        <f>IF(E168&gt;=E$369*0.9,0,IF(E168&lt;0.9*E$369,(E$369*0.9-E168)*0.35))</f>
        <v>2174.4581684407522</v>
      </c>
      <c r="I168" s="37">
        <f t="shared" si="17"/>
        <v>7790.017636043086</v>
      </c>
      <c r="J168" s="40">
        <f t="shared" si="18"/>
        <v>-355.66407549743667</v>
      </c>
      <c r="K168" s="37">
        <f t="shared" si="19"/>
        <v>7434.3535605456491</v>
      </c>
      <c r="L168" s="37">
        <f t="shared" si="20"/>
        <v>9877742.3625026327</v>
      </c>
      <c r="M168" s="37">
        <f t="shared" si="21"/>
        <v>9426760.3147718832</v>
      </c>
      <c r="N168" s="41">
        <f>'jan-nov'!M168</f>
        <v>9287169.5573363993</v>
      </c>
      <c r="O168" s="41">
        <f t="shared" si="22"/>
        <v>139590.75743548386</v>
      </c>
    </row>
    <row r="169" spans="1:15" x14ac:dyDescent="0.3">
      <c r="A169" s="33">
        <v>3426</v>
      </c>
      <c r="B169" s="34" t="s">
        <v>107</v>
      </c>
      <c r="C169" s="36">
        <v>32456755</v>
      </c>
      <c r="D169" s="36">
        <v>1562</v>
      </c>
      <c r="E169" s="37">
        <f t="shared" si="16"/>
        <v>20778.97247119078</v>
      </c>
      <c r="F169" s="38">
        <f>IF(ISNUMBER(C169),E169/E$369,"")</f>
        <v>0.66037777023268818</v>
      </c>
      <c r="G169" s="39">
        <f>(E$369-E169)*0.6</f>
        <v>6411.7854486102633</v>
      </c>
      <c r="H169" s="39">
        <f>IF(E169&gt;=E$369*0.9,0,IF(E169&lt;0.9*E$369,(E$369*0.9-E169)*0.35))</f>
        <v>2638.9233240287103</v>
      </c>
      <c r="I169" s="37">
        <f t="shared" si="17"/>
        <v>9050.7087726389727</v>
      </c>
      <c r="J169" s="40">
        <f t="shared" si="18"/>
        <v>-355.66407549743667</v>
      </c>
      <c r="K169" s="37">
        <f t="shared" si="19"/>
        <v>8695.0446971415367</v>
      </c>
      <c r="L169" s="37">
        <f t="shared" si="20"/>
        <v>14137207.102862075</v>
      </c>
      <c r="M169" s="37">
        <f t="shared" si="21"/>
        <v>13581659.816935081</v>
      </c>
      <c r="N169" s="41">
        <f>'jan-nov'!M169</f>
        <v>13259568.160220394</v>
      </c>
      <c r="O169" s="41">
        <f t="shared" si="22"/>
        <v>322091.65671468712</v>
      </c>
    </row>
    <row r="170" spans="1:15" x14ac:dyDescent="0.3">
      <c r="A170" s="33">
        <v>3427</v>
      </c>
      <c r="B170" s="34" t="s">
        <v>108</v>
      </c>
      <c r="C170" s="36">
        <v>140882756</v>
      </c>
      <c r="D170" s="36">
        <v>5578</v>
      </c>
      <c r="E170" s="37">
        <f t="shared" si="16"/>
        <v>25256.858372176408</v>
      </c>
      <c r="F170" s="38">
        <f>IF(ISNUMBER(C170),E170/E$369,"")</f>
        <v>0.80268973059305615</v>
      </c>
      <c r="G170" s="39">
        <f>(E$369-E170)*0.6</f>
        <v>3725.0539080188864</v>
      </c>
      <c r="H170" s="39">
        <f>IF(E170&gt;=E$369*0.9,0,IF(E170&lt;0.9*E$369,(E$369*0.9-E170)*0.35))</f>
        <v>1071.6632586837409</v>
      </c>
      <c r="I170" s="37">
        <f t="shared" si="17"/>
        <v>4796.7171667026269</v>
      </c>
      <c r="J170" s="40">
        <f t="shared" si="18"/>
        <v>-355.66407549743667</v>
      </c>
      <c r="K170" s="37">
        <f t="shared" si="19"/>
        <v>4441.05309120519</v>
      </c>
      <c r="L170" s="37">
        <f t="shared" si="20"/>
        <v>26756088.355867252</v>
      </c>
      <c r="M170" s="37">
        <f t="shared" si="21"/>
        <v>24772194.142742548</v>
      </c>
      <c r="N170" s="41">
        <f>'jan-nov'!M170</f>
        <v>23779717.781247981</v>
      </c>
      <c r="O170" s="41">
        <f t="shared" si="22"/>
        <v>992476.36149456725</v>
      </c>
    </row>
    <row r="171" spans="1:15" x14ac:dyDescent="0.3">
      <c r="A171" s="33">
        <v>3428</v>
      </c>
      <c r="B171" s="34" t="s">
        <v>109</v>
      </c>
      <c r="C171" s="36">
        <v>59797983</v>
      </c>
      <c r="D171" s="36">
        <v>2432</v>
      </c>
      <c r="E171" s="37">
        <f t="shared" si="16"/>
        <v>24587.986430921053</v>
      </c>
      <c r="F171" s="38">
        <f>IF(ISNUMBER(C171),E171/E$369,"")</f>
        <v>0.78143227131542192</v>
      </c>
      <c r="G171" s="39">
        <f>(E$369-E171)*0.6</f>
        <v>4126.3770727720994</v>
      </c>
      <c r="H171" s="39">
        <f>IF(E171&gt;=E$369*0.9,0,IF(E171&lt;0.9*E$369,(E$369*0.9-E171)*0.35))</f>
        <v>1305.7684381231149</v>
      </c>
      <c r="I171" s="37">
        <f t="shared" si="17"/>
        <v>5432.1455108952141</v>
      </c>
      <c r="J171" s="40">
        <f t="shared" si="18"/>
        <v>-355.66407549743667</v>
      </c>
      <c r="K171" s="37">
        <f t="shared" si="19"/>
        <v>5076.4814353977772</v>
      </c>
      <c r="L171" s="37">
        <f t="shared" si="20"/>
        <v>13210977.882497162</v>
      </c>
      <c r="M171" s="37">
        <f t="shared" si="21"/>
        <v>12346002.850887394</v>
      </c>
      <c r="N171" s="41">
        <f>'jan-nov'!M171</f>
        <v>12188776.958550574</v>
      </c>
      <c r="O171" s="41">
        <f t="shared" si="22"/>
        <v>157225.89233681932</v>
      </c>
    </row>
    <row r="172" spans="1:15" x14ac:dyDescent="0.3">
      <c r="A172" s="33">
        <v>3429</v>
      </c>
      <c r="B172" s="34" t="s">
        <v>110</v>
      </c>
      <c r="C172" s="36">
        <v>35491050</v>
      </c>
      <c r="D172" s="36">
        <v>1545</v>
      </c>
      <c r="E172" s="37">
        <f t="shared" si="16"/>
        <v>22971.553398058251</v>
      </c>
      <c r="F172" s="38">
        <f>IF(ISNUMBER(C172),E172/E$369,"")</f>
        <v>0.73006031615968048</v>
      </c>
      <c r="G172" s="39">
        <f>(E$369-E172)*0.6</f>
        <v>5096.2368924897801</v>
      </c>
      <c r="H172" s="39">
        <f>IF(E172&gt;=E$369*0.9,0,IF(E172&lt;0.9*E$369,(E$369*0.9-E172)*0.35))</f>
        <v>1871.5199996250956</v>
      </c>
      <c r="I172" s="37">
        <f t="shared" si="17"/>
        <v>6967.7568921148759</v>
      </c>
      <c r="J172" s="40">
        <f t="shared" si="18"/>
        <v>-355.66407549743667</v>
      </c>
      <c r="K172" s="37">
        <f t="shared" si="19"/>
        <v>6612.092816617439</v>
      </c>
      <c r="L172" s="37">
        <f t="shared" si="20"/>
        <v>10765184.398317482</v>
      </c>
      <c r="M172" s="37">
        <f t="shared" si="21"/>
        <v>10215683.401673943</v>
      </c>
      <c r="N172" s="41">
        <f>'jan-nov'!M172</f>
        <v>10074861.653931184</v>
      </c>
      <c r="O172" s="41">
        <f t="shared" si="22"/>
        <v>140821.74774275906</v>
      </c>
    </row>
    <row r="173" spans="1:15" x14ac:dyDescent="0.3">
      <c r="A173" s="33">
        <v>3430</v>
      </c>
      <c r="B173" s="34" t="s">
        <v>111</v>
      </c>
      <c r="C173" s="36">
        <v>68420231</v>
      </c>
      <c r="D173" s="36">
        <v>1891</v>
      </c>
      <c r="E173" s="37">
        <f t="shared" si="16"/>
        <v>36182.036488630358</v>
      </c>
      <c r="F173" s="38">
        <f>IF(ISNUMBER(C173),E173/E$369,"")</f>
        <v>1.1499034715006866</v>
      </c>
      <c r="G173" s="39">
        <f>(E$369-E173)*0.6</f>
        <v>-2830.0529618534833</v>
      </c>
      <c r="H173" s="39">
        <f>IF(E173&gt;=E$369*0.9,0,IF(E173&lt;0.9*E$369,(E$369*0.9-E173)*0.35))</f>
        <v>0</v>
      </c>
      <c r="I173" s="37">
        <f t="shared" si="17"/>
        <v>-2830.0529618534833</v>
      </c>
      <c r="J173" s="40">
        <f t="shared" si="18"/>
        <v>-355.66407549743667</v>
      </c>
      <c r="K173" s="37">
        <f t="shared" si="19"/>
        <v>-3185.7170373509198</v>
      </c>
      <c r="L173" s="37">
        <f t="shared" si="20"/>
        <v>-5351630.1508649373</v>
      </c>
      <c r="M173" s="37">
        <f t="shared" si="21"/>
        <v>-6024190.9176305896</v>
      </c>
      <c r="N173" s="41">
        <f>'jan-nov'!M173</f>
        <v>-6257080.8133469466</v>
      </c>
      <c r="O173" s="41">
        <f t="shared" si="22"/>
        <v>232889.89571635704</v>
      </c>
    </row>
    <row r="174" spans="1:15" x14ac:dyDescent="0.3">
      <c r="A174" s="33">
        <v>3431</v>
      </c>
      <c r="B174" s="34" t="s">
        <v>114</v>
      </c>
      <c r="C174" s="36">
        <v>58865236</v>
      </c>
      <c r="D174" s="36">
        <v>2553</v>
      </c>
      <c r="E174" s="37">
        <f t="shared" si="16"/>
        <v>23057.280062671369</v>
      </c>
      <c r="F174" s="38">
        <f>IF(ISNUMBER(C174),E174/E$369,"")</f>
        <v>0.73278480042882266</v>
      </c>
      <c r="G174" s="39">
        <f>(E$369-E174)*0.6</f>
        <v>5044.8008937219101</v>
      </c>
      <c r="H174" s="39">
        <f>IF(E174&gt;=E$369*0.9,0,IF(E174&lt;0.9*E$369,(E$369*0.9-E174)*0.35))</f>
        <v>1841.5156670105046</v>
      </c>
      <c r="I174" s="37">
        <f t="shared" si="17"/>
        <v>6886.3165607324145</v>
      </c>
      <c r="J174" s="40">
        <f t="shared" si="18"/>
        <v>-355.66407549743667</v>
      </c>
      <c r="K174" s="37">
        <f t="shared" si="19"/>
        <v>6530.6524852349776</v>
      </c>
      <c r="L174" s="37">
        <f t="shared" si="20"/>
        <v>17580766.179549854</v>
      </c>
      <c r="M174" s="37">
        <f t="shared" si="21"/>
        <v>16672755.794804897</v>
      </c>
      <c r="N174" s="41">
        <f>'jan-nov'!M174</f>
        <v>16406738.970962008</v>
      </c>
      <c r="O174" s="41">
        <f t="shared" si="22"/>
        <v>266016.8238428887</v>
      </c>
    </row>
    <row r="175" spans="1:15" x14ac:dyDescent="0.3">
      <c r="A175" s="33">
        <v>3432</v>
      </c>
      <c r="B175" s="34" t="s">
        <v>115</v>
      </c>
      <c r="C175" s="36">
        <v>48612563</v>
      </c>
      <c r="D175" s="36">
        <v>1975</v>
      </c>
      <c r="E175" s="37">
        <f t="shared" si="16"/>
        <v>24613.955949367089</v>
      </c>
      <c r="F175" s="38">
        <f>IF(ISNUMBER(C175),E175/E$369,"")</f>
        <v>0.78225761013856099</v>
      </c>
      <c r="G175" s="39">
        <f>(E$369-E175)*0.6</f>
        <v>4110.7953617044777</v>
      </c>
      <c r="H175" s="39">
        <f>IF(E175&gt;=E$369*0.9,0,IF(E175&lt;0.9*E$369,(E$369*0.9-E175)*0.35))</f>
        <v>1296.6791066670023</v>
      </c>
      <c r="I175" s="37">
        <f t="shared" si="17"/>
        <v>5407.4744683714798</v>
      </c>
      <c r="J175" s="40">
        <f t="shared" si="18"/>
        <v>-355.66407549743667</v>
      </c>
      <c r="K175" s="37">
        <f t="shared" si="19"/>
        <v>5051.8103928740429</v>
      </c>
      <c r="L175" s="37">
        <f t="shared" si="20"/>
        <v>10679762.075033672</v>
      </c>
      <c r="M175" s="37">
        <f t="shared" si="21"/>
        <v>9977325.5259262342</v>
      </c>
      <c r="N175" s="41">
        <f>'jan-nov'!M175</f>
        <v>9790505.1071288567</v>
      </c>
      <c r="O175" s="41">
        <f t="shared" si="22"/>
        <v>186820.4187973775</v>
      </c>
    </row>
    <row r="176" spans="1:15" x14ac:dyDescent="0.3">
      <c r="A176" s="33">
        <v>3433</v>
      </c>
      <c r="B176" s="34" t="s">
        <v>116</v>
      </c>
      <c r="C176" s="36">
        <v>62348116</v>
      </c>
      <c r="D176" s="36">
        <v>2197</v>
      </c>
      <c r="E176" s="37">
        <f t="shared" si="16"/>
        <v>28378.751024123805</v>
      </c>
      <c r="F176" s="38">
        <f>IF(ISNUMBER(C176),E176/E$369,"")</f>
        <v>0.90190678818612058</v>
      </c>
      <c r="G176" s="39">
        <f>(E$369-E176)*0.6</f>
        <v>1851.918316850448</v>
      </c>
      <c r="H176" s="39">
        <f>IF(E176&gt;=E$369*0.9,0,IF(E176&lt;0.9*E$369,(E$369*0.9-E176)*0.35))</f>
        <v>0</v>
      </c>
      <c r="I176" s="37">
        <f t="shared" si="17"/>
        <v>1851.918316850448</v>
      </c>
      <c r="J176" s="40">
        <f t="shared" si="18"/>
        <v>-355.66407549743667</v>
      </c>
      <c r="K176" s="37">
        <f t="shared" si="19"/>
        <v>1496.2542413530114</v>
      </c>
      <c r="L176" s="37">
        <f t="shared" si="20"/>
        <v>4068664.5421204343</v>
      </c>
      <c r="M176" s="37">
        <f t="shared" si="21"/>
        <v>3287270.5682525658</v>
      </c>
      <c r="N176" s="41">
        <f>'jan-nov'!M176</f>
        <v>3160225.8222510661</v>
      </c>
      <c r="O176" s="41">
        <f t="shared" si="22"/>
        <v>127044.74600149971</v>
      </c>
    </row>
    <row r="177" spans="1:15" x14ac:dyDescent="0.3">
      <c r="A177" s="33">
        <v>3434</v>
      </c>
      <c r="B177" s="34" t="s">
        <v>117</v>
      </c>
      <c r="C177" s="36">
        <v>53756366</v>
      </c>
      <c r="D177" s="36">
        <v>2228</v>
      </c>
      <c r="E177" s="37">
        <f t="shared" si="16"/>
        <v>24127.632854578096</v>
      </c>
      <c r="F177" s="38">
        <f>IF(ISNUMBER(C177),E177/E$369,"")</f>
        <v>0.76680174669802326</v>
      </c>
      <c r="G177" s="39">
        <f>(E$369-E177)*0.6</f>
        <v>4402.589218577873</v>
      </c>
      <c r="H177" s="39">
        <f>IF(E177&gt;=E$369*0.9,0,IF(E177&lt;0.9*E$369,(E$369*0.9-E177)*0.35))</f>
        <v>1466.8921898431499</v>
      </c>
      <c r="I177" s="37">
        <f t="shared" si="17"/>
        <v>5869.4814084210229</v>
      </c>
      <c r="J177" s="40">
        <f t="shared" si="18"/>
        <v>-355.66407549743667</v>
      </c>
      <c r="K177" s="37">
        <f t="shared" si="19"/>
        <v>5513.817332923586</v>
      </c>
      <c r="L177" s="37">
        <f t="shared" si="20"/>
        <v>13077204.577962039</v>
      </c>
      <c r="M177" s="37">
        <f t="shared" si="21"/>
        <v>12284785.01775375</v>
      </c>
      <c r="N177" s="41">
        <f>'jan-nov'!M177</f>
        <v>11902242.08308005</v>
      </c>
      <c r="O177" s="41">
        <f t="shared" si="22"/>
        <v>382542.93467370048</v>
      </c>
    </row>
    <row r="178" spans="1:15" x14ac:dyDescent="0.3">
      <c r="A178" s="33">
        <v>3435</v>
      </c>
      <c r="B178" s="34" t="s">
        <v>118</v>
      </c>
      <c r="C178" s="36">
        <v>85608209</v>
      </c>
      <c r="D178" s="36">
        <v>3570</v>
      </c>
      <c r="E178" s="37">
        <f t="shared" si="16"/>
        <v>23979.890476190478</v>
      </c>
      <c r="F178" s="38">
        <f>IF(ISNUMBER(C178),E178/E$369,"")</f>
        <v>0.7621063373102992</v>
      </c>
      <c r="G178" s="39">
        <f>(E$369-E178)*0.6</f>
        <v>4491.2346456104442</v>
      </c>
      <c r="H178" s="39">
        <f>IF(E178&gt;=E$369*0.9,0,IF(E178&lt;0.9*E$369,(E$369*0.9-E178)*0.35))</f>
        <v>1518.6020222788165</v>
      </c>
      <c r="I178" s="37">
        <f t="shared" si="17"/>
        <v>6009.8366678892608</v>
      </c>
      <c r="J178" s="40">
        <f t="shared" si="18"/>
        <v>-355.66407549743667</v>
      </c>
      <c r="K178" s="37">
        <f t="shared" si="19"/>
        <v>5654.1725923918239</v>
      </c>
      <c r="L178" s="37">
        <f t="shared" si="20"/>
        <v>21455116.90436466</v>
      </c>
      <c r="M178" s="37">
        <f t="shared" si="21"/>
        <v>20185396.154838812</v>
      </c>
      <c r="N178" s="41">
        <f>'jan-nov'!M178</f>
        <v>19665230.870734185</v>
      </c>
      <c r="O178" s="41">
        <f t="shared" si="22"/>
        <v>520165.28410462663</v>
      </c>
    </row>
    <row r="179" spans="1:15" x14ac:dyDescent="0.3">
      <c r="A179" s="33">
        <v>3436</v>
      </c>
      <c r="B179" s="34" t="s">
        <v>119</v>
      </c>
      <c r="C179" s="36">
        <v>161715502</v>
      </c>
      <c r="D179" s="36">
        <v>5723</v>
      </c>
      <c r="E179" s="37">
        <f t="shared" si="16"/>
        <v>28257.120740870174</v>
      </c>
      <c r="F179" s="38">
        <f>IF(ISNUMBER(C179),E179/E$369,"")</f>
        <v>0.89804124885980563</v>
      </c>
      <c r="G179" s="39">
        <f>(E$369-E179)*0.6</f>
        <v>1924.8964868026269</v>
      </c>
      <c r="H179" s="39">
        <f>IF(E179&gt;=E$369*0.9,0,IF(E179&lt;0.9*E$369,(E$369*0.9-E179)*0.35))</f>
        <v>21.571429640922904</v>
      </c>
      <c r="I179" s="37">
        <f t="shared" si="17"/>
        <v>1946.4679164435497</v>
      </c>
      <c r="J179" s="40">
        <f t="shared" si="18"/>
        <v>-355.66407549743667</v>
      </c>
      <c r="K179" s="37">
        <f t="shared" si="19"/>
        <v>1590.803840946113</v>
      </c>
      <c r="L179" s="37">
        <f t="shared" si="20"/>
        <v>11139635.885806436</v>
      </c>
      <c r="M179" s="37">
        <f t="shared" si="21"/>
        <v>9104170.381734604</v>
      </c>
      <c r="N179" s="41">
        <f>'jan-nov'!M179</f>
        <v>8768851.9143030122</v>
      </c>
      <c r="O179" s="41">
        <f t="shared" si="22"/>
        <v>335318.46743159182</v>
      </c>
    </row>
    <row r="180" spans="1:15" x14ac:dyDescent="0.3">
      <c r="A180" s="33">
        <v>3437</v>
      </c>
      <c r="B180" s="34" t="s">
        <v>120</v>
      </c>
      <c r="C180" s="36">
        <v>121296224</v>
      </c>
      <c r="D180" s="36">
        <v>5739</v>
      </c>
      <c r="E180" s="37">
        <f t="shared" si="16"/>
        <v>21135.42847185921</v>
      </c>
      <c r="F180" s="38">
        <f>IF(ISNUMBER(C180),E180/E$369,"")</f>
        <v>0.67170631976678308</v>
      </c>
      <c r="G180" s="39">
        <f>(E$369-E180)*0.6</f>
        <v>6197.9118482092053</v>
      </c>
      <c r="H180" s="39">
        <f>IF(E180&gt;=E$369*0.9,0,IF(E180&lt;0.9*E$369,(E$369*0.9-E180)*0.35))</f>
        <v>2514.1637237947602</v>
      </c>
      <c r="I180" s="37">
        <f t="shared" si="17"/>
        <v>8712.0755720039651</v>
      </c>
      <c r="J180" s="40">
        <f t="shared" si="18"/>
        <v>-355.66407549743667</v>
      </c>
      <c r="K180" s="37">
        <f t="shared" si="19"/>
        <v>8356.4114965065291</v>
      </c>
      <c r="L180" s="37">
        <f t="shared" si="20"/>
        <v>49998601.707730755</v>
      </c>
      <c r="M180" s="37">
        <f t="shared" si="21"/>
        <v>47957445.57845097</v>
      </c>
      <c r="N180" s="41">
        <f>'jan-nov'!M180</f>
        <v>46993494.01139874</v>
      </c>
      <c r="O180" s="41">
        <f t="shared" si="22"/>
        <v>963951.56705223024</v>
      </c>
    </row>
    <row r="181" spans="1:15" x14ac:dyDescent="0.3">
      <c r="A181" s="33">
        <v>3438</v>
      </c>
      <c r="B181" s="34" t="s">
        <v>121</v>
      </c>
      <c r="C181" s="36">
        <v>83331218</v>
      </c>
      <c r="D181" s="36">
        <v>3119</v>
      </c>
      <c r="E181" s="37">
        <f t="shared" si="16"/>
        <v>26717.286950945814</v>
      </c>
      <c r="F181" s="38">
        <f>IF(ISNUMBER(C181),E181/E$369,"")</f>
        <v>0.8491036988375873</v>
      </c>
      <c r="G181" s="39">
        <f>(E$369-E181)*0.6</f>
        <v>2848.7967607572427</v>
      </c>
      <c r="H181" s="39">
        <f>IF(E181&gt;=E$369*0.9,0,IF(E181&lt;0.9*E$369,(E$369*0.9-E181)*0.35))</f>
        <v>560.51325611444872</v>
      </c>
      <c r="I181" s="37">
        <f t="shared" si="17"/>
        <v>3409.3100168716915</v>
      </c>
      <c r="J181" s="40">
        <f t="shared" si="18"/>
        <v>-355.66407549743667</v>
      </c>
      <c r="K181" s="37">
        <f t="shared" si="19"/>
        <v>3053.645941374255</v>
      </c>
      <c r="L181" s="37">
        <f t="shared" si="20"/>
        <v>10633637.942622805</v>
      </c>
      <c r="M181" s="37">
        <f t="shared" si="21"/>
        <v>9524321.6911463011</v>
      </c>
      <c r="N181" s="41">
        <f>'jan-nov'!M181</f>
        <v>9344417.5244733728</v>
      </c>
      <c r="O181" s="41">
        <f t="shared" si="22"/>
        <v>179904.16667292826</v>
      </c>
    </row>
    <row r="182" spans="1:15" x14ac:dyDescent="0.3">
      <c r="A182" s="33">
        <v>3439</v>
      </c>
      <c r="B182" s="34" t="s">
        <v>122</v>
      </c>
      <c r="C182" s="36">
        <v>121117143</v>
      </c>
      <c r="D182" s="36">
        <v>4392</v>
      </c>
      <c r="E182" s="37">
        <f t="shared" si="16"/>
        <v>27576.762978142076</v>
      </c>
      <c r="F182" s="38">
        <f>IF(ISNUMBER(C182),E182/E$369,"")</f>
        <v>0.87641875800113556</v>
      </c>
      <c r="G182" s="39">
        <f>(E$369-E182)*0.6</f>
        <v>2333.1111444394851</v>
      </c>
      <c r="H182" s="39">
        <f>IF(E182&gt;=E$369*0.9,0,IF(E182&lt;0.9*E$369,(E$369*0.9-E182)*0.35))</f>
        <v>259.69664659575699</v>
      </c>
      <c r="I182" s="37">
        <f t="shared" si="17"/>
        <v>2592.8077910352422</v>
      </c>
      <c r="J182" s="40">
        <f t="shared" si="18"/>
        <v>-355.66407549743667</v>
      </c>
      <c r="K182" s="37">
        <f t="shared" si="19"/>
        <v>2237.1437155378053</v>
      </c>
      <c r="L182" s="37">
        <f t="shared" si="20"/>
        <v>11387611.818226784</v>
      </c>
      <c r="M182" s="37">
        <f t="shared" si="21"/>
        <v>9825535.1986420415</v>
      </c>
      <c r="N182" s="41">
        <f>'jan-nov'!M182</f>
        <v>9420569.8277771864</v>
      </c>
      <c r="O182" s="41">
        <f t="shared" si="22"/>
        <v>404965.37086485513</v>
      </c>
    </row>
    <row r="183" spans="1:15" x14ac:dyDescent="0.3">
      <c r="A183" s="33">
        <v>3440</v>
      </c>
      <c r="B183" s="34" t="s">
        <v>123</v>
      </c>
      <c r="C183" s="36">
        <v>154085513</v>
      </c>
      <c r="D183" s="36">
        <v>5100</v>
      </c>
      <c r="E183" s="37">
        <f t="shared" si="16"/>
        <v>30212.845686274512</v>
      </c>
      <c r="F183" s="38">
        <f>IF(ISNUMBER(C183),E183/E$369,"")</f>
        <v>0.96019626063554187</v>
      </c>
      <c r="G183" s="39">
        <f>(E$369-E183)*0.6</f>
        <v>751.46151956002427</v>
      </c>
      <c r="H183" s="39">
        <f>IF(E183&gt;=E$369*0.9,0,IF(E183&lt;0.9*E$369,(E$369*0.9-E183)*0.35))</f>
        <v>0</v>
      </c>
      <c r="I183" s="37">
        <f t="shared" si="17"/>
        <v>751.46151956002427</v>
      </c>
      <c r="J183" s="40">
        <f t="shared" si="18"/>
        <v>-355.66407549743667</v>
      </c>
      <c r="K183" s="37">
        <f t="shared" si="19"/>
        <v>395.7974440625876</v>
      </c>
      <c r="L183" s="37">
        <f t="shared" si="20"/>
        <v>3832453.7497561239</v>
      </c>
      <c r="M183" s="37">
        <f t="shared" si="21"/>
        <v>2018566.9647191968</v>
      </c>
      <c r="N183" s="41">
        <f>'jan-nov'!M183</f>
        <v>2638397.1933001527</v>
      </c>
      <c r="O183" s="41">
        <f t="shared" si="22"/>
        <v>-619830.22858095588</v>
      </c>
    </row>
    <row r="184" spans="1:15" x14ac:dyDescent="0.3">
      <c r="A184" s="33">
        <v>3441</v>
      </c>
      <c r="B184" s="34" t="s">
        <v>124</v>
      </c>
      <c r="C184" s="36">
        <v>158329563</v>
      </c>
      <c r="D184" s="36">
        <v>6106</v>
      </c>
      <c r="E184" s="37">
        <f t="shared" si="16"/>
        <v>25930.160989190961</v>
      </c>
      <c r="F184" s="38">
        <f>IF(ISNUMBER(C184),E184/E$369,"")</f>
        <v>0.82408800144270344</v>
      </c>
      <c r="G184" s="39">
        <f>(E$369-E184)*0.6</f>
        <v>3321.0723378101543</v>
      </c>
      <c r="H184" s="39">
        <f>IF(E184&gt;=E$369*0.9,0,IF(E184&lt;0.9*E$369,(E$369*0.9-E184)*0.35))</f>
        <v>836.00734272864736</v>
      </c>
      <c r="I184" s="37">
        <f t="shared" si="17"/>
        <v>4157.0796805388018</v>
      </c>
      <c r="J184" s="40">
        <f t="shared" si="18"/>
        <v>-355.66407549743667</v>
      </c>
      <c r="K184" s="37">
        <f t="shared" si="19"/>
        <v>3801.4156050413649</v>
      </c>
      <c r="L184" s="37">
        <f t="shared" si="20"/>
        <v>25383128.529369924</v>
      </c>
      <c r="M184" s="37">
        <f t="shared" si="21"/>
        <v>23211443.684382573</v>
      </c>
      <c r="N184" s="41">
        <f>'jan-nov'!M184</f>
        <v>22657607.285406977</v>
      </c>
      <c r="O184" s="41">
        <f t="shared" si="22"/>
        <v>553836.39897559583</v>
      </c>
    </row>
    <row r="185" spans="1:15" x14ac:dyDescent="0.3">
      <c r="A185" s="33">
        <v>3442</v>
      </c>
      <c r="B185" s="34" t="s">
        <v>125</v>
      </c>
      <c r="C185" s="36">
        <v>373661491</v>
      </c>
      <c r="D185" s="36">
        <v>14973</v>
      </c>
      <c r="E185" s="37">
        <f t="shared" si="16"/>
        <v>24955.686302010286</v>
      </c>
      <c r="F185" s="38">
        <f>IF(ISNUMBER(C185),E185/E$369,"")</f>
        <v>0.7931181629696612</v>
      </c>
      <c r="G185" s="39">
        <f>(E$369-E185)*0.6</f>
        <v>3905.7571501185594</v>
      </c>
      <c r="H185" s="39">
        <f>IF(E185&gt;=E$369*0.9,0,IF(E185&lt;0.9*E$369,(E$369*0.9-E185)*0.35))</f>
        <v>1177.0734832418834</v>
      </c>
      <c r="I185" s="37">
        <f t="shared" si="17"/>
        <v>5082.8306333604432</v>
      </c>
      <c r="J185" s="40">
        <f t="shared" si="18"/>
        <v>-355.66407549743667</v>
      </c>
      <c r="K185" s="37">
        <f t="shared" si="19"/>
        <v>4727.1665578630063</v>
      </c>
      <c r="L185" s="37">
        <f t="shared" si="20"/>
        <v>76105223.07330592</v>
      </c>
      <c r="M185" s="37">
        <f t="shared" si="21"/>
        <v>70779864.870882794</v>
      </c>
      <c r="N185" s="41">
        <f>'jan-nov'!M185</f>
        <v>68843509.55402045</v>
      </c>
      <c r="O185" s="41">
        <f t="shared" si="22"/>
        <v>1936355.3168623447</v>
      </c>
    </row>
    <row r="186" spans="1:15" x14ac:dyDescent="0.3">
      <c r="A186" s="33">
        <v>3443</v>
      </c>
      <c r="B186" s="34" t="s">
        <v>126</v>
      </c>
      <c r="C186" s="36">
        <v>322511321</v>
      </c>
      <c r="D186" s="36">
        <v>13427</v>
      </c>
      <c r="E186" s="37">
        <f t="shared" si="16"/>
        <v>24019.611305578313</v>
      </c>
      <c r="F186" s="38">
        <f>IF(ISNUMBER(C186),E186/E$369,"")</f>
        <v>0.76336870737115281</v>
      </c>
      <c r="G186" s="39">
        <f>(E$369-E186)*0.6</f>
        <v>4467.402147977743</v>
      </c>
      <c r="H186" s="39">
        <f>IF(E186&gt;=E$369*0.9,0,IF(E186&lt;0.9*E$369,(E$369*0.9-E186)*0.35))</f>
        <v>1504.699731993074</v>
      </c>
      <c r="I186" s="37">
        <f t="shared" si="17"/>
        <v>5972.1018799708172</v>
      </c>
      <c r="J186" s="40">
        <f t="shared" si="18"/>
        <v>-355.66407549743667</v>
      </c>
      <c r="K186" s="37">
        <f t="shared" si="19"/>
        <v>5616.4378044733803</v>
      </c>
      <c r="L186" s="37">
        <f t="shared" si="20"/>
        <v>80187411.942368165</v>
      </c>
      <c r="M186" s="37">
        <f t="shared" si="21"/>
        <v>75411910.400664076</v>
      </c>
      <c r="N186" s="41">
        <f>'jan-nov'!M186</f>
        <v>72701273.54089579</v>
      </c>
      <c r="O186" s="41">
        <f t="shared" si="22"/>
        <v>2710636.8597682863</v>
      </c>
    </row>
    <row r="187" spans="1:15" x14ac:dyDescent="0.3">
      <c r="A187" s="33">
        <v>3446</v>
      </c>
      <c r="B187" s="34" t="s">
        <v>129</v>
      </c>
      <c r="C187" s="36">
        <v>358273898</v>
      </c>
      <c r="D187" s="36">
        <v>13630</v>
      </c>
      <c r="E187" s="37">
        <f t="shared" si="16"/>
        <v>26285.685840058693</v>
      </c>
      <c r="F187" s="38">
        <f>IF(ISNUMBER(C187),E187/E$369,"")</f>
        <v>0.83538695804914087</v>
      </c>
      <c r="G187" s="39">
        <f>(E$369-E187)*0.6</f>
        <v>3107.7574272895149</v>
      </c>
      <c r="H187" s="39">
        <f>IF(E187&gt;=E$369*0.9,0,IF(E187&lt;0.9*E$369,(E$369*0.9-E187)*0.35))</f>
        <v>711.57364492494105</v>
      </c>
      <c r="I187" s="37">
        <f t="shared" si="17"/>
        <v>3819.3310722144561</v>
      </c>
      <c r="J187" s="40">
        <f t="shared" si="18"/>
        <v>-355.66407549743667</v>
      </c>
      <c r="K187" s="37">
        <f t="shared" si="19"/>
        <v>3463.6669967170192</v>
      </c>
      <c r="L187" s="37">
        <f t="shared" si="20"/>
        <v>52057482.514283039</v>
      </c>
      <c r="M187" s="37">
        <f t="shared" si="21"/>
        <v>47209781.165252969</v>
      </c>
      <c r="N187" s="41">
        <f>'jan-nov'!M187</f>
        <v>45756845.707172804</v>
      </c>
      <c r="O187" s="41">
        <f t="shared" si="22"/>
        <v>1452935.4580801651</v>
      </c>
    </row>
    <row r="188" spans="1:15" x14ac:dyDescent="0.3">
      <c r="A188" s="33">
        <v>3447</v>
      </c>
      <c r="B188" s="34" t="s">
        <v>130</v>
      </c>
      <c r="C188" s="36">
        <v>121467728</v>
      </c>
      <c r="D188" s="36">
        <v>5617</v>
      </c>
      <c r="E188" s="37">
        <f t="shared" si="16"/>
        <v>21625.018337190671</v>
      </c>
      <c r="F188" s="38">
        <f>IF(ISNUMBER(C188),E188/E$369,"")</f>
        <v>0.68726600463784082</v>
      </c>
      <c r="G188" s="39">
        <f>(E$369-E188)*0.6</f>
        <v>5904.1579290103282</v>
      </c>
      <c r="H188" s="39">
        <f>IF(E188&gt;=E$369*0.9,0,IF(E188&lt;0.9*E$369,(E$369*0.9-E188)*0.35))</f>
        <v>2342.8072709287485</v>
      </c>
      <c r="I188" s="37">
        <f t="shared" si="17"/>
        <v>8246.9651999390771</v>
      </c>
      <c r="J188" s="40">
        <f t="shared" si="18"/>
        <v>-355.66407549743667</v>
      </c>
      <c r="K188" s="37">
        <f t="shared" si="19"/>
        <v>7891.3011244416402</v>
      </c>
      <c r="L188" s="37">
        <f t="shared" si="20"/>
        <v>46323203.528057799</v>
      </c>
      <c r="M188" s="37">
        <f t="shared" si="21"/>
        <v>44325438.415988691</v>
      </c>
      <c r="N188" s="41">
        <f>'jan-nov'!M188</f>
        <v>43404261.689793818</v>
      </c>
      <c r="O188" s="41">
        <f t="shared" si="22"/>
        <v>921176.72619487345</v>
      </c>
    </row>
    <row r="189" spans="1:15" x14ac:dyDescent="0.3">
      <c r="A189" s="33">
        <v>3448</v>
      </c>
      <c r="B189" s="34" t="s">
        <v>131</v>
      </c>
      <c r="C189" s="36">
        <v>152361392</v>
      </c>
      <c r="D189" s="36">
        <v>6633</v>
      </c>
      <c r="E189" s="37">
        <f t="shared" si="16"/>
        <v>22970.208352178503</v>
      </c>
      <c r="F189" s="38">
        <f>IF(ISNUMBER(C189),E189/E$369,"")</f>
        <v>0.73001756917591309</v>
      </c>
      <c r="G189" s="39">
        <f>(E$369-E189)*0.6</f>
        <v>5097.0439200176297</v>
      </c>
      <c r="H189" s="39">
        <f>IF(E189&gt;=E$369*0.9,0,IF(E189&lt;0.9*E$369,(E$369*0.9-E189)*0.35))</f>
        <v>1871.9907656830078</v>
      </c>
      <c r="I189" s="37">
        <f t="shared" si="17"/>
        <v>6969.0346857006371</v>
      </c>
      <c r="J189" s="40">
        <f t="shared" si="18"/>
        <v>-355.66407549743667</v>
      </c>
      <c r="K189" s="37">
        <f t="shared" si="19"/>
        <v>6613.3706102032002</v>
      </c>
      <c r="L189" s="37">
        <f t="shared" si="20"/>
        <v>46225607.070252329</v>
      </c>
      <c r="M189" s="37">
        <f t="shared" si="21"/>
        <v>43866487.257477827</v>
      </c>
      <c r="N189" s="41">
        <f>'jan-nov'!M189</f>
        <v>43050102.830372512</v>
      </c>
      <c r="O189" s="41">
        <f t="shared" si="22"/>
        <v>816384.42710531503</v>
      </c>
    </row>
    <row r="190" spans="1:15" x14ac:dyDescent="0.3">
      <c r="A190" s="33">
        <v>3449</v>
      </c>
      <c r="B190" s="34" t="s">
        <v>132</v>
      </c>
      <c r="C190" s="36">
        <v>72904731</v>
      </c>
      <c r="D190" s="36">
        <v>2954</v>
      </c>
      <c r="E190" s="37">
        <f t="shared" si="16"/>
        <v>24680.003723764388</v>
      </c>
      <c r="F190" s="38">
        <f>IF(ISNUMBER(C190),E190/E$369,"")</f>
        <v>0.78435667841760082</v>
      </c>
      <c r="G190" s="39">
        <f>(E$369-E190)*0.6</f>
        <v>4071.1666970660981</v>
      </c>
      <c r="H190" s="39">
        <f>IF(E190&gt;=E$369*0.9,0,IF(E190&lt;0.9*E$369,(E$369*0.9-E190)*0.35))</f>
        <v>1273.5623856279478</v>
      </c>
      <c r="I190" s="37">
        <f t="shared" si="17"/>
        <v>5344.7290826940462</v>
      </c>
      <c r="J190" s="40">
        <f t="shared" si="18"/>
        <v>-355.66407549743667</v>
      </c>
      <c r="K190" s="37">
        <f t="shared" si="19"/>
        <v>4989.0650071966093</v>
      </c>
      <c r="L190" s="37">
        <f t="shared" si="20"/>
        <v>15788329.710278213</v>
      </c>
      <c r="M190" s="37">
        <f t="shared" si="21"/>
        <v>14737698.031258784</v>
      </c>
      <c r="N190" s="41">
        <f>'jan-nov'!M190</f>
        <v>14579755.407548677</v>
      </c>
      <c r="O190" s="41">
        <f t="shared" si="22"/>
        <v>157942.62371010706</v>
      </c>
    </row>
    <row r="191" spans="1:15" x14ac:dyDescent="0.3">
      <c r="A191" s="33">
        <v>3450</v>
      </c>
      <c r="B191" s="34" t="s">
        <v>133</v>
      </c>
      <c r="C191" s="36">
        <v>30806016</v>
      </c>
      <c r="D191" s="36">
        <v>1279</v>
      </c>
      <c r="E191" s="37">
        <f t="shared" si="16"/>
        <v>24086.017200938233</v>
      </c>
      <c r="F191" s="38">
        <f>IF(ISNUMBER(C191),E191/E$369,"")</f>
        <v>0.7654791571139824</v>
      </c>
      <c r="G191" s="39">
        <f>(E$369-E191)*0.6</f>
        <v>4427.558610761791</v>
      </c>
      <c r="H191" s="39">
        <f>IF(E191&gt;=E$369*0.9,0,IF(E191&lt;0.9*E$369,(E$369*0.9-E191)*0.35))</f>
        <v>1481.4576686171022</v>
      </c>
      <c r="I191" s="37">
        <f t="shared" si="17"/>
        <v>5909.0162793788932</v>
      </c>
      <c r="J191" s="40">
        <f t="shared" si="18"/>
        <v>-355.66407549743667</v>
      </c>
      <c r="K191" s="37">
        <f t="shared" si="19"/>
        <v>5553.3522038814563</v>
      </c>
      <c r="L191" s="37">
        <f t="shared" si="20"/>
        <v>7557631.8213256048</v>
      </c>
      <c r="M191" s="37">
        <f t="shared" si="21"/>
        <v>7102737.4687643824</v>
      </c>
      <c r="N191" s="41">
        <f>'jan-nov'!M191</f>
        <v>7549395.3584647132</v>
      </c>
      <c r="O191" s="41">
        <f t="shared" si="22"/>
        <v>-446657.88970033079</v>
      </c>
    </row>
    <row r="192" spans="1:15" x14ac:dyDescent="0.3">
      <c r="A192" s="33">
        <v>3451</v>
      </c>
      <c r="B192" s="34" t="s">
        <v>134</v>
      </c>
      <c r="C192" s="36">
        <v>172307109</v>
      </c>
      <c r="D192" s="36">
        <v>6413</v>
      </c>
      <c r="E192" s="37">
        <f t="shared" si="16"/>
        <v>26868.409324808981</v>
      </c>
      <c r="F192" s="38">
        <f>IF(ISNUMBER(C192),E192/E$369,"")</f>
        <v>0.85390652806421985</v>
      </c>
      <c r="G192" s="39">
        <f>(E$369-E192)*0.6</f>
        <v>2758.1233364393424</v>
      </c>
      <c r="H192" s="39">
        <f>IF(E192&gt;=E$369*0.9,0,IF(E192&lt;0.9*E$369,(E$369*0.9-E192)*0.35))</f>
        <v>507.62042526234035</v>
      </c>
      <c r="I192" s="37">
        <f t="shared" si="17"/>
        <v>3265.7437617016826</v>
      </c>
      <c r="J192" s="40">
        <f t="shared" si="18"/>
        <v>-355.66407549743667</v>
      </c>
      <c r="K192" s="37">
        <f t="shared" si="19"/>
        <v>2910.0796862042462</v>
      </c>
      <c r="L192" s="37">
        <f t="shared" si="20"/>
        <v>20943214.743792892</v>
      </c>
      <c r="M192" s="37">
        <f t="shared" si="21"/>
        <v>18662341.027627829</v>
      </c>
      <c r="N192" s="41">
        <f>'jan-nov'!M192</f>
        <v>17685257.657806259</v>
      </c>
      <c r="O192" s="41">
        <f t="shared" si="22"/>
        <v>977083.36982157081</v>
      </c>
    </row>
    <row r="193" spans="1:15" x14ac:dyDescent="0.3">
      <c r="A193" s="33">
        <v>3452</v>
      </c>
      <c r="B193" s="34" t="s">
        <v>135</v>
      </c>
      <c r="C193" s="36">
        <v>64620521</v>
      </c>
      <c r="D193" s="36">
        <v>2125</v>
      </c>
      <c r="E193" s="37">
        <f t="shared" si="16"/>
        <v>30409.656941176472</v>
      </c>
      <c r="F193" s="38">
        <f>IF(ISNUMBER(C193),E193/E$369,"")</f>
        <v>0.96645113093045432</v>
      </c>
      <c r="G193" s="39">
        <f>(E$369-E193)*0.6</f>
        <v>633.37476661884796</v>
      </c>
      <c r="H193" s="39">
        <f>IF(E193&gt;=E$369*0.9,0,IF(E193&lt;0.9*E$369,(E$369*0.9-E193)*0.35))</f>
        <v>0</v>
      </c>
      <c r="I193" s="37">
        <f t="shared" si="17"/>
        <v>633.37476661884796</v>
      </c>
      <c r="J193" s="40">
        <f t="shared" si="18"/>
        <v>-355.66407549743667</v>
      </c>
      <c r="K193" s="37">
        <f t="shared" si="19"/>
        <v>277.71069112141129</v>
      </c>
      <c r="L193" s="37">
        <f t="shared" si="20"/>
        <v>1345921.3790650519</v>
      </c>
      <c r="M193" s="37">
        <f t="shared" si="21"/>
        <v>590135.21863299899</v>
      </c>
      <c r="N193" s="41">
        <f>'jan-nov'!M193</f>
        <v>546806.41387506365</v>
      </c>
      <c r="O193" s="41">
        <f t="shared" si="22"/>
        <v>43328.804757935344</v>
      </c>
    </row>
    <row r="194" spans="1:15" x14ac:dyDescent="0.3">
      <c r="A194" s="33">
        <v>3453</v>
      </c>
      <c r="B194" s="34" t="s">
        <v>136</v>
      </c>
      <c r="C194" s="36">
        <v>101483362</v>
      </c>
      <c r="D194" s="36">
        <v>3229</v>
      </c>
      <c r="E194" s="37">
        <f t="shared" si="16"/>
        <v>31428.727779498298</v>
      </c>
      <c r="F194" s="38">
        <f>IF(ISNUMBER(C194),E194/E$369,"")</f>
        <v>0.99883828235736782</v>
      </c>
      <c r="G194" s="39">
        <f>(E$369-E194)*0.6</f>
        <v>21.932263625752238</v>
      </c>
      <c r="H194" s="39">
        <f>IF(E194&gt;=E$369*0.9,0,IF(E194&lt;0.9*E$369,(E$369*0.9-E194)*0.35))</f>
        <v>0</v>
      </c>
      <c r="I194" s="37">
        <f t="shared" si="17"/>
        <v>21.932263625752238</v>
      </c>
      <c r="J194" s="40">
        <f t="shared" si="18"/>
        <v>-355.66407549743667</v>
      </c>
      <c r="K194" s="37">
        <f t="shared" si="19"/>
        <v>-333.73181187168444</v>
      </c>
      <c r="L194" s="37">
        <f t="shared" si="20"/>
        <v>70819.279247553975</v>
      </c>
      <c r="M194" s="37">
        <f t="shared" si="21"/>
        <v>-1077620.020533669</v>
      </c>
      <c r="N194" s="41">
        <f>'jan-nov'!M194</f>
        <v>-536488.85769290105</v>
      </c>
      <c r="O194" s="41">
        <f t="shared" si="22"/>
        <v>-541131.162840768</v>
      </c>
    </row>
    <row r="195" spans="1:15" x14ac:dyDescent="0.3">
      <c r="A195" s="33">
        <v>3454</v>
      </c>
      <c r="B195" s="34" t="s">
        <v>137</v>
      </c>
      <c r="C195" s="36">
        <v>45793938</v>
      </c>
      <c r="D195" s="36">
        <v>1578</v>
      </c>
      <c r="E195" s="37">
        <f t="shared" si="16"/>
        <v>29020.239543726235</v>
      </c>
      <c r="F195" s="38">
        <f>IF(ISNUMBER(C195),E195/E$369,"")</f>
        <v>0.92229397329800522</v>
      </c>
      <c r="G195" s="39">
        <f>(E$369-E195)*0.6</f>
        <v>1467.0252050889903</v>
      </c>
      <c r="H195" s="39">
        <f>IF(E195&gt;=E$369*0.9,0,IF(E195&lt;0.9*E$369,(E$369*0.9-E195)*0.35))</f>
        <v>0</v>
      </c>
      <c r="I195" s="37">
        <f t="shared" si="17"/>
        <v>1467.0252050889903</v>
      </c>
      <c r="J195" s="40">
        <f t="shared" si="18"/>
        <v>-355.66407549743667</v>
      </c>
      <c r="K195" s="37">
        <f t="shared" si="19"/>
        <v>1111.3611295915537</v>
      </c>
      <c r="L195" s="37">
        <f t="shared" si="20"/>
        <v>2314965.7736304267</v>
      </c>
      <c r="M195" s="37">
        <f t="shared" si="21"/>
        <v>1753727.8624954717</v>
      </c>
      <c r="N195" s="41">
        <f>'jan-nov'!M195</f>
        <v>1824489.9835740449</v>
      </c>
      <c r="O195" s="41">
        <f t="shared" si="22"/>
        <v>-70762.121078573167</v>
      </c>
    </row>
    <row r="196" spans="1:15" x14ac:dyDescent="0.3">
      <c r="A196" s="33">
        <v>3801</v>
      </c>
      <c r="B196" s="34" t="s">
        <v>155</v>
      </c>
      <c r="C196" s="36">
        <v>688210973</v>
      </c>
      <c r="D196" s="36">
        <v>27351</v>
      </c>
      <c r="E196" s="37">
        <f t="shared" si="16"/>
        <v>25162.186867024971</v>
      </c>
      <c r="F196" s="38">
        <f>IF(ISNUMBER(C196),E196/E$369,"")</f>
        <v>0.79968096981033898</v>
      </c>
      <c r="G196" s="39">
        <f>(E$369-E196)*0.6</f>
        <v>3781.8568111097484</v>
      </c>
      <c r="H196" s="39">
        <f>IF(E196&gt;=E$369*0.9,0,IF(E196&lt;0.9*E$369,(E$369*0.9-E196)*0.35))</f>
        <v>1104.7982854867437</v>
      </c>
      <c r="I196" s="37">
        <f t="shared" si="17"/>
        <v>4886.6550965964925</v>
      </c>
      <c r="J196" s="40">
        <f t="shared" si="18"/>
        <v>-355.66407549743667</v>
      </c>
      <c r="K196" s="37">
        <f t="shared" si="19"/>
        <v>4530.9910210990556</v>
      </c>
      <c r="L196" s="37">
        <f t="shared" si="20"/>
        <v>133654903.54701066</v>
      </c>
      <c r="M196" s="37">
        <f t="shared" si="21"/>
        <v>123927135.41808027</v>
      </c>
      <c r="N196" s="41">
        <f>'jan-nov'!M196</f>
        <v>120296083.5009526</v>
      </c>
      <c r="O196" s="41">
        <f t="shared" si="22"/>
        <v>3631051.9171276689</v>
      </c>
    </row>
    <row r="197" spans="1:15" x14ac:dyDescent="0.3">
      <c r="A197" s="33">
        <v>3802</v>
      </c>
      <c r="B197" s="34" t="s">
        <v>160</v>
      </c>
      <c r="C197" s="36">
        <v>685618509</v>
      </c>
      <c r="D197" s="36">
        <v>24699</v>
      </c>
      <c r="E197" s="37">
        <f t="shared" si="16"/>
        <v>27758.95821693186</v>
      </c>
      <c r="F197" s="38">
        <f>IF(ISNUMBER(C197),E197/E$369,"")</f>
        <v>0.88220911581145678</v>
      </c>
      <c r="G197" s="39">
        <f>(E$369-E197)*0.6</f>
        <v>2223.7940011656151</v>
      </c>
      <c r="H197" s="39">
        <f>IF(E197&gt;=E$369*0.9,0,IF(E197&lt;0.9*E$369,(E$369*0.9-E197)*0.35))</f>
        <v>195.92831301933273</v>
      </c>
      <c r="I197" s="37">
        <f t="shared" si="17"/>
        <v>2419.7223141849477</v>
      </c>
      <c r="J197" s="40">
        <f t="shared" si="18"/>
        <v>-355.66407549743667</v>
      </c>
      <c r="K197" s="37">
        <f t="shared" si="19"/>
        <v>2064.0582386875112</v>
      </c>
      <c r="L197" s="37">
        <f t="shared" si="20"/>
        <v>59764721.438054025</v>
      </c>
      <c r="M197" s="37">
        <f t="shared" si="21"/>
        <v>50980174.437342837</v>
      </c>
      <c r="N197" s="41">
        <f>'jan-nov'!M197</f>
        <v>48753285.369835801</v>
      </c>
      <c r="O197" s="41">
        <f t="shared" si="22"/>
        <v>2226889.067507036</v>
      </c>
    </row>
    <row r="198" spans="1:15" x14ac:dyDescent="0.3">
      <c r="A198" s="33">
        <v>3803</v>
      </c>
      <c r="B198" s="34" t="s">
        <v>156</v>
      </c>
      <c r="C198" s="36">
        <v>1690854745</v>
      </c>
      <c r="D198" s="36">
        <v>56293</v>
      </c>
      <c r="E198" s="37">
        <f t="shared" si="16"/>
        <v>30036.678539072353</v>
      </c>
      <c r="F198" s="38">
        <f>IF(ISNUMBER(C198),E198/E$369,"")</f>
        <v>0.95459748196547478</v>
      </c>
      <c r="G198" s="39">
        <f>(E$369-E198)*0.6</f>
        <v>857.16180788131965</v>
      </c>
      <c r="H198" s="39">
        <f>IF(E198&gt;=E$369*0.9,0,IF(E198&lt;0.9*E$369,(E$369*0.9-E198)*0.35))</f>
        <v>0</v>
      </c>
      <c r="I198" s="37">
        <f t="shared" si="17"/>
        <v>857.16180788131965</v>
      </c>
      <c r="J198" s="40">
        <f t="shared" si="18"/>
        <v>-355.66407549743667</v>
      </c>
      <c r="K198" s="37">
        <f t="shared" si="19"/>
        <v>501.49773238388298</v>
      </c>
      <c r="L198" s="37">
        <f t="shared" si="20"/>
        <v>48252209.651063129</v>
      </c>
      <c r="M198" s="37">
        <f t="shared" si="21"/>
        <v>28230811.849085923</v>
      </c>
      <c r="N198" s="41">
        <f>'jan-nov'!M198</f>
        <v>27155533.915420711</v>
      </c>
      <c r="O198" s="41">
        <f t="shared" si="22"/>
        <v>1075277.9336652122</v>
      </c>
    </row>
    <row r="199" spans="1:15" x14ac:dyDescent="0.3">
      <c r="A199" s="33">
        <v>3804</v>
      </c>
      <c r="B199" s="34" t="s">
        <v>157</v>
      </c>
      <c r="C199" s="36">
        <v>1781351136</v>
      </c>
      <c r="D199" s="36">
        <v>63764</v>
      </c>
      <c r="E199" s="37">
        <f t="shared" si="16"/>
        <v>27936.627815068063</v>
      </c>
      <c r="F199" s="38">
        <f>IF(ISNUMBER(C199),E199/E$369,"")</f>
        <v>0.88785564396476147</v>
      </c>
      <c r="G199" s="39">
        <f>(E$369-E199)*0.6</f>
        <v>2117.1922422838934</v>
      </c>
      <c r="H199" s="39">
        <f>IF(E199&gt;=E$369*0.9,0,IF(E199&lt;0.9*E$369,(E$369*0.9-E199)*0.35))</f>
        <v>133.74395367166179</v>
      </c>
      <c r="I199" s="37">
        <f t="shared" si="17"/>
        <v>2250.9361959555554</v>
      </c>
      <c r="J199" s="40">
        <f t="shared" si="18"/>
        <v>-355.66407549743667</v>
      </c>
      <c r="K199" s="37">
        <f t="shared" si="19"/>
        <v>1895.2721204581187</v>
      </c>
      <c r="L199" s="37">
        <f t="shared" si="20"/>
        <v>143528695.59891003</v>
      </c>
      <c r="M199" s="37">
        <f t="shared" si="21"/>
        <v>120850131.48889148</v>
      </c>
      <c r="N199" s="41">
        <f>'jan-nov'!M199</f>
        <v>118913428.56324773</v>
      </c>
      <c r="O199" s="41">
        <f t="shared" si="22"/>
        <v>1936702.925643757</v>
      </c>
    </row>
    <row r="200" spans="1:15" x14ac:dyDescent="0.3">
      <c r="A200" s="33">
        <v>3805</v>
      </c>
      <c r="B200" s="34" t="s">
        <v>158</v>
      </c>
      <c r="C200" s="36">
        <v>1280123596</v>
      </c>
      <c r="D200" s="36">
        <v>47204</v>
      </c>
      <c r="E200" s="37">
        <f t="shared" si="16"/>
        <v>27118.964409795779</v>
      </c>
      <c r="F200" s="38">
        <f>IF(ISNUMBER(C200),E200/E$369,"")</f>
        <v>0.86186943424610385</v>
      </c>
      <c r="G200" s="39">
        <f>(E$369-E200)*0.6</f>
        <v>2607.7902854472636</v>
      </c>
      <c r="H200" s="39">
        <f>IF(E200&gt;=E$369*0.9,0,IF(E200&lt;0.9*E$369,(E$369*0.9-E200)*0.35))</f>
        <v>419.92614551696113</v>
      </c>
      <c r="I200" s="37">
        <f t="shared" si="17"/>
        <v>3027.7164309642249</v>
      </c>
      <c r="J200" s="40">
        <f t="shared" si="18"/>
        <v>-355.66407549743667</v>
      </c>
      <c r="K200" s="37">
        <f t="shared" si="19"/>
        <v>2672.052355466788</v>
      </c>
      <c r="L200" s="37">
        <f t="shared" si="20"/>
        <v>142920326.40723526</v>
      </c>
      <c r="M200" s="37">
        <f t="shared" si="21"/>
        <v>126131559.38745426</v>
      </c>
      <c r="N200" s="41">
        <f>'jan-nov'!M200</f>
        <v>123583272.16916989</v>
      </c>
      <c r="O200" s="41">
        <f t="shared" si="22"/>
        <v>2548287.2182843685</v>
      </c>
    </row>
    <row r="201" spans="1:15" x14ac:dyDescent="0.3">
      <c r="A201" s="33">
        <v>3806</v>
      </c>
      <c r="B201" s="34" t="s">
        <v>162</v>
      </c>
      <c r="C201" s="36">
        <v>997574993</v>
      </c>
      <c r="D201" s="36">
        <v>36397</v>
      </c>
      <c r="E201" s="37">
        <f t="shared" ref="E201:E264" si="23">(C201)/D201</f>
        <v>27408.165315822731</v>
      </c>
      <c r="F201" s="38">
        <f>IF(ISNUMBER(C201),E201/E$369,"")</f>
        <v>0.87106054558407497</v>
      </c>
      <c r="G201" s="39">
        <f>(E$369-E201)*0.6</f>
        <v>2434.2697418310927</v>
      </c>
      <c r="H201" s="39">
        <f>IF(E201&gt;=E$369*0.9,0,IF(E201&lt;0.9*E$369,(E$369*0.9-E201)*0.35))</f>
        <v>318.70582840752792</v>
      </c>
      <c r="I201" s="37">
        <f t="shared" ref="I201:I264" si="24">G201+H201</f>
        <v>2752.9755702386205</v>
      </c>
      <c r="J201" s="40">
        <f t="shared" ref="J201:J264" si="25">I$371</f>
        <v>-355.66407549743667</v>
      </c>
      <c r="K201" s="37">
        <f t="shared" ref="K201:K264" si="26">I201+J201</f>
        <v>2397.3114947411841</v>
      </c>
      <c r="L201" s="37">
        <f t="shared" ref="L201:L264" si="27">(I201*D201)</f>
        <v>100200051.82997507</v>
      </c>
      <c r="M201" s="37">
        <f t="shared" ref="M201:M264" si="28">(K201*D201)</f>
        <v>87254946.474094883</v>
      </c>
      <c r="N201" s="41">
        <f>'jan-nov'!M201</f>
        <v>82108716.015199482</v>
      </c>
      <c r="O201" s="41">
        <f t="shared" ref="O201:O264" si="29">M201-N201</f>
        <v>5146230.4588954002</v>
      </c>
    </row>
    <row r="202" spans="1:15" x14ac:dyDescent="0.3">
      <c r="A202" s="33">
        <v>3807</v>
      </c>
      <c r="B202" s="34" t="s">
        <v>163</v>
      </c>
      <c r="C202" s="36">
        <v>1416501146</v>
      </c>
      <c r="D202" s="36">
        <v>54942</v>
      </c>
      <c r="E202" s="37">
        <f t="shared" si="23"/>
        <v>25781.754322740344</v>
      </c>
      <c r="F202" s="38">
        <f>IF(ISNUMBER(C202),E202/E$369,"")</f>
        <v>0.81937148027621143</v>
      </c>
      <c r="G202" s="39">
        <f>(E$369-E202)*0.6</f>
        <v>3410.1163376805248</v>
      </c>
      <c r="H202" s="39">
        <f>IF(E202&gt;=E$369*0.9,0,IF(E202&lt;0.9*E$369,(E$369*0.9-E202)*0.35))</f>
        <v>887.94967598636333</v>
      </c>
      <c r="I202" s="37">
        <f t="shared" si="24"/>
        <v>4298.0660136668885</v>
      </c>
      <c r="J202" s="40">
        <f t="shared" si="25"/>
        <v>-355.66407549743667</v>
      </c>
      <c r="K202" s="37">
        <f t="shared" si="26"/>
        <v>3942.4019381694516</v>
      </c>
      <c r="L202" s="37">
        <f t="shared" si="27"/>
        <v>236144342.92288619</v>
      </c>
      <c r="M202" s="37">
        <f t="shared" si="28"/>
        <v>216603447.286906</v>
      </c>
      <c r="N202" s="41">
        <f>'jan-nov'!M202</f>
        <v>213644685.00834101</v>
      </c>
      <c r="O202" s="41">
        <f t="shared" si="29"/>
        <v>2958762.2785649896</v>
      </c>
    </row>
    <row r="203" spans="1:15" x14ac:dyDescent="0.3">
      <c r="A203" s="33">
        <v>3808</v>
      </c>
      <c r="B203" s="34" t="s">
        <v>164</v>
      </c>
      <c r="C203" s="36">
        <v>340723858</v>
      </c>
      <c r="D203" s="36">
        <v>13049</v>
      </c>
      <c r="E203" s="37">
        <f t="shared" si="23"/>
        <v>26111.108743965055</v>
      </c>
      <c r="F203" s="38">
        <f>IF(ISNUMBER(C203),E203/E$369,"")</f>
        <v>0.8298387128887097</v>
      </c>
      <c r="G203" s="39">
        <f>(E$369-E203)*0.6</f>
        <v>3212.5036849456983</v>
      </c>
      <c r="H203" s="39">
        <f>IF(E203&gt;=E$369*0.9,0,IF(E203&lt;0.9*E$369,(E$369*0.9-E203)*0.35))</f>
        <v>772.67562855771462</v>
      </c>
      <c r="I203" s="37">
        <f t="shared" si="24"/>
        <v>3985.1793135034131</v>
      </c>
      <c r="J203" s="40">
        <f t="shared" si="25"/>
        <v>-355.66407549743667</v>
      </c>
      <c r="K203" s="37">
        <f t="shared" si="26"/>
        <v>3629.5152380059762</v>
      </c>
      <c r="L203" s="37">
        <f t="shared" si="27"/>
        <v>52002604.861906037</v>
      </c>
      <c r="M203" s="37">
        <f t="shared" si="28"/>
        <v>47361544.34073998</v>
      </c>
      <c r="N203" s="41">
        <f>'jan-nov'!M203</f>
        <v>45082983.615759201</v>
      </c>
      <c r="O203" s="41">
        <f t="shared" si="29"/>
        <v>2278560.724980779</v>
      </c>
    </row>
    <row r="204" spans="1:15" x14ac:dyDescent="0.3">
      <c r="A204" s="33">
        <v>3811</v>
      </c>
      <c r="B204" s="34" t="s">
        <v>161</v>
      </c>
      <c r="C204" s="36">
        <v>859252657</v>
      </c>
      <c r="D204" s="36">
        <v>26730</v>
      </c>
      <c r="E204" s="37">
        <f t="shared" si="23"/>
        <v>32145.628769173214</v>
      </c>
      <c r="F204" s="38">
        <f>IF(ISNUMBER(C204),E204/E$369,"")</f>
        <v>1.0216221557031511</v>
      </c>
      <c r="G204" s="39">
        <f>(E$369-E204)*0.6</f>
        <v>-408.20833017919722</v>
      </c>
      <c r="H204" s="39">
        <f>IF(E204&gt;=E$369*0.9,0,IF(E204&lt;0.9*E$369,(E$369*0.9-E204)*0.35))</f>
        <v>0</v>
      </c>
      <c r="I204" s="37">
        <f t="shared" si="24"/>
        <v>-408.20833017919722</v>
      </c>
      <c r="J204" s="40">
        <f t="shared" si="25"/>
        <v>-355.66407549743667</v>
      </c>
      <c r="K204" s="37">
        <f t="shared" si="26"/>
        <v>-763.87240567663389</v>
      </c>
      <c r="L204" s="37">
        <f t="shared" si="27"/>
        <v>-10911408.665689941</v>
      </c>
      <c r="M204" s="37">
        <f t="shared" si="28"/>
        <v>-20418309.403736424</v>
      </c>
      <c r="N204" s="41">
        <f>'jan-nov'!M204</f>
        <v>-19168007.890409216</v>
      </c>
      <c r="O204" s="41">
        <f t="shared" si="29"/>
        <v>-1250301.5133272074</v>
      </c>
    </row>
    <row r="205" spans="1:15" x14ac:dyDescent="0.3">
      <c r="A205" s="33">
        <v>3812</v>
      </c>
      <c r="B205" s="34" t="s">
        <v>165</v>
      </c>
      <c r="C205" s="36">
        <v>60080530</v>
      </c>
      <c r="D205" s="36">
        <v>2340</v>
      </c>
      <c r="E205" s="37">
        <f t="shared" si="23"/>
        <v>25675.440170940172</v>
      </c>
      <c r="F205" s="38">
        <f>IF(ISNUMBER(C205),E205/E$369,"")</f>
        <v>0.81599270384213529</v>
      </c>
      <c r="G205" s="39">
        <f>(E$369-E205)*0.6</f>
        <v>3473.9048287606279</v>
      </c>
      <c r="H205" s="39">
        <f>IF(E205&gt;=E$369*0.9,0,IF(E205&lt;0.9*E$369,(E$369*0.9-E205)*0.35))</f>
        <v>925.15962911642362</v>
      </c>
      <c r="I205" s="37">
        <f t="shared" si="24"/>
        <v>4399.0644578770516</v>
      </c>
      <c r="J205" s="40">
        <f t="shared" si="25"/>
        <v>-355.66407549743667</v>
      </c>
      <c r="K205" s="37">
        <f t="shared" si="26"/>
        <v>4043.4003823796147</v>
      </c>
      <c r="L205" s="37">
        <f t="shared" si="27"/>
        <v>10293810.831432302</v>
      </c>
      <c r="M205" s="37">
        <f t="shared" si="28"/>
        <v>9461556.8947682977</v>
      </c>
      <c r="N205" s="41">
        <f>'jan-nov'!M205</f>
        <v>8979448.8627501372</v>
      </c>
      <c r="O205" s="41">
        <f t="shared" si="29"/>
        <v>482108.03201816045</v>
      </c>
    </row>
    <row r="206" spans="1:15" x14ac:dyDescent="0.3">
      <c r="A206" s="33">
        <v>3813</v>
      </c>
      <c r="B206" s="34" t="s">
        <v>166</v>
      </c>
      <c r="C206" s="36">
        <v>392430233</v>
      </c>
      <c r="D206" s="36">
        <v>14061</v>
      </c>
      <c r="E206" s="37">
        <f t="shared" si="23"/>
        <v>27909.126875755635</v>
      </c>
      <c r="F206" s="38">
        <f>IF(ISNUMBER(C206),E206/E$369,"")</f>
        <v>0.88698163496322768</v>
      </c>
      <c r="G206" s="39">
        <f>(E$369-E206)*0.6</f>
        <v>2133.6928058713497</v>
      </c>
      <c r="H206" s="39">
        <f>IF(E206&gt;=E$369*0.9,0,IF(E206&lt;0.9*E$369,(E$369*0.9-E206)*0.35))</f>
        <v>143.36928243101136</v>
      </c>
      <c r="I206" s="37">
        <f t="shared" si="24"/>
        <v>2277.0620883023612</v>
      </c>
      <c r="J206" s="40">
        <f t="shared" si="25"/>
        <v>-355.66407549743667</v>
      </c>
      <c r="K206" s="37">
        <f t="shared" si="26"/>
        <v>1921.3980128049245</v>
      </c>
      <c r="L206" s="37">
        <f t="shared" si="27"/>
        <v>32017770.023619499</v>
      </c>
      <c r="M206" s="37">
        <f t="shared" si="28"/>
        <v>27016777.458050042</v>
      </c>
      <c r="N206" s="41">
        <f>'jan-nov'!M206</f>
        <v>25130878.519563969</v>
      </c>
      <c r="O206" s="41">
        <f t="shared" si="29"/>
        <v>1885898.9384860732</v>
      </c>
    </row>
    <row r="207" spans="1:15" x14ac:dyDescent="0.3">
      <c r="A207" s="33">
        <v>3814</v>
      </c>
      <c r="B207" s="34" t="s">
        <v>167</v>
      </c>
      <c r="C207" s="36">
        <v>269045329</v>
      </c>
      <c r="D207" s="36">
        <v>10380</v>
      </c>
      <c r="E207" s="37">
        <f t="shared" si="23"/>
        <v>25919.588535645471</v>
      </c>
      <c r="F207" s="38">
        <f>IF(ISNUMBER(C207),E207/E$369,"")</f>
        <v>0.8237519976625387</v>
      </c>
      <c r="G207" s="39">
        <f>(E$369-E207)*0.6</f>
        <v>3327.4158099374486</v>
      </c>
      <c r="H207" s="39">
        <f>IF(E207&gt;=E$369*0.9,0,IF(E207&lt;0.9*E$369,(E$369*0.9-E207)*0.35))</f>
        <v>839.70770146956886</v>
      </c>
      <c r="I207" s="37">
        <f t="shared" si="24"/>
        <v>4167.1235114070178</v>
      </c>
      <c r="J207" s="40">
        <f t="shared" si="25"/>
        <v>-355.66407549743667</v>
      </c>
      <c r="K207" s="37">
        <f t="shared" si="26"/>
        <v>3811.4594359095809</v>
      </c>
      <c r="L207" s="37">
        <f t="shared" si="27"/>
        <v>43254742.048404843</v>
      </c>
      <c r="M207" s="37">
        <f t="shared" si="28"/>
        <v>39562948.94474145</v>
      </c>
      <c r="N207" s="41">
        <f>'jan-nov'!M207</f>
        <v>39813548.128353201</v>
      </c>
      <c r="O207" s="41">
        <f t="shared" si="29"/>
        <v>-250599.1836117506</v>
      </c>
    </row>
    <row r="208" spans="1:15" x14ac:dyDescent="0.3">
      <c r="A208" s="33">
        <v>3815</v>
      </c>
      <c r="B208" s="34" t="s">
        <v>168</v>
      </c>
      <c r="C208" s="36">
        <v>94071170</v>
      </c>
      <c r="D208" s="36">
        <v>4060</v>
      </c>
      <c r="E208" s="37">
        <f t="shared" si="23"/>
        <v>23170.238916256159</v>
      </c>
      <c r="F208" s="38">
        <f>IF(ISNUMBER(C208),E208/E$369,"")</f>
        <v>0.73637475252880191</v>
      </c>
      <c r="G208" s="39">
        <f>(E$369-E208)*0.6</f>
        <v>4977.0255815710352</v>
      </c>
      <c r="H208" s="39">
        <f>IF(E208&gt;=E$369*0.9,0,IF(E208&lt;0.9*E$369,(E$369*0.9-E208)*0.35))</f>
        <v>1801.9800682558277</v>
      </c>
      <c r="I208" s="37">
        <f t="shared" si="24"/>
        <v>6779.0056498268632</v>
      </c>
      <c r="J208" s="40">
        <f t="shared" si="25"/>
        <v>-355.66407549743667</v>
      </c>
      <c r="K208" s="37">
        <f t="shared" si="26"/>
        <v>6423.3415743294263</v>
      </c>
      <c r="L208" s="37">
        <f t="shared" si="27"/>
        <v>27522762.938297063</v>
      </c>
      <c r="M208" s="37">
        <f t="shared" si="28"/>
        <v>26078766.791777469</v>
      </c>
      <c r="N208" s="41">
        <f>'jan-nov'!M208</f>
        <v>25561228.875540849</v>
      </c>
      <c r="O208" s="41">
        <f t="shared" si="29"/>
        <v>517537.9162366204</v>
      </c>
    </row>
    <row r="209" spans="1:15" x14ac:dyDescent="0.3">
      <c r="A209" s="33">
        <v>3816</v>
      </c>
      <c r="B209" s="34" t="s">
        <v>169</v>
      </c>
      <c r="C209" s="36">
        <v>158064899</v>
      </c>
      <c r="D209" s="36">
        <v>6515</v>
      </c>
      <c r="E209" s="37">
        <f t="shared" si="23"/>
        <v>24261.688257866463</v>
      </c>
      <c r="F209" s="38">
        <f>IF(ISNUMBER(C209),E209/E$369,"")</f>
        <v>0.77106216950930306</v>
      </c>
      <c r="G209" s="39">
        <f>(E$369-E209)*0.6</f>
        <v>4322.1559766048531</v>
      </c>
      <c r="H209" s="39">
        <f>IF(E209&gt;=E$369*0.9,0,IF(E209&lt;0.9*E$369,(E$369*0.9-E209)*0.35))</f>
        <v>1419.9727986922217</v>
      </c>
      <c r="I209" s="37">
        <f t="shared" si="24"/>
        <v>5742.1287752970748</v>
      </c>
      <c r="J209" s="40">
        <f t="shared" si="25"/>
        <v>-355.66407549743667</v>
      </c>
      <c r="K209" s="37">
        <f t="shared" si="26"/>
        <v>5386.4646997996379</v>
      </c>
      <c r="L209" s="37">
        <f t="shared" si="27"/>
        <v>37409968.97106044</v>
      </c>
      <c r="M209" s="37">
        <f t="shared" si="28"/>
        <v>35092817.51919464</v>
      </c>
      <c r="N209" s="41">
        <f>'jan-nov'!M209</f>
        <v>34179412.095541529</v>
      </c>
      <c r="O209" s="41">
        <f t="shared" si="29"/>
        <v>913405.42365311086</v>
      </c>
    </row>
    <row r="210" spans="1:15" x14ac:dyDescent="0.3">
      <c r="A210" s="33">
        <v>3817</v>
      </c>
      <c r="B210" s="34" t="s">
        <v>425</v>
      </c>
      <c r="C210" s="36">
        <v>250588093</v>
      </c>
      <c r="D210" s="36">
        <v>10444</v>
      </c>
      <c r="E210" s="37">
        <f t="shared" si="23"/>
        <v>23993.49798927614</v>
      </c>
      <c r="F210" s="38">
        <f>IF(ISNUMBER(C210),E210/E$369,"")</f>
        <v>0.76253879849972428</v>
      </c>
      <c r="G210" s="39">
        <f>(E$369-E210)*0.6</f>
        <v>4483.0701377590467</v>
      </c>
      <c r="H210" s="39">
        <f>IF(E210&gt;=E$369*0.9,0,IF(E210&lt;0.9*E$369,(E$369*0.9-E210)*0.35))</f>
        <v>1513.8393926988347</v>
      </c>
      <c r="I210" s="37">
        <f t="shared" si="24"/>
        <v>5996.9095304578814</v>
      </c>
      <c r="J210" s="40">
        <f t="shared" si="25"/>
        <v>-355.66407549743667</v>
      </c>
      <c r="K210" s="37">
        <f t="shared" si="26"/>
        <v>5641.2454549604445</v>
      </c>
      <c r="L210" s="37">
        <f t="shared" si="27"/>
        <v>62631723.13610211</v>
      </c>
      <c r="M210" s="37">
        <f t="shared" si="28"/>
        <v>58917167.531606883</v>
      </c>
      <c r="N210" s="41">
        <f>'jan-nov'!M210</f>
        <v>57979371.616736114</v>
      </c>
      <c r="O210" s="41">
        <f t="shared" si="29"/>
        <v>937795.91487076879</v>
      </c>
    </row>
    <row r="211" spans="1:15" x14ac:dyDescent="0.3">
      <c r="A211" s="33">
        <v>3818</v>
      </c>
      <c r="B211" s="34" t="s">
        <v>171</v>
      </c>
      <c r="C211" s="36">
        <v>204258685</v>
      </c>
      <c r="D211" s="36">
        <v>5691</v>
      </c>
      <c r="E211" s="37">
        <f t="shared" si="23"/>
        <v>35891.527850992796</v>
      </c>
      <c r="F211" s="38">
        <f>IF(ISNUMBER(C211),E211/E$369,"")</f>
        <v>1.1406707990659732</v>
      </c>
      <c r="G211" s="39">
        <f>(E$369-E211)*0.6</f>
        <v>-2655.747779270946</v>
      </c>
      <c r="H211" s="39">
        <f>IF(E211&gt;=E$369*0.9,0,IF(E211&lt;0.9*E$369,(E$369*0.9-E211)*0.35))</f>
        <v>0</v>
      </c>
      <c r="I211" s="37">
        <f t="shared" si="24"/>
        <v>-2655.747779270946</v>
      </c>
      <c r="J211" s="40">
        <f t="shared" si="25"/>
        <v>-355.66407549743667</v>
      </c>
      <c r="K211" s="37">
        <f t="shared" si="26"/>
        <v>-3011.4118547683829</v>
      </c>
      <c r="L211" s="37">
        <f t="shared" si="27"/>
        <v>-15113860.611830954</v>
      </c>
      <c r="M211" s="37">
        <f t="shared" si="28"/>
        <v>-17137944.865486868</v>
      </c>
      <c r="N211" s="41">
        <f>'jan-nov'!M211</f>
        <v>-17099801.437946822</v>
      </c>
      <c r="O211" s="41">
        <f t="shared" si="29"/>
        <v>-38143.427540045232</v>
      </c>
    </row>
    <row r="212" spans="1:15" x14ac:dyDescent="0.3">
      <c r="A212" s="33">
        <v>3819</v>
      </c>
      <c r="B212" s="34" t="s">
        <v>172</v>
      </c>
      <c r="C212" s="36">
        <v>47993475</v>
      </c>
      <c r="D212" s="36">
        <v>1573</v>
      </c>
      <c r="E212" s="37">
        <f t="shared" si="23"/>
        <v>30510.791481246026</v>
      </c>
      <c r="F212" s="38">
        <f>IF(ISNUMBER(C212),E212/E$369,"")</f>
        <v>0.96966529381349575</v>
      </c>
      <c r="G212" s="39">
        <f>(E$369-E212)*0.6</f>
        <v>572.69404257711574</v>
      </c>
      <c r="H212" s="39">
        <f>IF(E212&gt;=E$369*0.9,0,IF(E212&lt;0.9*E$369,(E$369*0.9-E212)*0.35))</f>
        <v>0</v>
      </c>
      <c r="I212" s="37">
        <f t="shared" si="24"/>
        <v>572.69404257711574</v>
      </c>
      <c r="J212" s="40">
        <f t="shared" si="25"/>
        <v>-355.66407549743667</v>
      </c>
      <c r="K212" s="37">
        <f t="shared" si="26"/>
        <v>217.02996707967907</v>
      </c>
      <c r="L212" s="37">
        <f t="shared" si="27"/>
        <v>900847.72897380311</v>
      </c>
      <c r="M212" s="37">
        <f t="shared" si="28"/>
        <v>341388.13821633515</v>
      </c>
      <c r="N212" s="41">
        <f>'jan-nov'!M212</f>
        <v>324804.34965904616</v>
      </c>
      <c r="O212" s="41">
        <f t="shared" si="29"/>
        <v>16583.788557288994</v>
      </c>
    </row>
    <row r="213" spans="1:15" x14ac:dyDescent="0.3">
      <c r="A213" s="33">
        <v>3820</v>
      </c>
      <c r="B213" s="34" t="s">
        <v>173</v>
      </c>
      <c r="C213" s="36">
        <v>81485463</v>
      </c>
      <c r="D213" s="36">
        <v>2888</v>
      </c>
      <c r="E213" s="37">
        <f t="shared" si="23"/>
        <v>28215.188019390582</v>
      </c>
      <c r="F213" s="38">
        <f>IF(ISNUMBER(C213),E213/E$369,"")</f>
        <v>0.89670858252373564</v>
      </c>
      <c r="G213" s="39">
        <f>(E$369-E213)*0.6</f>
        <v>1950.056119690382</v>
      </c>
      <c r="H213" s="39">
        <f>IF(E213&gt;=E$369*0.9,0,IF(E213&lt;0.9*E$369,(E$369*0.9-E213)*0.35))</f>
        <v>36.247882158780158</v>
      </c>
      <c r="I213" s="37">
        <f t="shared" si="24"/>
        <v>1986.3040018491622</v>
      </c>
      <c r="J213" s="40">
        <f t="shared" si="25"/>
        <v>-355.66407549743667</v>
      </c>
      <c r="K213" s="37">
        <f t="shared" si="26"/>
        <v>1630.6399263517255</v>
      </c>
      <c r="L213" s="37">
        <f t="shared" si="27"/>
        <v>5736445.9573403802</v>
      </c>
      <c r="M213" s="37">
        <f t="shared" si="28"/>
        <v>4709288.1073037833</v>
      </c>
      <c r="N213" s="41">
        <f>'jan-nov'!M213</f>
        <v>4360333.4693040857</v>
      </c>
      <c r="O213" s="41">
        <f t="shared" si="29"/>
        <v>348954.63799969759</v>
      </c>
    </row>
    <row r="214" spans="1:15" x14ac:dyDescent="0.3">
      <c r="A214" s="33">
        <v>3821</v>
      </c>
      <c r="B214" s="34" t="s">
        <v>174</v>
      </c>
      <c r="C214" s="36">
        <v>67376514</v>
      </c>
      <c r="D214" s="36">
        <v>2403</v>
      </c>
      <c r="E214" s="37">
        <f t="shared" si="23"/>
        <v>28038.499375780273</v>
      </c>
      <c r="F214" s="38">
        <f>IF(ISNUMBER(C214),E214/E$369,"")</f>
        <v>0.89109323014504671</v>
      </c>
      <c r="G214" s="39">
        <f>(E$369-E214)*0.6</f>
        <v>2056.0693058565671</v>
      </c>
      <c r="H214" s="39">
        <f>IF(E214&gt;=E$369*0.9,0,IF(E214&lt;0.9*E$369,(E$369*0.9-E214)*0.35))</f>
        <v>98.088907422388175</v>
      </c>
      <c r="I214" s="37">
        <f t="shared" si="24"/>
        <v>2154.1582132789554</v>
      </c>
      <c r="J214" s="40">
        <f t="shared" si="25"/>
        <v>-355.66407549743667</v>
      </c>
      <c r="K214" s="37">
        <f t="shared" si="26"/>
        <v>1798.4941377815187</v>
      </c>
      <c r="L214" s="37">
        <f t="shared" si="27"/>
        <v>5176442.1865093298</v>
      </c>
      <c r="M214" s="37">
        <f t="shared" si="28"/>
        <v>4321781.4130889894</v>
      </c>
      <c r="N214" s="41">
        <f>'jan-nov'!M214</f>
        <v>4190914.1919395714</v>
      </c>
      <c r="O214" s="41">
        <f t="shared" si="29"/>
        <v>130867.22114941804</v>
      </c>
    </row>
    <row r="215" spans="1:15" x14ac:dyDescent="0.3">
      <c r="A215" s="33">
        <v>3822</v>
      </c>
      <c r="B215" s="34" t="s">
        <v>175</v>
      </c>
      <c r="C215" s="36">
        <v>42925599</v>
      </c>
      <c r="D215" s="36">
        <v>1448</v>
      </c>
      <c r="E215" s="37">
        <f t="shared" si="23"/>
        <v>29644.750690607736</v>
      </c>
      <c r="F215" s="38">
        <f>IF(ISNUMBER(C215),E215/E$369,"")</f>
        <v>0.9421415995093041</v>
      </c>
      <c r="G215" s="39">
        <f>(E$369-E215)*0.6</f>
        <v>1092.3185169600895</v>
      </c>
      <c r="H215" s="39">
        <f>IF(E215&gt;=E$369*0.9,0,IF(E215&lt;0.9*E$369,(E$369*0.9-E215)*0.35))</f>
        <v>0</v>
      </c>
      <c r="I215" s="37">
        <f t="shared" si="24"/>
        <v>1092.3185169600895</v>
      </c>
      <c r="J215" s="40">
        <f t="shared" si="25"/>
        <v>-355.66407549743667</v>
      </c>
      <c r="K215" s="37">
        <f t="shared" si="26"/>
        <v>736.65444146265281</v>
      </c>
      <c r="L215" s="37">
        <f t="shared" si="27"/>
        <v>1581677.2125582097</v>
      </c>
      <c r="M215" s="37">
        <f t="shared" si="28"/>
        <v>1066675.6312379213</v>
      </c>
      <c r="N215" s="41">
        <f>'jan-nov'!M215</f>
        <v>1204801.9017840428</v>
      </c>
      <c r="O215" s="41">
        <f t="shared" si="29"/>
        <v>-138126.27054612152</v>
      </c>
    </row>
    <row r="216" spans="1:15" x14ac:dyDescent="0.3">
      <c r="A216" s="33">
        <v>3823</v>
      </c>
      <c r="B216" s="34" t="s">
        <v>176</v>
      </c>
      <c r="C216" s="36">
        <v>35369084</v>
      </c>
      <c r="D216" s="36">
        <v>1287</v>
      </c>
      <c r="E216" s="37">
        <f t="shared" si="23"/>
        <v>27481.80574980575</v>
      </c>
      <c r="F216" s="38">
        <f>IF(ISNUMBER(C216),E216/E$369,"")</f>
        <v>0.87340091663274444</v>
      </c>
      <c r="G216" s="39">
        <f>(E$369-E216)*0.6</f>
        <v>2390.0854814412814</v>
      </c>
      <c r="H216" s="39">
        <f>IF(E216&gt;=E$369*0.9,0,IF(E216&lt;0.9*E$369,(E$369*0.9-E216)*0.35))</f>
        <v>292.93167651347136</v>
      </c>
      <c r="I216" s="37">
        <f t="shared" si="24"/>
        <v>2683.0171579547527</v>
      </c>
      <c r="J216" s="40">
        <f t="shared" si="25"/>
        <v>-355.66407549743667</v>
      </c>
      <c r="K216" s="37">
        <f t="shared" si="26"/>
        <v>2327.3530824573163</v>
      </c>
      <c r="L216" s="37">
        <f t="shared" si="27"/>
        <v>3453043.082287767</v>
      </c>
      <c r="M216" s="37">
        <f t="shared" si="28"/>
        <v>2995303.4171225661</v>
      </c>
      <c r="N216" s="41">
        <f>'jan-nov'!M216</f>
        <v>2810125.7820125753</v>
      </c>
      <c r="O216" s="41">
        <f t="shared" si="29"/>
        <v>185177.63510999084</v>
      </c>
    </row>
    <row r="217" spans="1:15" x14ac:dyDescent="0.3">
      <c r="A217" s="33">
        <v>3824</v>
      </c>
      <c r="B217" s="34" t="s">
        <v>177</v>
      </c>
      <c r="C217" s="36">
        <v>84881979</v>
      </c>
      <c r="D217" s="36">
        <v>2201</v>
      </c>
      <c r="E217" s="37">
        <f t="shared" si="23"/>
        <v>38565.188096319856</v>
      </c>
      <c r="F217" s="38">
        <f>IF(ISNUMBER(C217),E217/E$369,"")</f>
        <v>1.2256425556635064</v>
      </c>
      <c r="G217" s="39">
        <f>(E$369-E217)*0.6</f>
        <v>-4259.9439264671828</v>
      </c>
      <c r="H217" s="39">
        <f>IF(E217&gt;=E$369*0.9,0,IF(E217&lt;0.9*E$369,(E$369*0.9-E217)*0.35))</f>
        <v>0</v>
      </c>
      <c r="I217" s="37">
        <f t="shared" si="24"/>
        <v>-4259.9439264671828</v>
      </c>
      <c r="J217" s="40">
        <f t="shared" si="25"/>
        <v>-355.66407549743667</v>
      </c>
      <c r="K217" s="37">
        <f t="shared" si="26"/>
        <v>-4615.6080019646197</v>
      </c>
      <c r="L217" s="37">
        <f t="shared" si="27"/>
        <v>-9376136.5821542684</v>
      </c>
      <c r="M217" s="37">
        <f t="shared" si="28"/>
        <v>-10158953.212324128</v>
      </c>
      <c r="N217" s="41">
        <f>'jan-nov'!M217</f>
        <v>-10201980.310616931</v>
      </c>
      <c r="O217" s="41">
        <f t="shared" si="29"/>
        <v>43027.098292803392</v>
      </c>
    </row>
    <row r="218" spans="1:15" x14ac:dyDescent="0.3">
      <c r="A218" s="33">
        <v>3825</v>
      </c>
      <c r="B218" s="34" t="s">
        <v>178</v>
      </c>
      <c r="C218" s="36">
        <v>150014619</v>
      </c>
      <c r="D218" s="36">
        <v>3676</v>
      </c>
      <c r="E218" s="37">
        <f t="shared" si="23"/>
        <v>40809.199945593034</v>
      </c>
      <c r="F218" s="38">
        <f>IF(ISNUMBER(C218),E218/E$369,"")</f>
        <v>1.2969596308198137</v>
      </c>
      <c r="G218" s="39">
        <f>(E$369-E218)*0.6</f>
        <v>-5606.3510360310893</v>
      </c>
      <c r="H218" s="39">
        <f>IF(E218&gt;=E$369*0.9,0,IF(E218&lt;0.9*E$369,(E$369*0.9-E218)*0.35))</f>
        <v>0</v>
      </c>
      <c r="I218" s="37">
        <f t="shared" si="24"/>
        <v>-5606.3510360310893</v>
      </c>
      <c r="J218" s="40">
        <f t="shared" si="25"/>
        <v>-355.66407549743667</v>
      </c>
      <c r="K218" s="37">
        <f t="shared" si="26"/>
        <v>-5962.0151115285262</v>
      </c>
      <c r="L218" s="37">
        <f t="shared" si="27"/>
        <v>-20608946.408450283</v>
      </c>
      <c r="M218" s="37">
        <f t="shared" si="28"/>
        <v>-21916367.549978863</v>
      </c>
      <c r="N218" s="41">
        <f>'jan-nov'!M218</f>
        <v>-21824389.105691895</v>
      </c>
      <c r="O218" s="41">
        <f t="shared" si="29"/>
        <v>-91978.444286968559</v>
      </c>
    </row>
    <row r="219" spans="1:15" x14ac:dyDescent="0.3">
      <c r="A219" s="33">
        <v>4201</v>
      </c>
      <c r="B219" s="34" t="s">
        <v>179</v>
      </c>
      <c r="C219" s="36">
        <v>180186255</v>
      </c>
      <c r="D219" s="36">
        <v>6809</v>
      </c>
      <c r="E219" s="37">
        <f t="shared" si="23"/>
        <v>26462.954178293436</v>
      </c>
      <c r="F219" s="38">
        <f>IF(ISNUMBER(C219),E219/E$369,"")</f>
        <v>0.84102073373745345</v>
      </c>
      <c r="G219" s="39">
        <f>(E$369-E219)*0.6</f>
        <v>3001.3964243486698</v>
      </c>
      <c r="H219" s="39">
        <f>IF(E219&gt;=E$369*0.9,0,IF(E219&lt;0.9*E$369,(E$369*0.9-E219)*0.35))</f>
        <v>649.52972654278119</v>
      </c>
      <c r="I219" s="37">
        <f t="shared" si="24"/>
        <v>3650.926150891451</v>
      </c>
      <c r="J219" s="40">
        <f t="shared" si="25"/>
        <v>-355.66407549743667</v>
      </c>
      <c r="K219" s="37">
        <f t="shared" si="26"/>
        <v>3295.2620753940146</v>
      </c>
      <c r="L219" s="37">
        <f t="shared" si="27"/>
        <v>24859156.161419891</v>
      </c>
      <c r="M219" s="37">
        <f t="shared" si="28"/>
        <v>22437439.471357845</v>
      </c>
      <c r="N219" s="41">
        <f>'jan-nov'!M219</f>
        <v>21924415.148425516</v>
      </c>
      <c r="O219" s="41">
        <f t="shared" si="29"/>
        <v>513024.32293232903</v>
      </c>
    </row>
    <row r="220" spans="1:15" x14ac:dyDescent="0.3">
      <c r="A220" s="33">
        <v>4202</v>
      </c>
      <c r="B220" s="34" t="s">
        <v>180</v>
      </c>
      <c r="C220" s="36">
        <v>635057858</v>
      </c>
      <c r="D220" s="36">
        <v>23544</v>
      </c>
      <c r="E220" s="37">
        <f t="shared" si="23"/>
        <v>26973.235558953449</v>
      </c>
      <c r="F220" s="38">
        <f>IF(ISNUMBER(C220),E220/E$369,"")</f>
        <v>0.8572380168980489</v>
      </c>
      <c r="G220" s="39">
        <f>(E$369-E220)*0.6</f>
        <v>2695.2275959526619</v>
      </c>
      <c r="H220" s="39">
        <f>IF(E220&gt;=E$369*0.9,0,IF(E220&lt;0.9*E$369,(E$369*0.9-E220)*0.35))</f>
        <v>470.93124331177654</v>
      </c>
      <c r="I220" s="37">
        <f t="shared" si="24"/>
        <v>3166.1588392644385</v>
      </c>
      <c r="J220" s="40">
        <f t="shared" si="25"/>
        <v>-355.66407549743667</v>
      </c>
      <c r="K220" s="37">
        <f t="shared" si="26"/>
        <v>2810.494763767002</v>
      </c>
      <c r="L220" s="37">
        <f t="shared" si="27"/>
        <v>74544043.711641937</v>
      </c>
      <c r="M220" s="37">
        <f t="shared" si="28"/>
        <v>66170288.718130298</v>
      </c>
      <c r="N220" s="41">
        <f>'jan-nov'!M220</f>
        <v>67491786.351362944</v>
      </c>
      <c r="O220" s="41">
        <f t="shared" si="29"/>
        <v>-1321497.6332326457</v>
      </c>
    </row>
    <row r="221" spans="1:15" x14ac:dyDescent="0.3">
      <c r="A221" s="33">
        <v>4203</v>
      </c>
      <c r="B221" s="34" t="s">
        <v>181</v>
      </c>
      <c r="C221" s="36">
        <v>1167062781</v>
      </c>
      <c r="D221" s="36">
        <v>44999</v>
      </c>
      <c r="E221" s="37">
        <f t="shared" si="23"/>
        <v>25935.304806773485</v>
      </c>
      <c r="F221" s="38">
        <f>IF(ISNUMBER(C221),E221/E$369,"")</f>
        <v>0.82425147741777105</v>
      </c>
      <c r="G221" s="39">
        <f>(E$369-E221)*0.6</f>
        <v>3317.9860472606401</v>
      </c>
      <c r="H221" s="39">
        <f>IF(E221&gt;=E$369*0.9,0,IF(E221&lt;0.9*E$369,(E$369*0.9-E221)*0.35))</f>
        <v>834.20700657476391</v>
      </c>
      <c r="I221" s="37">
        <f t="shared" si="24"/>
        <v>4152.1930538354045</v>
      </c>
      <c r="J221" s="40">
        <f t="shared" si="25"/>
        <v>-355.66407549743667</v>
      </c>
      <c r="K221" s="37">
        <f t="shared" si="26"/>
        <v>3796.5289783379676</v>
      </c>
      <c r="L221" s="37">
        <f t="shared" si="27"/>
        <v>186844535.22953936</v>
      </c>
      <c r="M221" s="37">
        <f t="shared" si="28"/>
        <v>170840007.49623021</v>
      </c>
      <c r="N221" s="41">
        <f>'jan-nov'!M221</f>
        <v>167059712.8475399</v>
      </c>
      <c r="O221" s="41">
        <f t="shared" si="29"/>
        <v>3780294.6486903131</v>
      </c>
    </row>
    <row r="222" spans="1:15" x14ac:dyDescent="0.3">
      <c r="A222" s="33">
        <v>4204</v>
      </c>
      <c r="B222" s="34" t="s">
        <v>194</v>
      </c>
      <c r="C222" s="36">
        <v>3039670040</v>
      </c>
      <c r="D222" s="36">
        <v>111633</v>
      </c>
      <c r="E222" s="37">
        <f t="shared" si="23"/>
        <v>27229.135112377164</v>
      </c>
      <c r="F222" s="38">
        <f>IF(ISNUMBER(C222),E222/E$369,"")</f>
        <v>0.86537077595183709</v>
      </c>
      <c r="G222" s="39">
        <f>(E$369-E222)*0.6</f>
        <v>2541.6878638984331</v>
      </c>
      <c r="H222" s="39">
        <f>IF(E222&gt;=E$369*0.9,0,IF(E222&lt;0.9*E$369,(E$369*0.9-E222)*0.35))</f>
        <v>381.36639961347646</v>
      </c>
      <c r="I222" s="37">
        <f t="shared" si="24"/>
        <v>2923.0542635119095</v>
      </c>
      <c r="J222" s="40">
        <f t="shared" si="25"/>
        <v>-355.66407549743667</v>
      </c>
      <c r="K222" s="37">
        <f t="shared" si="26"/>
        <v>2567.3901880144731</v>
      </c>
      <c r="L222" s="37">
        <f t="shared" si="27"/>
        <v>326309316.598625</v>
      </c>
      <c r="M222" s="37">
        <f t="shared" si="28"/>
        <v>286605468.85861969</v>
      </c>
      <c r="N222" s="41">
        <f>'jan-nov'!M222</f>
        <v>275022367.94608378</v>
      </c>
      <c r="O222" s="41">
        <f t="shared" si="29"/>
        <v>11583100.912535906</v>
      </c>
    </row>
    <row r="223" spans="1:15" x14ac:dyDescent="0.3">
      <c r="A223" s="33">
        <v>4205</v>
      </c>
      <c r="B223" s="34" t="s">
        <v>199</v>
      </c>
      <c r="C223" s="36">
        <v>591163066</v>
      </c>
      <c r="D223" s="36">
        <v>23046</v>
      </c>
      <c r="E223" s="37">
        <f t="shared" si="23"/>
        <v>25651.439121756488</v>
      </c>
      <c r="F223" s="38">
        <f>IF(ISNUMBER(C223),E223/E$369,"")</f>
        <v>0.8152299250586732</v>
      </c>
      <c r="G223" s="39">
        <f>(E$369-E223)*0.6</f>
        <v>3488.3054582708382</v>
      </c>
      <c r="H223" s="39">
        <f>IF(E223&gt;=E$369*0.9,0,IF(E223&lt;0.9*E$369,(E$369*0.9-E223)*0.35))</f>
        <v>933.55999633071292</v>
      </c>
      <c r="I223" s="37">
        <f t="shared" si="24"/>
        <v>4421.8654546015514</v>
      </c>
      <c r="J223" s="40">
        <f t="shared" si="25"/>
        <v>-355.66407549743667</v>
      </c>
      <c r="K223" s="37">
        <f t="shared" si="26"/>
        <v>4066.2013791041145</v>
      </c>
      <c r="L223" s="37">
        <f t="shared" si="27"/>
        <v>101906311.26674736</v>
      </c>
      <c r="M223" s="37">
        <f t="shared" si="28"/>
        <v>93709676.982833415</v>
      </c>
      <c r="N223" s="41">
        <f>'jan-nov'!M223</f>
        <v>92063718.873008415</v>
      </c>
      <c r="O223" s="41">
        <f t="shared" si="29"/>
        <v>1645958.1098250002</v>
      </c>
    </row>
    <row r="224" spans="1:15" x14ac:dyDescent="0.3">
      <c r="A224" s="33">
        <v>4206</v>
      </c>
      <c r="B224" s="34" t="s">
        <v>195</v>
      </c>
      <c r="C224" s="36">
        <v>247224442</v>
      </c>
      <c r="D224" s="36">
        <v>9691</v>
      </c>
      <c r="E224" s="37">
        <f t="shared" si="23"/>
        <v>25510.725621710866</v>
      </c>
      <c r="F224" s="38">
        <f>IF(ISNUMBER(C224),E224/E$369,"")</f>
        <v>0.81075790087506161</v>
      </c>
      <c r="G224" s="39">
        <f>(E$369-E224)*0.6</f>
        <v>3572.7335582982114</v>
      </c>
      <c r="H224" s="39">
        <f>IF(E224&gt;=E$369*0.9,0,IF(E224&lt;0.9*E$369,(E$369*0.9-E224)*0.35))</f>
        <v>982.80972134668059</v>
      </c>
      <c r="I224" s="37">
        <f t="shared" si="24"/>
        <v>4555.5432796448922</v>
      </c>
      <c r="J224" s="40">
        <f t="shared" si="25"/>
        <v>-355.66407549743667</v>
      </c>
      <c r="K224" s="37">
        <f t="shared" si="26"/>
        <v>4199.8792041474553</v>
      </c>
      <c r="L224" s="37">
        <f t="shared" si="27"/>
        <v>44147769.923038654</v>
      </c>
      <c r="M224" s="37">
        <f t="shared" si="28"/>
        <v>40701029.367392987</v>
      </c>
      <c r="N224" s="41">
        <f>'jan-nov'!M224</f>
        <v>39479541.44404342</v>
      </c>
      <c r="O224" s="41">
        <f t="shared" si="29"/>
        <v>1221487.9233495668</v>
      </c>
    </row>
    <row r="225" spans="1:15" x14ac:dyDescent="0.3">
      <c r="A225" s="33">
        <v>4207</v>
      </c>
      <c r="B225" s="34" t="s">
        <v>196</v>
      </c>
      <c r="C225" s="36">
        <v>244979610</v>
      </c>
      <c r="D225" s="36">
        <v>9028</v>
      </c>
      <c r="E225" s="37">
        <f t="shared" si="23"/>
        <v>27135.535002215329</v>
      </c>
      <c r="F225" s="38">
        <f>IF(ISNUMBER(C225),E225/E$369,"")</f>
        <v>0.86239606523753665</v>
      </c>
      <c r="G225" s="39">
        <f>(E$369-E225)*0.6</f>
        <v>2597.8479299955338</v>
      </c>
      <c r="H225" s="39">
        <f>IF(E225&gt;=E$369*0.9,0,IF(E225&lt;0.9*E$369,(E$369*0.9-E225)*0.35))</f>
        <v>414.12643817011866</v>
      </c>
      <c r="I225" s="37">
        <f t="shared" si="24"/>
        <v>3011.9743681656523</v>
      </c>
      <c r="J225" s="40">
        <f t="shared" si="25"/>
        <v>-355.66407549743667</v>
      </c>
      <c r="K225" s="37">
        <f t="shared" si="26"/>
        <v>2656.3102926682159</v>
      </c>
      <c r="L225" s="37">
        <f t="shared" si="27"/>
        <v>27192104.595799509</v>
      </c>
      <c r="M225" s="37">
        <f t="shared" si="28"/>
        <v>23981169.322208654</v>
      </c>
      <c r="N225" s="41">
        <f>'jan-nov'!M225</f>
        <v>22731806.298764218</v>
      </c>
      <c r="O225" s="41">
        <f t="shared" si="29"/>
        <v>1249363.0234444365</v>
      </c>
    </row>
    <row r="226" spans="1:15" x14ac:dyDescent="0.3">
      <c r="A226" s="33">
        <v>4211</v>
      </c>
      <c r="B226" s="34" t="s">
        <v>182</v>
      </c>
      <c r="C226" s="36">
        <v>52631423</v>
      </c>
      <c r="D226" s="36">
        <v>2428</v>
      </c>
      <c r="E226" s="37">
        <f t="shared" si="23"/>
        <v>21676.862850082372</v>
      </c>
      <c r="F226" s="38">
        <f>IF(ISNUMBER(C226),E226/E$369,"")</f>
        <v>0.68891367821119431</v>
      </c>
      <c r="G226" s="39">
        <f>(E$369-E226)*0.6</f>
        <v>5873.0512212753074</v>
      </c>
      <c r="H226" s="39">
        <f>IF(E226&gt;=E$369*0.9,0,IF(E226&lt;0.9*E$369,(E$369*0.9-E226)*0.35))</f>
        <v>2324.6616914166534</v>
      </c>
      <c r="I226" s="37">
        <f t="shared" si="24"/>
        <v>8197.7129126919608</v>
      </c>
      <c r="J226" s="40">
        <f t="shared" si="25"/>
        <v>-355.66407549743667</v>
      </c>
      <c r="K226" s="37">
        <f t="shared" si="26"/>
        <v>7842.0488371945239</v>
      </c>
      <c r="L226" s="37">
        <f t="shared" si="27"/>
        <v>19904046.952016082</v>
      </c>
      <c r="M226" s="37">
        <f t="shared" si="28"/>
        <v>19040494.576708306</v>
      </c>
      <c r="N226" s="41">
        <f>'jan-nov'!M226</f>
        <v>18842806.771776639</v>
      </c>
      <c r="O226" s="41">
        <f t="shared" si="29"/>
        <v>197687.8049316667</v>
      </c>
    </row>
    <row r="227" spans="1:15" x14ac:dyDescent="0.3">
      <c r="A227" s="33">
        <v>4212</v>
      </c>
      <c r="B227" s="34" t="s">
        <v>183</v>
      </c>
      <c r="C227" s="36">
        <v>47455975</v>
      </c>
      <c r="D227" s="36">
        <v>2097</v>
      </c>
      <c r="E227" s="37">
        <f t="shared" si="23"/>
        <v>22630.412494039105</v>
      </c>
      <c r="F227" s="38">
        <f>IF(ISNUMBER(C227),E227/E$369,"")</f>
        <v>0.71921849663065074</v>
      </c>
      <c r="G227" s="39">
        <f>(E$369-E227)*0.6</f>
        <v>5300.9214349012682</v>
      </c>
      <c r="H227" s="39">
        <f>IF(E227&gt;=E$369*0.9,0,IF(E227&lt;0.9*E$369,(E$369*0.9-E227)*0.35))</f>
        <v>1990.9193160317971</v>
      </c>
      <c r="I227" s="37">
        <f t="shared" si="24"/>
        <v>7291.8407509330655</v>
      </c>
      <c r="J227" s="40">
        <f t="shared" si="25"/>
        <v>-355.66407549743667</v>
      </c>
      <c r="K227" s="37">
        <f t="shared" si="26"/>
        <v>6936.1766754356286</v>
      </c>
      <c r="L227" s="37">
        <f t="shared" si="27"/>
        <v>15290990.054706639</v>
      </c>
      <c r="M227" s="37">
        <f t="shared" si="28"/>
        <v>14545162.488388512</v>
      </c>
      <c r="N227" s="41">
        <f>'jan-nov'!M227</f>
        <v>14639520.078733776</v>
      </c>
      <c r="O227" s="41">
        <f t="shared" si="29"/>
        <v>-94357.590345263481</v>
      </c>
    </row>
    <row r="228" spans="1:15" x14ac:dyDescent="0.3">
      <c r="A228" s="33">
        <v>4213</v>
      </c>
      <c r="B228" s="34" t="s">
        <v>184</v>
      </c>
      <c r="C228" s="36">
        <v>157538969</v>
      </c>
      <c r="D228" s="36">
        <v>6053</v>
      </c>
      <c r="E228" s="37">
        <f t="shared" si="23"/>
        <v>26026.593259540725</v>
      </c>
      <c r="F228" s="38">
        <f>IF(ISNUMBER(C228),E228/E$369,"")</f>
        <v>0.82715272120978256</v>
      </c>
      <c r="G228" s="39">
        <f>(E$369-E228)*0.6</f>
        <v>3263.2129756002964</v>
      </c>
      <c r="H228" s="39">
        <f>IF(E228&gt;=E$369*0.9,0,IF(E228&lt;0.9*E$369,(E$369*0.9-E228)*0.35))</f>
        <v>802.25604810623008</v>
      </c>
      <c r="I228" s="37">
        <f t="shared" si="24"/>
        <v>4065.4690237065265</v>
      </c>
      <c r="J228" s="40">
        <f t="shared" si="25"/>
        <v>-355.66407549743667</v>
      </c>
      <c r="K228" s="37">
        <f t="shared" si="26"/>
        <v>3709.8049482090901</v>
      </c>
      <c r="L228" s="37">
        <f t="shared" si="27"/>
        <v>24608284.000495605</v>
      </c>
      <c r="M228" s="37">
        <f t="shared" si="28"/>
        <v>22455449.351509623</v>
      </c>
      <c r="N228" s="41">
        <f>'jan-nov'!M228</f>
        <v>27743231.398152381</v>
      </c>
      <c r="O228" s="41">
        <f t="shared" si="29"/>
        <v>-5287782.046642758</v>
      </c>
    </row>
    <row r="229" spans="1:15" x14ac:dyDescent="0.3">
      <c r="A229" s="33">
        <v>4214</v>
      </c>
      <c r="B229" s="34" t="s">
        <v>185</v>
      </c>
      <c r="C229" s="36">
        <v>137822939</v>
      </c>
      <c r="D229" s="36">
        <v>5951</v>
      </c>
      <c r="E229" s="37">
        <f t="shared" si="23"/>
        <v>23159.626785414217</v>
      </c>
      <c r="F229" s="38">
        <f>IF(ISNUMBER(C229),E229/E$369,"")</f>
        <v>0.73603748776209921</v>
      </c>
      <c r="G229" s="39">
        <f>(E$369-E229)*0.6</f>
        <v>4983.392860076201</v>
      </c>
      <c r="H229" s="39">
        <f>IF(E229&gt;=E$369*0.9,0,IF(E229&lt;0.9*E$369,(E$369*0.9-E229)*0.35))</f>
        <v>1805.6943140505077</v>
      </c>
      <c r="I229" s="37">
        <f t="shared" si="24"/>
        <v>6789.0871741267092</v>
      </c>
      <c r="J229" s="40">
        <f t="shared" si="25"/>
        <v>-355.66407549743667</v>
      </c>
      <c r="K229" s="37">
        <f t="shared" si="26"/>
        <v>6433.4230986292723</v>
      </c>
      <c r="L229" s="37">
        <f t="shared" si="27"/>
        <v>40401857.773228049</v>
      </c>
      <c r="M229" s="37">
        <f t="shared" si="28"/>
        <v>38285300.859942801</v>
      </c>
      <c r="N229" s="41">
        <f>'jan-nov'!M229</f>
        <v>37378878.260417141</v>
      </c>
      <c r="O229" s="41">
        <f t="shared" si="29"/>
        <v>906422.59952566028</v>
      </c>
    </row>
    <row r="230" spans="1:15" x14ac:dyDescent="0.3">
      <c r="A230" s="33">
        <v>4215</v>
      </c>
      <c r="B230" s="34" t="s">
        <v>186</v>
      </c>
      <c r="C230" s="36">
        <v>306882467</v>
      </c>
      <c r="D230" s="36">
        <v>11074</v>
      </c>
      <c r="E230" s="37">
        <f t="shared" si="23"/>
        <v>27711.980043344771</v>
      </c>
      <c r="F230" s="38">
        <f>IF(ISNUMBER(C230),E230/E$369,"")</f>
        <v>0.88071609965938003</v>
      </c>
      <c r="G230" s="39">
        <f>(E$369-E230)*0.6</f>
        <v>2251.9809053178687</v>
      </c>
      <c r="H230" s="39">
        <f>IF(E230&gt;=E$369*0.9,0,IF(E230&lt;0.9*E$369,(E$369*0.9-E230)*0.35))</f>
        <v>212.37067377481398</v>
      </c>
      <c r="I230" s="37">
        <f t="shared" si="24"/>
        <v>2464.3515790926826</v>
      </c>
      <c r="J230" s="40">
        <f t="shared" si="25"/>
        <v>-355.66407549743667</v>
      </c>
      <c r="K230" s="37">
        <f t="shared" si="26"/>
        <v>2108.6875035952462</v>
      </c>
      <c r="L230" s="37">
        <f t="shared" si="27"/>
        <v>27290229.386872366</v>
      </c>
      <c r="M230" s="37">
        <f t="shared" si="28"/>
        <v>23351605.414813757</v>
      </c>
      <c r="N230" s="41">
        <f>'jan-nov'!M230</f>
        <v>22734932.008630376</v>
      </c>
      <c r="O230" s="41">
        <f t="shared" si="29"/>
        <v>616673.40618338063</v>
      </c>
    </row>
    <row r="231" spans="1:15" x14ac:dyDescent="0.3">
      <c r="A231" s="33">
        <v>4216</v>
      </c>
      <c r="B231" s="34" t="s">
        <v>187</v>
      </c>
      <c r="C231" s="36">
        <v>118038089</v>
      </c>
      <c r="D231" s="36">
        <v>5226</v>
      </c>
      <c r="E231" s="37">
        <f t="shared" si="23"/>
        <v>22586.699004975126</v>
      </c>
      <c r="F231" s="38">
        <f>IF(ISNUMBER(C231),E231/E$369,"")</f>
        <v>0.71782923561318779</v>
      </c>
      <c r="G231" s="39">
        <f>(E$369-E231)*0.6</f>
        <v>5327.1495283396553</v>
      </c>
      <c r="H231" s="39">
        <f>IF(E231&gt;=E$369*0.9,0,IF(E231&lt;0.9*E$369,(E$369*0.9-E231)*0.35))</f>
        <v>2006.2190372041896</v>
      </c>
      <c r="I231" s="37">
        <f t="shared" si="24"/>
        <v>7333.3685655438449</v>
      </c>
      <c r="J231" s="40">
        <f t="shared" si="25"/>
        <v>-355.66407549743667</v>
      </c>
      <c r="K231" s="37">
        <f t="shared" si="26"/>
        <v>6977.704490046408</v>
      </c>
      <c r="L231" s="37">
        <f t="shared" si="27"/>
        <v>38324184.123532131</v>
      </c>
      <c r="M231" s="37">
        <f t="shared" si="28"/>
        <v>36465483.664982527</v>
      </c>
      <c r="N231" s="41">
        <f>'jan-nov'!M231</f>
        <v>36592226.195141971</v>
      </c>
      <c r="O231" s="41">
        <f t="shared" si="29"/>
        <v>-126742.53015944362</v>
      </c>
    </row>
    <row r="232" spans="1:15" x14ac:dyDescent="0.3">
      <c r="A232" s="33">
        <v>4217</v>
      </c>
      <c r="B232" s="34" t="s">
        <v>188</v>
      </c>
      <c r="C232" s="36">
        <v>44750615</v>
      </c>
      <c r="D232" s="36">
        <v>1836</v>
      </c>
      <c r="E232" s="37">
        <f t="shared" si="23"/>
        <v>24373.973311546841</v>
      </c>
      <c r="F232" s="38">
        <f>IF(ISNUMBER(C232),E232/E$369,"")</f>
        <v>0.77463070753411212</v>
      </c>
      <c r="G232" s="39">
        <f>(E$369-E232)*0.6</f>
        <v>4254.784944396627</v>
      </c>
      <c r="H232" s="39">
        <f>IF(E232&gt;=E$369*0.9,0,IF(E232&lt;0.9*E$369,(E$369*0.9-E232)*0.35))</f>
        <v>1380.6730299040894</v>
      </c>
      <c r="I232" s="37">
        <f t="shared" si="24"/>
        <v>5635.4579743007162</v>
      </c>
      <c r="J232" s="40">
        <f t="shared" si="25"/>
        <v>-355.66407549743667</v>
      </c>
      <c r="K232" s="37">
        <f t="shared" si="26"/>
        <v>5279.7938988032793</v>
      </c>
      <c r="L232" s="37">
        <f t="shared" si="27"/>
        <v>10346700.840816114</v>
      </c>
      <c r="M232" s="37">
        <f t="shared" si="28"/>
        <v>9693701.5982028209</v>
      </c>
      <c r="N232" s="41">
        <f>'jan-nov'!M232</f>
        <v>9389309.7292347271</v>
      </c>
      <c r="O232" s="41">
        <f t="shared" si="29"/>
        <v>304391.86896809377</v>
      </c>
    </row>
    <row r="233" spans="1:15" x14ac:dyDescent="0.3">
      <c r="A233" s="33">
        <v>4218</v>
      </c>
      <c r="B233" s="34" t="s">
        <v>189</v>
      </c>
      <c r="C233" s="36">
        <v>31898150</v>
      </c>
      <c r="D233" s="36">
        <v>1331</v>
      </c>
      <c r="E233" s="37">
        <f t="shared" si="23"/>
        <v>23965.552216378663</v>
      </c>
      <c r="F233" s="38">
        <f>IF(ISNUMBER(C233),E233/E$369,"")</f>
        <v>0.761650652215347</v>
      </c>
      <c r="G233" s="39">
        <f>(E$369-E233)*0.6</f>
        <v>4499.8376014975338</v>
      </c>
      <c r="H233" s="39">
        <f>IF(E233&gt;=E$369*0.9,0,IF(E233&lt;0.9*E$369,(E$369*0.9-E233)*0.35))</f>
        <v>1523.6204132129517</v>
      </c>
      <c r="I233" s="37">
        <f t="shared" si="24"/>
        <v>6023.4580147104853</v>
      </c>
      <c r="J233" s="40">
        <f t="shared" si="25"/>
        <v>-355.66407549743667</v>
      </c>
      <c r="K233" s="37">
        <f t="shared" si="26"/>
        <v>5667.7939392130484</v>
      </c>
      <c r="L233" s="37">
        <f t="shared" si="27"/>
        <v>8017222.6175796557</v>
      </c>
      <c r="M233" s="37">
        <f t="shared" si="28"/>
        <v>7543833.733092567</v>
      </c>
      <c r="N233" s="41">
        <f>'jan-nov'!M233</f>
        <v>7290645.9365258263</v>
      </c>
      <c r="O233" s="41">
        <f t="shared" si="29"/>
        <v>253187.79656674061</v>
      </c>
    </row>
    <row r="234" spans="1:15" x14ac:dyDescent="0.3">
      <c r="A234" s="33">
        <v>4219</v>
      </c>
      <c r="B234" s="34" t="s">
        <v>190</v>
      </c>
      <c r="C234" s="36">
        <v>87735779</v>
      </c>
      <c r="D234" s="36">
        <v>3634</v>
      </c>
      <c r="E234" s="37">
        <f t="shared" si="23"/>
        <v>24143.032195927353</v>
      </c>
      <c r="F234" s="38">
        <f>IF(ISNUMBER(C234),E234/E$369,"")</f>
        <v>0.76729115408895054</v>
      </c>
      <c r="G234" s="39">
        <f>(E$369-E234)*0.6</f>
        <v>4393.3496137683187</v>
      </c>
      <c r="H234" s="39">
        <f>IF(E234&gt;=E$369*0.9,0,IF(E234&lt;0.9*E$369,(E$369*0.9-E234)*0.35))</f>
        <v>1461.5024203709099</v>
      </c>
      <c r="I234" s="37">
        <f t="shared" si="24"/>
        <v>5854.8520341392286</v>
      </c>
      <c r="J234" s="40">
        <f t="shared" si="25"/>
        <v>-355.66407549743667</v>
      </c>
      <c r="K234" s="37">
        <f t="shared" si="26"/>
        <v>5499.1879586417917</v>
      </c>
      <c r="L234" s="37">
        <f t="shared" si="27"/>
        <v>21276532.292061958</v>
      </c>
      <c r="M234" s="37">
        <f t="shared" si="28"/>
        <v>19984049.041704271</v>
      </c>
      <c r="N234" s="41">
        <f>'jan-nov'!M234</f>
        <v>19420868.509117093</v>
      </c>
      <c r="O234" s="41">
        <f t="shared" si="29"/>
        <v>563180.53258717805</v>
      </c>
    </row>
    <row r="235" spans="1:15" x14ac:dyDescent="0.3">
      <c r="A235" s="33">
        <v>4220</v>
      </c>
      <c r="B235" s="34" t="s">
        <v>191</v>
      </c>
      <c r="C235" s="36">
        <v>31184044</v>
      </c>
      <c r="D235" s="36">
        <v>1162</v>
      </c>
      <c r="E235" s="37">
        <f t="shared" si="23"/>
        <v>26836.526678141137</v>
      </c>
      <c r="F235" s="38">
        <f>IF(ISNUMBER(C235),E235/E$369,"")</f>
        <v>0.8528932637584502</v>
      </c>
      <c r="G235" s="39">
        <f>(E$369-E235)*0.6</f>
        <v>2777.2529244400489</v>
      </c>
      <c r="H235" s="39">
        <f>IF(E235&gt;=E$369*0.9,0,IF(E235&lt;0.9*E$369,(E$369*0.9-E235)*0.35))</f>
        <v>518.77935159608569</v>
      </c>
      <c r="I235" s="37">
        <f t="shared" si="24"/>
        <v>3296.0322760361346</v>
      </c>
      <c r="J235" s="40">
        <f t="shared" si="25"/>
        <v>-355.66407549743667</v>
      </c>
      <c r="K235" s="37">
        <f t="shared" si="26"/>
        <v>2940.3682005386981</v>
      </c>
      <c r="L235" s="37">
        <f t="shared" si="27"/>
        <v>3829989.5047539882</v>
      </c>
      <c r="M235" s="37">
        <f t="shared" si="28"/>
        <v>3416707.8490259671</v>
      </c>
      <c r="N235" s="41">
        <f>'jan-nov'!M235</f>
        <v>3229648.532827205</v>
      </c>
      <c r="O235" s="41">
        <f t="shared" si="29"/>
        <v>187059.31619876204</v>
      </c>
    </row>
    <row r="236" spans="1:15" x14ac:dyDescent="0.3">
      <c r="A236" s="33">
        <v>4221</v>
      </c>
      <c r="B236" s="34" t="s">
        <v>192</v>
      </c>
      <c r="C236" s="36">
        <v>48860917</v>
      </c>
      <c r="D236" s="36">
        <v>1164</v>
      </c>
      <c r="E236" s="37">
        <f t="shared" si="23"/>
        <v>41976.732817869415</v>
      </c>
      <c r="F236" s="38">
        <f>IF(ISNUMBER(C236),E236/E$369,"")</f>
        <v>1.3340650630511823</v>
      </c>
      <c r="G236" s="39">
        <f>(E$369-E236)*0.6</f>
        <v>-6306.8707593969175</v>
      </c>
      <c r="H236" s="39">
        <f>IF(E236&gt;=E$369*0.9,0,IF(E236&lt;0.9*E$369,(E$369*0.9-E236)*0.35))</f>
        <v>0</v>
      </c>
      <c r="I236" s="37">
        <f t="shared" si="24"/>
        <v>-6306.8707593969175</v>
      </c>
      <c r="J236" s="40">
        <f t="shared" si="25"/>
        <v>-355.66407549743667</v>
      </c>
      <c r="K236" s="37">
        <f t="shared" si="26"/>
        <v>-6662.5348348943544</v>
      </c>
      <c r="L236" s="37">
        <f t="shared" si="27"/>
        <v>-7341197.5639380123</v>
      </c>
      <c r="M236" s="37">
        <f t="shared" si="28"/>
        <v>-7755190.5478170281</v>
      </c>
      <c r="N236" s="41">
        <f>'jan-nov'!M236</f>
        <v>-7897234.464587966</v>
      </c>
      <c r="O236" s="41">
        <f t="shared" si="29"/>
        <v>142043.91677093785</v>
      </c>
    </row>
    <row r="237" spans="1:15" x14ac:dyDescent="0.3">
      <c r="A237" s="33">
        <v>4222</v>
      </c>
      <c r="B237" s="34" t="s">
        <v>193</v>
      </c>
      <c r="C237" s="36">
        <v>76581660</v>
      </c>
      <c r="D237" s="36">
        <v>965</v>
      </c>
      <c r="E237" s="37">
        <f t="shared" si="23"/>
        <v>79359.233160621763</v>
      </c>
      <c r="F237" s="38">
        <f>IF(ISNUMBER(C237),E237/E$369,"")</f>
        <v>2.5221205482921607</v>
      </c>
      <c r="G237" s="39">
        <f>(E$369-E237)*0.6</f>
        <v>-28736.370965048325</v>
      </c>
      <c r="H237" s="39">
        <f>IF(E237&gt;=E$369*0.9,0,IF(E237&lt;0.9*E$369,(E$369*0.9-E237)*0.35))</f>
        <v>0</v>
      </c>
      <c r="I237" s="37">
        <f t="shared" si="24"/>
        <v>-28736.370965048325</v>
      </c>
      <c r="J237" s="40">
        <f t="shared" si="25"/>
        <v>-355.66407549743667</v>
      </c>
      <c r="K237" s="37">
        <f t="shared" si="26"/>
        <v>-29092.035040545761</v>
      </c>
      <c r="L237" s="37">
        <f t="shared" si="27"/>
        <v>-27730597.981271632</v>
      </c>
      <c r="M237" s="37">
        <f t="shared" si="28"/>
        <v>-28073813.814126659</v>
      </c>
      <c r="N237" s="41">
        <f>'jan-nov'!M237</f>
        <v>-28033973.454404969</v>
      </c>
      <c r="O237" s="41">
        <f t="shared" si="29"/>
        <v>-39840.359721690416</v>
      </c>
    </row>
    <row r="238" spans="1:15" x14ac:dyDescent="0.3">
      <c r="A238" s="33">
        <v>4223</v>
      </c>
      <c r="B238" s="34" t="s">
        <v>197</v>
      </c>
      <c r="C238" s="36">
        <v>335283330</v>
      </c>
      <c r="D238" s="36">
        <v>14774</v>
      </c>
      <c r="E238" s="37">
        <f t="shared" si="23"/>
        <v>22694.147150399349</v>
      </c>
      <c r="F238" s="38">
        <f>IF(ISNUMBER(C238),E238/E$369,"")</f>
        <v>0.72124405156663618</v>
      </c>
      <c r="G238" s="39">
        <f>(E$369-E238)*0.6</f>
        <v>5262.6806410851214</v>
      </c>
      <c r="H238" s="39">
        <f>IF(E238&gt;=E$369*0.9,0,IF(E238&lt;0.9*E$369,(E$369*0.9-E238)*0.35))</f>
        <v>1968.6121863057115</v>
      </c>
      <c r="I238" s="37">
        <f t="shared" si="24"/>
        <v>7231.2928273908328</v>
      </c>
      <c r="J238" s="40">
        <f t="shared" si="25"/>
        <v>-355.66407549743667</v>
      </c>
      <c r="K238" s="37">
        <f t="shared" si="26"/>
        <v>6875.6287518933959</v>
      </c>
      <c r="L238" s="37">
        <f t="shared" si="27"/>
        <v>106835120.23187217</v>
      </c>
      <c r="M238" s="37">
        <f t="shared" si="28"/>
        <v>101580539.18047303</v>
      </c>
      <c r="N238" s="41">
        <f>'jan-nov'!M238</f>
        <v>99406296.524517342</v>
      </c>
      <c r="O238" s="41">
        <f t="shared" si="29"/>
        <v>2174242.6559556872</v>
      </c>
    </row>
    <row r="239" spans="1:15" x14ac:dyDescent="0.3">
      <c r="A239" s="33">
        <v>4224</v>
      </c>
      <c r="B239" s="34" t="s">
        <v>198</v>
      </c>
      <c r="C239" s="36">
        <v>40365243</v>
      </c>
      <c r="D239" s="36">
        <v>932</v>
      </c>
      <c r="E239" s="37">
        <f t="shared" si="23"/>
        <v>43310.346566523607</v>
      </c>
      <c r="F239" s="38">
        <f>IF(ISNUMBER(C239),E239/E$369,"")</f>
        <v>1.3764487215746706</v>
      </c>
      <c r="G239" s="39">
        <f>(E$369-E239)*0.6</f>
        <v>-7107.0390085894333</v>
      </c>
      <c r="H239" s="39">
        <f>IF(E239&gt;=E$369*0.9,0,IF(E239&lt;0.9*E$369,(E$369*0.9-E239)*0.35))</f>
        <v>0</v>
      </c>
      <c r="I239" s="37">
        <f t="shared" si="24"/>
        <v>-7107.0390085894333</v>
      </c>
      <c r="J239" s="40">
        <f t="shared" si="25"/>
        <v>-355.66407549743667</v>
      </c>
      <c r="K239" s="37">
        <f t="shared" si="26"/>
        <v>-7462.7030840868701</v>
      </c>
      <c r="L239" s="37">
        <f t="shared" si="27"/>
        <v>-6623760.356005352</v>
      </c>
      <c r="M239" s="37">
        <f t="shared" si="28"/>
        <v>-6955239.2743689632</v>
      </c>
      <c r="N239" s="41">
        <f>'jan-nov'!M239</f>
        <v>-7044241.3582439721</v>
      </c>
      <c r="O239" s="41">
        <f t="shared" si="29"/>
        <v>89002.083875008859</v>
      </c>
    </row>
    <row r="240" spans="1:15" x14ac:dyDescent="0.3">
      <c r="A240" s="33">
        <v>4225</v>
      </c>
      <c r="B240" s="34" t="s">
        <v>200</v>
      </c>
      <c r="C240" s="36">
        <v>243389976</v>
      </c>
      <c r="D240" s="36">
        <v>10365</v>
      </c>
      <c r="E240" s="37">
        <f t="shared" si="23"/>
        <v>23481.907959479016</v>
      </c>
      <c r="F240" s="38">
        <f>IF(ISNUMBER(C240),E240/E$369,"")</f>
        <v>0.74627992508242202</v>
      </c>
      <c r="G240" s="39">
        <f>(E$369-E240)*0.6</f>
        <v>4790.0241556373212</v>
      </c>
      <c r="H240" s="39">
        <f>IF(E240&gt;=E$369*0.9,0,IF(E240&lt;0.9*E$369,(E$369*0.9-E240)*0.35))</f>
        <v>1692.895903127828</v>
      </c>
      <c r="I240" s="37">
        <f t="shared" si="24"/>
        <v>6482.9200587651494</v>
      </c>
      <c r="J240" s="40">
        <f t="shared" si="25"/>
        <v>-355.66407549743667</v>
      </c>
      <c r="K240" s="37">
        <f t="shared" si="26"/>
        <v>6127.2559832677125</v>
      </c>
      <c r="L240" s="37">
        <f t="shared" si="27"/>
        <v>67195466.409100771</v>
      </c>
      <c r="M240" s="37">
        <f t="shared" si="28"/>
        <v>63509008.266569838</v>
      </c>
      <c r="N240" s="41">
        <f>'jan-nov'!M240</f>
        <v>62008194.740450948</v>
      </c>
      <c r="O240" s="41">
        <f t="shared" si="29"/>
        <v>1500813.5261188895</v>
      </c>
    </row>
    <row r="241" spans="1:15" x14ac:dyDescent="0.3">
      <c r="A241" s="33">
        <v>4226</v>
      </c>
      <c r="B241" s="34" t="s">
        <v>201</v>
      </c>
      <c r="C241" s="36">
        <v>40508884</v>
      </c>
      <c r="D241" s="36">
        <v>1680</v>
      </c>
      <c r="E241" s="37">
        <f t="shared" si="23"/>
        <v>24112.430952380953</v>
      </c>
      <c r="F241" s="38">
        <f>IF(ISNUMBER(C241),E241/E$369,"")</f>
        <v>0.76631861413262992</v>
      </c>
      <c r="G241" s="39">
        <f>(E$369-E241)*0.6</f>
        <v>4411.7103598961594</v>
      </c>
      <c r="H241" s="39">
        <f>IF(E241&gt;=E$369*0.9,0,IF(E241&lt;0.9*E$369,(E$369*0.9-E241)*0.35))</f>
        <v>1472.21285561215</v>
      </c>
      <c r="I241" s="37">
        <f t="shared" si="24"/>
        <v>5883.9232155083091</v>
      </c>
      <c r="J241" s="40">
        <f t="shared" si="25"/>
        <v>-355.66407549743667</v>
      </c>
      <c r="K241" s="37">
        <f t="shared" si="26"/>
        <v>5528.2591400108722</v>
      </c>
      <c r="L241" s="37">
        <f t="shared" si="27"/>
        <v>9884991.0020539593</v>
      </c>
      <c r="M241" s="37">
        <f t="shared" si="28"/>
        <v>9287475.3552182652</v>
      </c>
      <c r="N241" s="41">
        <f>'jan-nov'!M241</f>
        <v>8902664.0950513855</v>
      </c>
      <c r="O241" s="41">
        <f t="shared" si="29"/>
        <v>384811.26016687974</v>
      </c>
    </row>
    <row r="242" spans="1:15" x14ac:dyDescent="0.3">
      <c r="A242" s="33">
        <v>4227</v>
      </c>
      <c r="B242" s="34" t="s">
        <v>202</v>
      </c>
      <c r="C242" s="36">
        <v>170527482</v>
      </c>
      <c r="D242" s="36">
        <v>5987</v>
      </c>
      <c r="E242" s="37">
        <f t="shared" si="23"/>
        <v>28482.960080173711</v>
      </c>
      <c r="F242" s="38">
        <f>IF(ISNUMBER(C242),E242/E$369,"")</f>
        <v>0.90521866244591387</v>
      </c>
      <c r="G242" s="39">
        <f>(E$369-E242)*0.6</f>
        <v>1789.3928832205049</v>
      </c>
      <c r="H242" s="39">
        <f>IF(E242&gt;=E$369*0.9,0,IF(E242&lt;0.9*E$369,(E$369*0.9-E242)*0.35))</f>
        <v>0</v>
      </c>
      <c r="I242" s="37">
        <f t="shared" si="24"/>
        <v>1789.3928832205049</v>
      </c>
      <c r="J242" s="40">
        <f t="shared" si="25"/>
        <v>-355.66407549743667</v>
      </c>
      <c r="K242" s="37">
        <f t="shared" si="26"/>
        <v>1433.7288077230683</v>
      </c>
      <c r="L242" s="37">
        <f t="shared" si="27"/>
        <v>10713095.191841163</v>
      </c>
      <c r="M242" s="37">
        <f t="shared" si="28"/>
        <v>8583734.371838009</v>
      </c>
      <c r="N242" s="41">
        <f>'jan-nov'!M242</f>
        <v>8226824.3298211796</v>
      </c>
      <c r="O242" s="41">
        <f t="shared" si="29"/>
        <v>356910.04201682936</v>
      </c>
    </row>
    <row r="243" spans="1:15" x14ac:dyDescent="0.3">
      <c r="A243" s="33">
        <v>4228</v>
      </c>
      <c r="B243" s="34" t="s">
        <v>203</v>
      </c>
      <c r="C243" s="36">
        <v>106256366</v>
      </c>
      <c r="D243" s="36">
        <v>1822</v>
      </c>
      <c r="E243" s="37">
        <f t="shared" si="23"/>
        <v>58318.532381997808</v>
      </c>
      <c r="F243" s="38">
        <f>IF(ISNUMBER(C243),E243/E$369,"")</f>
        <v>1.8534247750249564</v>
      </c>
      <c r="G243" s="39">
        <f>(E$369-E243)*0.6</f>
        <v>-16111.950497873953</v>
      </c>
      <c r="H243" s="39">
        <f>IF(E243&gt;=E$369*0.9,0,IF(E243&lt;0.9*E$369,(E$369*0.9-E243)*0.35))</f>
        <v>0</v>
      </c>
      <c r="I243" s="37">
        <f t="shared" si="24"/>
        <v>-16111.950497873953</v>
      </c>
      <c r="J243" s="40">
        <f t="shared" si="25"/>
        <v>-355.66407549743667</v>
      </c>
      <c r="K243" s="37">
        <f t="shared" si="26"/>
        <v>-16467.614573371389</v>
      </c>
      <c r="L243" s="37">
        <f t="shared" si="27"/>
        <v>-29355973.807126343</v>
      </c>
      <c r="M243" s="37">
        <f t="shared" si="28"/>
        <v>-30003993.752682671</v>
      </c>
      <c r="N243" s="41">
        <f>'jan-nov'!M243</f>
        <v>-29841084.12137394</v>
      </c>
      <c r="O243" s="41">
        <f t="shared" si="29"/>
        <v>-162909.63130873069</v>
      </c>
    </row>
    <row r="244" spans="1:15" x14ac:dyDescent="0.3">
      <c r="A244" s="33">
        <v>4601</v>
      </c>
      <c r="B244" s="34" t="s">
        <v>227</v>
      </c>
      <c r="C244" s="36">
        <v>9404048278</v>
      </c>
      <c r="D244" s="36">
        <v>283929</v>
      </c>
      <c r="E244" s="37">
        <f t="shared" si="23"/>
        <v>33121.126330878491</v>
      </c>
      <c r="F244" s="38">
        <f>IF(ISNUMBER(C244),E244/E$369,"")</f>
        <v>1.052624502212802</v>
      </c>
      <c r="G244" s="39">
        <f>(E$369-E244)*0.6</f>
        <v>-993.50686720236331</v>
      </c>
      <c r="H244" s="39">
        <f>IF(E244&gt;=E$369*0.9,0,IF(E244&lt;0.9*E$369,(E$369*0.9-E244)*0.35))</f>
        <v>0</v>
      </c>
      <c r="I244" s="37">
        <f t="shared" si="24"/>
        <v>-993.50686720236331</v>
      </c>
      <c r="J244" s="40">
        <f t="shared" si="25"/>
        <v>-355.66407549743667</v>
      </c>
      <c r="K244" s="37">
        <f t="shared" si="26"/>
        <v>-1349.1709426998</v>
      </c>
      <c r="L244" s="37">
        <f t="shared" si="27"/>
        <v>-282085411.29789978</v>
      </c>
      <c r="M244" s="37">
        <f t="shared" si="28"/>
        <v>-383068756.5898115</v>
      </c>
      <c r="N244" s="41">
        <f>'jan-nov'!M244</f>
        <v>-374299505.8695851</v>
      </c>
      <c r="O244" s="41">
        <f t="shared" si="29"/>
        <v>-8769250.7202264071</v>
      </c>
    </row>
    <row r="245" spans="1:15" x14ac:dyDescent="0.3">
      <c r="A245" s="33">
        <v>4602</v>
      </c>
      <c r="B245" s="34" t="s">
        <v>426</v>
      </c>
      <c r="C245" s="36">
        <v>549252195</v>
      </c>
      <c r="D245" s="36">
        <v>17207</v>
      </c>
      <c r="E245" s="37">
        <f t="shared" si="23"/>
        <v>31920.276341024</v>
      </c>
      <c r="F245" s="38">
        <f>IF(ISNUMBER(C245),E245/E$369,"")</f>
        <v>1.0144602166696388</v>
      </c>
      <c r="G245" s="39">
        <f>(E$369-E245)*0.6</f>
        <v>-272.996873289669</v>
      </c>
      <c r="H245" s="39">
        <f>IF(E245&gt;=E$369*0.9,0,IF(E245&lt;0.9*E$369,(E$369*0.9-E245)*0.35))</f>
        <v>0</v>
      </c>
      <c r="I245" s="37">
        <f t="shared" si="24"/>
        <v>-272.996873289669</v>
      </c>
      <c r="J245" s="40">
        <f t="shared" si="25"/>
        <v>-355.66407549743667</v>
      </c>
      <c r="K245" s="37">
        <f t="shared" si="26"/>
        <v>-628.66094878710567</v>
      </c>
      <c r="L245" s="37">
        <f t="shared" si="27"/>
        <v>-4697457.1986953346</v>
      </c>
      <c r="M245" s="37">
        <f t="shared" si="28"/>
        <v>-10817368.945779728</v>
      </c>
      <c r="N245" s="41">
        <f>'jan-nov'!M245</f>
        <v>-11100788.56491849</v>
      </c>
      <c r="O245" s="41">
        <f t="shared" si="29"/>
        <v>283419.61913876235</v>
      </c>
    </row>
    <row r="246" spans="1:15" x14ac:dyDescent="0.3">
      <c r="A246" s="33">
        <v>4611</v>
      </c>
      <c r="B246" s="34" t="s">
        <v>228</v>
      </c>
      <c r="C246" s="36">
        <v>110595998</v>
      </c>
      <c r="D246" s="36">
        <v>4062</v>
      </c>
      <c r="E246" s="37">
        <f t="shared" si="23"/>
        <v>27226.981290004922</v>
      </c>
      <c r="F246" s="38">
        <f>IF(ISNUMBER(C246),E246/E$369,"")</f>
        <v>0.86530232519385908</v>
      </c>
      <c r="G246" s="39">
        <f>(E$369-E246)*0.6</f>
        <v>2542.9801573217778</v>
      </c>
      <c r="H246" s="39">
        <f>IF(E246&gt;=E$369*0.9,0,IF(E246&lt;0.9*E$369,(E$369*0.9-E246)*0.35))</f>
        <v>382.12023744376108</v>
      </c>
      <c r="I246" s="37">
        <f t="shared" si="24"/>
        <v>2925.100394765539</v>
      </c>
      <c r="J246" s="40">
        <f t="shared" si="25"/>
        <v>-355.66407549743667</v>
      </c>
      <c r="K246" s="37">
        <f t="shared" si="26"/>
        <v>2569.4363192681021</v>
      </c>
      <c r="L246" s="37">
        <f t="shared" si="27"/>
        <v>11881757.80353762</v>
      </c>
      <c r="M246" s="37">
        <f t="shared" si="28"/>
        <v>10437050.328867031</v>
      </c>
      <c r="N246" s="41">
        <f>'jan-nov'!M246</f>
        <v>10286804.493927814</v>
      </c>
      <c r="O246" s="41">
        <f t="shared" si="29"/>
        <v>150245.83493921719</v>
      </c>
    </row>
    <row r="247" spans="1:15" x14ac:dyDescent="0.3">
      <c r="A247" s="33">
        <v>4612</v>
      </c>
      <c r="B247" s="34" t="s">
        <v>229</v>
      </c>
      <c r="C247" s="36">
        <v>146291389</v>
      </c>
      <c r="D247" s="36">
        <v>5766</v>
      </c>
      <c r="E247" s="37">
        <f t="shared" si="23"/>
        <v>25371.382067291015</v>
      </c>
      <c r="F247" s="38">
        <f>IF(ISNUMBER(C247),E247/E$369,"")</f>
        <v>0.80632941501553901</v>
      </c>
      <c r="G247" s="39">
        <f>(E$369-E247)*0.6</f>
        <v>3656.3396909501221</v>
      </c>
      <c r="H247" s="39">
        <f>IF(E247&gt;=E$369*0.9,0,IF(E247&lt;0.9*E$369,(E$369*0.9-E247)*0.35))</f>
        <v>1031.5799653936285</v>
      </c>
      <c r="I247" s="37">
        <f t="shared" si="24"/>
        <v>4687.9196563437508</v>
      </c>
      <c r="J247" s="40">
        <f t="shared" si="25"/>
        <v>-355.66407549743667</v>
      </c>
      <c r="K247" s="37">
        <f t="shared" si="26"/>
        <v>4332.2555808463139</v>
      </c>
      <c r="L247" s="37">
        <f t="shared" si="27"/>
        <v>27030544.738478068</v>
      </c>
      <c r="M247" s="37">
        <f t="shared" si="28"/>
        <v>24979785.679159846</v>
      </c>
      <c r="N247" s="41">
        <f>'jan-nov'!M247</f>
        <v>24295450.259622771</v>
      </c>
      <c r="O247" s="41">
        <f t="shared" si="29"/>
        <v>684335.41953707486</v>
      </c>
    </row>
    <row r="248" spans="1:15" x14ac:dyDescent="0.3">
      <c r="A248" s="33">
        <v>4613</v>
      </c>
      <c r="B248" s="34" t="s">
        <v>230</v>
      </c>
      <c r="C248" s="36">
        <v>334068975</v>
      </c>
      <c r="D248" s="36">
        <v>11957</v>
      </c>
      <c r="E248" s="37">
        <f t="shared" si="23"/>
        <v>27939.196704859078</v>
      </c>
      <c r="F248" s="38">
        <f>IF(ISNUMBER(C248),E248/E$369,"")</f>
        <v>0.88793728600526745</v>
      </c>
      <c r="G248" s="39">
        <f>(E$369-E248)*0.6</f>
        <v>2115.6509084092845</v>
      </c>
      <c r="H248" s="39">
        <f>IF(E248&gt;=E$369*0.9,0,IF(E248&lt;0.9*E$369,(E$369*0.9-E248)*0.35))</f>
        <v>132.84484224480656</v>
      </c>
      <c r="I248" s="37">
        <f t="shared" si="24"/>
        <v>2248.4957506540909</v>
      </c>
      <c r="J248" s="40">
        <f t="shared" si="25"/>
        <v>-355.66407549743667</v>
      </c>
      <c r="K248" s="37">
        <f t="shared" si="26"/>
        <v>1892.8316751566542</v>
      </c>
      <c r="L248" s="37">
        <f t="shared" si="27"/>
        <v>26885263.690570965</v>
      </c>
      <c r="M248" s="37">
        <f t="shared" si="28"/>
        <v>22632588.339848116</v>
      </c>
      <c r="N248" s="41">
        <f>'jan-nov'!M248</f>
        <v>20988526.026475821</v>
      </c>
      <c r="O248" s="41">
        <f t="shared" si="29"/>
        <v>1644062.3133722953</v>
      </c>
    </row>
    <row r="249" spans="1:15" x14ac:dyDescent="0.3">
      <c r="A249" s="33">
        <v>4614</v>
      </c>
      <c r="B249" s="34" t="s">
        <v>231</v>
      </c>
      <c r="C249" s="36">
        <v>543384582</v>
      </c>
      <c r="D249" s="36">
        <v>18759</v>
      </c>
      <c r="E249" s="37">
        <f t="shared" si="23"/>
        <v>28966.607068607067</v>
      </c>
      <c r="F249" s="38">
        <f>IF(ISNUMBER(C249),E249/E$369,"")</f>
        <v>0.92058947638987554</v>
      </c>
      <c r="G249" s="39">
        <f>(E$369-E249)*0.6</f>
        <v>1499.2046901604911</v>
      </c>
      <c r="H249" s="39">
        <f>IF(E249&gt;=E$369*0.9,0,IF(E249&lt;0.9*E$369,(E$369*0.9-E249)*0.35))</f>
        <v>0</v>
      </c>
      <c r="I249" s="37">
        <f t="shared" si="24"/>
        <v>1499.2046901604911</v>
      </c>
      <c r="J249" s="40">
        <f t="shared" si="25"/>
        <v>-355.66407549743667</v>
      </c>
      <c r="K249" s="37">
        <f t="shared" si="26"/>
        <v>1143.5406146630544</v>
      </c>
      <c r="L249" s="37">
        <f t="shared" si="27"/>
        <v>28123580.782720651</v>
      </c>
      <c r="M249" s="37">
        <f t="shared" si="28"/>
        <v>21451678.390464239</v>
      </c>
      <c r="N249" s="41">
        <f>'jan-nov'!M249</f>
        <v>19583094.282297548</v>
      </c>
      <c r="O249" s="41">
        <f t="shared" si="29"/>
        <v>1868584.1081666909</v>
      </c>
    </row>
    <row r="250" spans="1:15" x14ac:dyDescent="0.3">
      <c r="A250" s="33">
        <v>4615</v>
      </c>
      <c r="B250" s="34" t="s">
        <v>232</v>
      </c>
      <c r="C250" s="36">
        <v>87982200</v>
      </c>
      <c r="D250" s="36">
        <v>3189</v>
      </c>
      <c r="E250" s="37">
        <f t="shared" si="23"/>
        <v>27589.275634995298</v>
      </c>
      <c r="F250" s="38">
        <f>IF(ISNUMBER(C250),E250/E$369,"")</f>
        <v>0.87681642349897826</v>
      </c>
      <c r="G250" s="39">
        <f>(E$369-E250)*0.6</f>
        <v>2325.6035503275525</v>
      </c>
      <c r="H250" s="39">
        <f>IF(E250&gt;=E$369*0.9,0,IF(E250&lt;0.9*E$369,(E$369*0.9-E250)*0.35))</f>
        <v>255.31721669712951</v>
      </c>
      <c r="I250" s="37">
        <f t="shared" si="24"/>
        <v>2580.9207670246819</v>
      </c>
      <c r="J250" s="40">
        <f t="shared" si="25"/>
        <v>-355.66407549743667</v>
      </c>
      <c r="K250" s="37">
        <f t="shared" si="26"/>
        <v>2225.2566915272455</v>
      </c>
      <c r="L250" s="37">
        <f t="shared" si="27"/>
        <v>8230556.3260417106</v>
      </c>
      <c r="M250" s="37">
        <f t="shared" si="28"/>
        <v>7096343.5892803855</v>
      </c>
      <c r="N250" s="41">
        <f>'jan-nov'!M250</f>
        <v>6577627.168017176</v>
      </c>
      <c r="O250" s="41">
        <f t="shared" si="29"/>
        <v>518716.42126320954</v>
      </c>
    </row>
    <row r="251" spans="1:15" x14ac:dyDescent="0.3">
      <c r="A251" s="33">
        <v>4616</v>
      </c>
      <c r="B251" s="34" t="s">
        <v>233</v>
      </c>
      <c r="C251" s="36">
        <v>94659083</v>
      </c>
      <c r="D251" s="36">
        <v>2869</v>
      </c>
      <c r="E251" s="37">
        <f t="shared" si="23"/>
        <v>32993.75496688742</v>
      </c>
      <c r="F251" s="38">
        <f>IF(ISNUMBER(C251),E251/E$369,"")</f>
        <v>1.0485765052552751</v>
      </c>
      <c r="G251" s="39">
        <f>(E$369-E251)*0.6</f>
        <v>-917.08404880772071</v>
      </c>
      <c r="H251" s="39">
        <f>IF(E251&gt;=E$369*0.9,0,IF(E251&lt;0.9*E$369,(E$369*0.9-E251)*0.35))</f>
        <v>0</v>
      </c>
      <c r="I251" s="37">
        <f t="shared" si="24"/>
        <v>-917.08404880772071</v>
      </c>
      <c r="J251" s="40">
        <f t="shared" si="25"/>
        <v>-355.66407549743667</v>
      </c>
      <c r="K251" s="37">
        <f t="shared" si="26"/>
        <v>-1272.7481243051575</v>
      </c>
      <c r="L251" s="37">
        <f t="shared" si="27"/>
        <v>-2631114.1360293506</v>
      </c>
      <c r="M251" s="37">
        <f t="shared" si="28"/>
        <v>-3651514.368631497</v>
      </c>
      <c r="N251" s="41">
        <f>'jan-nov'!M251</f>
        <v>-2538329.4995729146</v>
      </c>
      <c r="O251" s="41">
        <f t="shared" si="29"/>
        <v>-1113184.8690585825</v>
      </c>
    </row>
    <row r="252" spans="1:15" x14ac:dyDescent="0.3">
      <c r="A252" s="33">
        <v>4617</v>
      </c>
      <c r="B252" s="34" t="s">
        <v>234</v>
      </c>
      <c r="C252" s="36">
        <v>371701863</v>
      </c>
      <c r="D252" s="36">
        <v>13071</v>
      </c>
      <c r="E252" s="37">
        <f t="shared" si="23"/>
        <v>28437.140463621759</v>
      </c>
      <c r="F252" s="38">
        <f>IF(ISNUMBER(C252),E252/E$369,"")</f>
        <v>0.90376246646445013</v>
      </c>
      <c r="G252" s="39">
        <f>(E$369-E252)*0.6</f>
        <v>1816.8846531516756</v>
      </c>
      <c r="H252" s="39">
        <f>IF(E252&gt;=E$369*0.9,0,IF(E252&lt;0.9*E$369,(E$369*0.9-E252)*0.35))</f>
        <v>0</v>
      </c>
      <c r="I252" s="37">
        <f t="shared" si="24"/>
        <v>1816.8846531516756</v>
      </c>
      <c r="J252" s="40">
        <f t="shared" si="25"/>
        <v>-355.66407549743667</v>
      </c>
      <c r="K252" s="37">
        <f t="shared" si="26"/>
        <v>1461.2205776542389</v>
      </c>
      <c r="L252" s="37">
        <f t="shared" si="27"/>
        <v>23748499.301345553</v>
      </c>
      <c r="M252" s="37">
        <f t="shared" si="28"/>
        <v>19099614.170518558</v>
      </c>
      <c r="N252" s="41">
        <f>'jan-nov'!M252</f>
        <v>18908076.2205934</v>
      </c>
      <c r="O252" s="41">
        <f t="shared" si="29"/>
        <v>191537.94992515817</v>
      </c>
    </row>
    <row r="253" spans="1:15" x14ac:dyDescent="0.3">
      <c r="A253" s="33">
        <v>4618</v>
      </c>
      <c r="B253" s="34" t="s">
        <v>235</v>
      </c>
      <c r="C253" s="36">
        <v>348648563</v>
      </c>
      <c r="D253" s="36">
        <v>11048</v>
      </c>
      <c r="E253" s="37">
        <f t="shared" si="23"/>
        <v>31557.617939898624</v>
      </c>
      <c r="F253" s="38">
        <f>IF(ISNUMBER(C253),E253/E$369,"")</f>
        <v>1.0029345482746606</v>
      </c>
      <c r="G253" s="39">
        <f>(E$369-E253)*0.6</f>
        <v>-55.401832614443265</v>
      </c>
      <c r="H253" s="39">
        <f>IF(E253&gt;=E$369*0.9,0,IF(E253&lt;0.9*E$369,(E$369*0.9-E253)*0.35))</f>
        <v>0</v>
      </c>
      <c r="I253" s="37">
        <f t="shared" si="24"/>
        <v>-55.401832614443265</v>
      </c>
      <c r="J253" s="40">
        <f t="shared" si="25"/>
        <v>-355.66407549743667</v>
      </c>
      <c r="K253" s="37">
        <f t="shared" si="26"/>
        <v>-411.06590811187993</v>
      </c>
      <c r="L253" s="37">
        <f t="shared" si="27"/>
        <v>-612079.44672436919</v>
      </c>
      <c r="M253" s="37">
        <f t="shared" si="28"/>
        <v>-4541456.1528200498</v>
      </c>
      <c r="N253" s="41">
        <f>'jan-nov'!M253</f>
        <v>-6086937.7814156665</v>
      </c>
      <c r="O253" s="41">
        <f t="shared" si="29"/>
        <v>1545481.6285956167</v>
      </c>
    </row>
    <row r="254" spans="1:15" x14ac:dyDescent="0.3">
      <c r="A254" s="33">
        <v>4619</v>
      </c>
      <c r="B254" s="34" t="s">
        <v>236</v>
      </c>
      <c r="C254" s="36">
        <v>53138802</v>
      </c>
      <c r="D254" s="36">
        <v>906</v>
      </c>
      <c r="E254" s="37">
        <f t="shared" si="23"/>
        <v>58652.099337748346</v>
      </c>
      <c r="F254" s="38">
        <f>IF(ISNUMBER(C254),E254/E$369,"")</f>
        <v>1.8640258864498478</v>
      </c>
      <c r="G254" s="39">
        <f>(E$369-E254)*0.6</f>
        <v>-16312.090671324277</v>
      </c>
      <c r="H254" s="39">
        <f>IF(E254&gt;=E$369*0.9,0,IF(E254&lt;0.9*E$369,(E$369*0.9-E254)*0.35))</f>
        <v>0</v>
      </c>
      <c r="I254" s="37">
        <f t="shared" si="24"/>
        <v>-16312.090671324277</v>
      </c>
      <c r="J254" s="40">
        <f t="shared" si="25"/>
        <v>-355.66407549743667</v>
      </c>
      <c r="K254" s="37">
        <f t="shared" si="26"/>
        <v>-16667.754746821713</v>
      </c>
      <c r="L254" s="37">
        <f t="shared" si="27"/>
        <v>-14778754.148219794</v>
      </c>
      <c r="M254" s="37">
        <f t="shared" si="28"/>
        <v>-15100985.800620472</v>
      </c>
      <c r="N254" s="41">
        <f>'jan-nov'!M254</f>
        <v>-15177647.494601972</v>
      </c>
      <c r="O254" s="41">
        <f t="shared" si="29"/>
        <v>76661.693981500342</v>
      </c>
    </row>
    <row r="255" spans="1:15" x14ac:dyDescent="0.3">
      <c r="A255" s="33">
        <v>4620</v>
      </c>
      <c r="B255" s="34" t="s">
        <v>237</v>
      </c>
      <c r="C255" s="36">
        <v>34949817</v>
      </c>
      <c r="D255" s="36">
        <v>1080</v>
      </c>
      <c r="E255" s="37">
        <f t="shared" si="23"/>
        <v>32360.941666666666</v>
      </c>
      <c r="F255" s="38">
        <f>IF(ISNUMBER(C255),E255/E$369,"")</f>
        <v>1.0284650278108169</v>
      </c>
      <c r="G255" s="39">
        <f>(E$369-E255)*0.6</f>
        <v>-537.39606867526811</v>
      </c>
      <c r="H255" s="39">
        <f>IF(E255&gt;=E$369*0.9,0,IF(E255&lt;0.9*E$369,(E$369*0.9-E255)*0.35))</f>
        <v>0</v>
      </c>
      <c r="I255" s="37">
        <f t="shared" si="24"/>
        <v>-537.39606867526811</v>
      </c>
      <c r="J255" s="40">
        <f t="shared" si="25"/>
        <v>-355.66407549743667</v>
      </c>
      <c r="K255" s="37">
        <f t="shared" si="26"/>
        <v>-893.06014417270478</v>
      </c>
      <c r="L255" s="37">
        <f t="shared" si="27"/>
        <v>-580387.7541692896</v>
      </c>
      <c r="M255" s="37">
        <f t="shared" si="28"/>
        <v>-964504.95570652117</v>
      </c>
      <c r="N255" s="41">
        <f>'jan-nov'!M255</f>
        <v>-1029653.2743599685</v>
      </c>
      <c r="O255" s="41">
        <f t="shared" si="29"/>
        <v>65148.318653447321</v>
      </c>
    </row>
    <row r="256" spans="1:15" x14ac:dyDescent="0.3">
      <c r="A256" s="33">
        <v>4621</v>
      </c>
      <c r="B256" s="34" t="s">
        <v>238</v>
      </c>
      <c r="C256" s="36">
        <v>443957573</v>
      </c>
      <c r="D256" s="36">
        <v>15740</v>
      </c>
      <c r="E256" s="37">
        <f t="shared" si="23"/>
        <v>28205.690787801777</v>
      </c>
      <c r="F256" s="38">
        <f>IF(ISNUMBER(C256),E256/E$369,"")</f>
        <v>0.89640675043705798</v>
      </c>
      <c r="G256" s="39">
        <f>(E$369-E256)*0.6</f>
        <v>1955.7544586436647</v>
      </c>
      <c r="H256" s="39">
        <f>IF(E256&gt;=E$369*0.9,0,IF(E256&lt;0.9*E$369,(E$369*0.9-E256)*0.35))</f>
        <v>39.571913214861702</v>
      </c>
      <c r="I256" s="37">
        <f t="shared" si="24"/>
        <v>1995.3263718585265</v>
      </c>
      <c r="J256" s="40">
        <f t="shared" si="25"/>
        <v>-355.66407549743667</v>
      </c>
      <c r="K256" s="37">
        <f t="shared" si="26"/>
        <v>1639.6622963610898</v>
      </c>
      <c r="L256" s="37">
        <f t="shared" si="27"/>
        <v>31406437.093053207</v>
      </c>
      <c r="M256" s="37">
        <f t="shared" si="28"/>
        <v>25808284.544723555</v>
      </c>
      <c r="N256" s="41">
        <f>'jan-nov'!M256</f>
        <v>23707580.364420466</v>
      </c>
      <c r="O256" s="41">
        <f t="shared" si="29"/>
        <v>2100704.1803030893</v>
      </c>
    </row>
    <row r="257" spans="1:15" x14ac:dyDescent="0.3">
      <c r="A257" s="33">
        <v>4622</v>
      </c>
      <c r="B257" s="34" t="s">
        <v>239</v>
      </c>
      <c r="C257" s="36">
        <v>233625582</v>
      </c>
      <c r="D257" s="36">
        <v>8457</v>
      </c>
      <c r="E257" s="37">
        <f t="shared" si="23"/>
        <v>27625.11316069528</v>
      </c>
      <c r="F257" s="38">
        <f>IF(ISNUMBER(C257),E257/E$369,"")</f>
        <v>0.8779553780524445</v>
      </c>
      <c r="G257" s="39">
        <f>(E$369-E257)*0.6</f>
        <v>2304.1010349075627</v>
      </c>
      <c r="H257" s="39">
        <f>IF(E257&gt;=E$369*0.9,0,IF(E257&lt;0.9*E$369,(E$369*0.9-E257)*0.35))</f>
        <v>242.77408270213562</v>
      </c>
      <c r="I257" s="37">
        <f t="shared" si="24"/>
        <v>2546.8751176096985</v>
      </c>
      <c r="J257" s="40">
        <f t="shared" si="25"/>
        <v>-355.66407549743667</v>
      </c>
      <c r="K257" s="37">
        <f t="shared" si="26"/>
        <v>2191.2110421122616</v>
      </c>
      <c r="L257" s="37">
        <f t="shared" si="27"/>
        <v>21538922.869625218</v>
      </c>
      <c r="M257" s="37">
        <f t="shared" si="28"/>
        <v>18531071.783143397</v>
      </c>
      <c r="N257" s="41">
        <f>'jan-nov'!M257</f>
        <v>19286860.449285429</v>
      </c>
      <c r="O257" s="41">
        <f t="shared" si="29"/>
        <v>-755788.66614203155</v>
      </c>
    </row>
    <row r="258" spans="1:15" x14ac:dyDescent="0.3">
      <c r="A258" s="33">
        <v>4623</v>
      </c>
      <c r="B258" s="34" t="s">
        <v>240</v>
      </c>
      <c r="C258" s="36">
        <v>67747021</v>
      </c>
      <c r="D258" s="36">
        <v>2485</v>
      </c>
      <c r="E258" s="37">
        <f t="shared" si="23"/>
        <v>27262.382696177061</v>
      </c>
      <c r="F258" s="38">
        <f>IF(ISNUMBER(C258),E258/E$369,"")</f>
        <v>0.86642741940645651</v>
      </c>
      <c r="G258" s="39">
        <f>(E$369-E258)*0.6</f>
        <v>2521.7393136184946</v>
      </c>
      <c r="H258" s="39">
        <f>IF(E258&gt;=E$369*0.9,0,IF(E258&lt;0.9*E$369,(E$369*0.9-E258)*0.35))</f>
        <v>369.72974528351239</v>
      </c>
      <c r="I258" s="37">
        <f t="shared" si="24"/>
        <v>2891.469058902007</v>
      </c>
      <c r="J258" s="40">
        <f t="shared" si="25"/>
        <v>-355.66407549743667</v>
      </c>
      <c r="K258" s="37">
        <f t="shared" si="26"/>
        <v>2535.8049834045705</v>
      </c>
      <c r="L258" s="37">
        <f t="shared" si="27"/>
        <v>7185300.6113714874</v>
      </c>
      <c r="M258" s="37">
        <f t="shared" si="28"/>
        <v>6301475.3837603582</v>
      </c>
      <c r="N258" s="41">
        <f>'jan-nov'!M258</f>
        <v>5785689.0458051711</v>
      </c>
      <c r="O258" s="41">
        <f t="shared" si="29"/>
        <v>515786.33795518707</v>
      </c>
    </row>
    <row r="259" spans="1:15" x14ac:dyDescent="0.3">
      <c r="A259" s="33">
        <v>4624</v>
      </c>
      <c r="B259" s="34" t="s">
        <v>427</v>
      </c>
      <c r="C259" s="36">
        <v>702108716</v>
      </c>
      <c r="D259" s="36">
        <v>24908</v>
      </c>
      <c r="E259" s="37">
        <f t="shared" si="23"/>
        <v>28188.080777260318</v>
      </c>
      <c r="F259" s="38">
        <f>IF(ISNUMBER(C259),E259/E$369,"")</f>
        <v>0.89584708563595838</v>
      </c>
      <c r="G259" s="39">
        <f>(E$369-E259)*0.6</f>
        <v>1966.3204649685401</v>
      </c>
      <c r="H259" s="39">
        <f>IF(E259&gt;=E$369*0.9,0,IF(E259&lt;0.9*E$369,(E$369*0.9-E259)*0.35))</f>
        <v>45.735416904372322</v>
      </c>
      <c r="I259" s="37">
        <f t="shared" si="24"/>
        <v>2012.0558818729126</v>
      </c>
      <c r="J259" s="40">
        <f t="shared" si="25"/>
        <v>-355.66407549743667</v>
      </c>
      <c r="K259" s="37">
        <f t="shared" si="26"/>
        <v>1656.3918063754759</v>
      </c>
      <c r="L259" s="37">
        <f t="shared" si="27"/>
        <v>50116287.905690506</v>
      </c>
      <c r="M259" s="37">
        <f t="shared" si="28"/>
        <v>41257407.113200352</v>
      </c>
      <c r="N259" s="41">
        <f>'jan-nov'!M259</f>
        <v>38071297.430964738</v>
      </c>
      <c r="O259" s="41">
        <f t="shared" si="29"/>
        <v>3186109.6822356135</v>
      </c>
    </row>
    <row r="260" spans="1:15" x14ac:dyDescent="0.3">
      <c r="A260" s="33">
        <v>4625</v>
      </c>
      <c r="B260" s="34" t="s">
        <v>241</v>
      </c>
      <c r="C260" s="36">
        <v>264096781</v>
      </c>
      <c r="D260" s="36">
        <v>5236</v>
      </c>
      <c r="E260" s="37">
        <f t="shared" si="23"/>
        <v>50438.651833460659</v>
      </c>
      <c r="F260" s="38">
        <f>IF(ISNUMBER(C260),E260/E$369,"")</f>
        <v>1.602993818751367</v>
      </c>
      <c r="G260" s="39">
        <f>(E$369-E260)*0.6</f>
        <v>-11384.022168751664</v>
      </c>
      <c r="H260" s="39">
        <f>IF(E260&gt;=E$369*0.9,0,IF(E260&lt;0.9*E$369,(E$369*0.9-E260)*0.35))</f>
        <v>0</v>
      </c>
      <c r="I260" s="37">
        <f t="shared" si="24"/>
        <v>-11384.022168751664</v>
      </c>
      <c r="J260" s="40">
        <f t="shared" si="25"/>
        <v>-355.66407549743667</v>
      </c>
      <c r="K260" s="37">
        <f t="shared" si="26"/>
        <v>-11739.6862442491</v>
      </c>
      <c r="L260" s="37">
        <f t="shared" si="27"/>
        <v>-59606740.075583711</v>
      </c>
      <c r="M260" s="37">
        <f t="shared" si="28"/>
        <v>-61468997.17488829</v>
      </c>
      <c r="N260" s="41">
        <f>'jan-nov'!M260</f>
        <v>-61277558.524211839</v>
      </c>
      <c r="O260" s="41">
        <f t="shared" si="29"/>
        <v>-191438.65067645162</v>
      </c>
    </row>
    <row r="261" spans="1:15" x14ac:dyDescent="0.3">
      <c r="A261" s="33">
        <v>4626</v>
      </c>
      <c r="B261" s="34" t="s">
        <v>246</v>
      </c>
      <c r="C261" s="36">
        <v>1073321726</v>
      </c>
      <c r="D261" s="36">
        <v>38316</v>
      </c>
      <c r="E261" s="37">
        <f t="shared" si="23"/>
        <v>28012.363660089781</v>
      </c>
      <c r="F261" s="38">
        <f>IF(ISNUMBER(C261),E261/E$369,"")</f>
        <v>0.89026260939731472</v>
      </c>
      <c r="G261" s="39">
        <f>(E$369-E261)*0.6</f>
        <v>2071.7507352708626</v>
      </c>
      <c r="H261" s="39">
        <f>IF(E261&gt;=E$369*0.9,0,IF(E261&lt;0.9*E$369,(E$369*0.9-E261)*0.35))</f>
        <v>107.23640791406051</v>
      </c>
      <c r="I261" s="37">
        <f t="shared" si="24"/>
        <v>2178.9871431849233</v>
      </c>
      <c r="J261" s="40">
        <f t="shared" si="25"/>
        <v>-355.66407549743667</v>
      </c>
      <c r="K261" s="37">
        <f t="shared" si="26"/>
        <v>1823.3230676874866</v>
      </c>
      <c r="L261" s="37">
        <f t="shared" si="27"/>
        <v>83490071.378273517</v>
      </c>
      <c r="M261" s="37">
        <f t="shared" si="28"/>
        <v>69862446.661513731</v>
      </c>
      <c r="N261" s="41">
        <f>'jan-nov'!M261</f>
        <v>63197425.657493316</v>
      </c>
      <c r="O261" s="41">
        <f t="shared" si="29"/>
        <v>6665021.0040204152</v>
      </c>
    </row>
    <row r="262" spans="1:15" x14ac:dyDescent="0.3">
      <c r="A262" s="33">
        <v>4627</v>
      </c>
      <c r="B262" s="34" t="s">
        <v>242</v>
      </c>
      <c r="C262" s="36">
        <v>758101709</v>
      </c>
      <c r="D262" s="36">
        <v>29553</v>
      </c>
      <c r="E262" s="37">
        <f t="shared" si="23"/>
        <v>25652.275877237505</v>
      </c>
      <c r="F262" s="38">
        <f>IF(ISNUMBER(C262),E262/E$369,"")</f>
        <v>0.81525651803479615</v>
      </c>
      <c r="G262" s="39">
        <f>(E$369-E262)*0.6</f>
        <v>3487.8034049822277</v>
      </c>
      <c r="H262" s="39">
        <f>IF(E262&gt;=E$369*0.9,0,IF(E262&lt;0.9*E$369,(E$369*0.9-E262)*0.35))</f>
        <v>933.26713191235683</v>
      </c>
      <c r="I262" s="37">
        <f t="shared" si="24"/>
        <v>4421.0705368945846</v>
      </c>
      <c r="J262" s="40">
        <f t="shared" si="25"/>
        <v>-355.66407549743667</v>
      </c>
      <c r="K262" s="37">
        <f t="shared" si="26"/>
        <v>4065.4064613971477</v>
      </c>
      <c r="L262" s="37">
        <f t="shared" si="27"/>
        <v>130655897.57684566</v>
      </c>
      <c r="M262" s="37">
        <f t="shared" si="28"/>
        <v>120144957.15366991</v>
      </c>
      <c r="N262" s="41">
        <f>'jan-nov'!M262</f>
        <v>114669363.44500214</v>
      </c>
      <c r="O262" s="41">
        <f t="shared" si="29"/>
        <v>5475593.70866777</v>
      </c>
    </row>
    <row r="263" spans="1:15" x14ac:dyDescent="0.3">
      <c r="A263" s="33">
        <v>4628</v>
      </c>
      <c r="B263" s="34" t="s">
        <v>243</v>
      </c>
      <c r="C263" s="36">
        <v>107406562</v>
      </c>
      <c r="D263" s="36">
        <v>3977</v>
      </c>
      <c r="E263" s="37">
        <f t="shared" si="23"/>
        <v>27006.930349509679</v>
      </c>
      <c r="F263" s="38">
        <f>IF(ISNUMBER(C263),E263/E$369,"")</f>
        <v>0.85830887305741055</v>
      </c>
      <c r="G263" s="39">
        <f>(E$369-E263)*0.6</f>
        <v>2675.0107216189235</v>
      </c>
      <c r="H263" s="39">
        <f>IF(E263&gt;=E$369*0.9,0,IF(E263&lt;0.9*E$369,(E$369*0.9-E263)*0.35))</f>
        <v>459.138066617096</v>
      </c>
      <c r="I263" s="37">
        <f t="shared" si="24"/>
        <v>3134.1487882360198</v>
      </c>
      <c r="J263" s="40">
        <f t="shared" si="25"/>
        <v>-355.66407549743667</v>
      </c>
      <c r="K263" s="37">
        <f t="shared" si="26"/>
        <v>2778.4847127385829</v>
      </c>
      <c r="L263" s="37">
        <f t="shared" si="27"/>
        <v>12464509.730814651</v>
      </c>
      <c r="M263" s="37">
        <f t="shared" si="28"/>
        <v>11050033.702561345</v>
      </c>
      <c r="N263" s="41">
        <f>'jan-nov'!M263</f>
        <v>10302089.812481752</v>
      </c>
      <c r="O263" s="41">
        <f t="shared" si="29"/>
        <v>747943.89007959329</v>
      </c>
    </row>
    <row r="264" spans="1:15" x14ac:dyDescent="0.3">
      <c r="A264" s="33">
        <v>4629</v>
      </c>
      <c r="B264" s="34" t="s">
        <v>244</v>
      </c>
      <c r="C264" s="36">
        <v>27347513</v>
      </c>
      <c r="D264" s="36">
        <v>388</v>
      </c>
      <c r="E264" s="37">
        <f t="shared" si="23"/>
        <v>70483.280927835047</v>
      </c>
      <c r="F264" s="38">
        <f>IF(ISNUMBER(C264),E264/E$369,"")</f>
        <v>2.2400333780864994</v>
      </c>
      <c r="G264" s="39">
        <f>(E$369-E264)*0.6</f>
        <v>-23410.799625376294</v>
      </c>
      <c r="H264" s="39">
        <f>IF(E264&gt;=E$369*0.9,0,IF(E264&lt;0.9*E$369,(E$369*0.9-E264)*0.35))</f>
        <v>0</v>
      </c>
      <c r="I264" s="37">
        <f t="shared" si="24"/>
        <v>-23410.799625376294</v>
      </c>
      <c r="J264" s="40">
        <f t="shared" si="25"/>
        <v>-355.66407549743667</v>
      </c>
      <c r="K264" s="37">
        <f t="shared" si="26"/>
        <v>-23766.46370087373</v>
      </c>
      <c r="L264" s="37">
        <f t="shared" si="27"/>
        <v>-9083390.2546460014</v>
      </c>
      <c r="M264" s="37">
        <f t="shared" si="28"/>
        <v>-9221387.915939007</v>
      </c>
      <c r="N264" s="41">
        <f>'jan-nov'!M264</f>
        <v>-9278151.4881959874</v>
      </c>
      <c r="O264" s="41">
        <f t="shared" si="29"/>
        <v>56763.572256980464</v>
      </c>
    </row>
    <row r="265" spans="1:15" x14ac:dyDescent="0.3">
      <c r="A265" s="33">
        <v>4630</v>
      </c>
      <c r="B265" s="34" t="s">
        <v>245</v>
      </c>
      <c r="C265" s="36">
        <v>202713387</v>
      </c>
      <c r="D265" s="36">
        <v>8098</v>
      </c>
      <c r="E265" s="37">
        <f t="shared" ref="E265:E328" si="30">(C265)/D265</f>
        <v>25032.524944430723</v>
      </c>
      <c r="F265" s="38">
        <f>IF(ISNUMBER(C265),E265/E$369,"")</f>
        <v>0.79556017647247834</v>
      </c>
      <c r="G265" s="39">
        <f>(E$369-E265)*0.6</f>
        <v>3859.6539646662973</v>
      </c>
      <c r="H265" s="39">
        <f>IF(E265&gt;=E$369*0.9,0,IF(E265&lt;0.9*E$369,(E$369*0.9-E265)*0.35))</f>
        <v>1150.1799583947306</v>
      </c>
      <c r="I265" s="37">
        <f t="shared" ref="I265:I328" si="31">G265+H265</f>
        <v>5009.8339230610281</v>
      </c>
      <c r="J265" s="40">
        <f t="shared" ref="J265:J328" si="32">I$371</f>
        <v>-355.66407549743667</v>
      </c>
      <c r="K265" s="37">
        <f t="shared" ref="K265:K328" si="33">I265+J265</f>
        <v>4654.1698475635912</v>
      </c>
      <c r="L265" s="37">
        <f t="shared" ref="L265:L328" si="34">(I265*D265)</f>
        <v>40569635.108948208</v>
      </c>
      <c r="M265" s="37">
        <f t="shared" ref="M265:M328" si="35">(K265*D265)</f>
        <v>37689467.425569959</v>
      </c>
      <c r="N265" s="41">
        <f>'jan-nov'!M265</f>
        <v>36634797.198825054</v>
      </c>
      <c r="O265" s="41">
        <f t="shared" ref="O265:O328" si="36">M265-N265</f>
        <v>1054670.2267449051</v>
      </c>
    </row>
    <row r="266" spans="1:15" x14ac:dyDescent="0.3">
      <c r="A266" s="33">
        <v>4631</v>
      </c>
      <c r="B266" s="34" t="s">
        <v>428</v>
      </c>
      <c r="C266" s="36">
        <v>779976781</v>
      </c>
      <c r="D266" s="36">
        <v>29224</v>
      </c>
      <c r="E266" s="37">
        <f t="shared" si="30"/>
        <v>26689.596940870517</v>
      </c>
      <c r="F266" s="38">
        <f>IF(ISNUMBER(C266),E266/E$369,"")</f>
        <v>0.8482236809667999</v>
      </c>
      <c r="G266" s="39">
        <f>(E$369-E266)*0.6</f>
        <v>2865.4107668024212</v>
      </c>
      <c r="H266" s="39">
        <f>IF(E266&gt;=E$369*0.9,0,IF(E266&lt;0.9*E$369,(E$369*0.9-E266)*0.35))</f>
        <v>570.20475964080288</v>
      </c>
      <c r="I266" s="37">
        <f t="shared" si="31"/>
        <v>3435.6155264432241</v>
      </c>
      <c r="J266" s="40">
        <f t="shared" si="32"/>
        <v>-355.66407549743667</v>
      </c>
      <c r="K266" s="37">
        <f t="shared" si="33"/>
        <v>3079.9514509457877</v>
      </c>
      <c r="L266" s="37">
        <f t="shared" si="34"/>
        <v>100402428.14477678</v>
      </c>
      <c r="M266" s="37">
        <f t="shared" si="35"/>
        <v>90008501.202439696</v>
      </c>
      <c r="N266" s="41">
        <f>'jan-nov'!M266</f>
        <v>85464197.6703462</v>
      </c>
      <c r="O266" s="41">
        <f t="shared" si="36"/>
        <v>4544303.5320934951</v>
      </c>
    </row>
    <row r="267" spans="1:15" x14ac:dyDescent="0.3">
      <c r="A267" s="33">
        <v>4632</v>
      </c>
      <c r="B267" s="34" t="s">
        <v>247</v>
      </c>
      <c r="C267" s="36">
        <v>96979447</v>
      </c>
      <c r="D267" s="36">
        <v>2870</v>
      </c>
      <c r="E267" s="37">
        <f t="shared" si="30"/>
        <v>33790.748083623694</v>
      </c>
      <c r="F267" s="38">
        <f>IF(ISNUMBER(C267),E267/E$369,"")</f>
        <v>1.0739057912943617</v>
      </c>
      <c r="G267" s="39">
        <f>(E$369-E267)*0.6</f>
        <v>-1395.2799188494848</v>
      </c>
      <c r="H267" s="39">
        <f>IF(E267&gt;=E$369*0.9,0,IF(E267&lt;0.9*E$369,(E$369*0.9-E267)*0.35))</f>
        <v>0</v>
      </c>
      <c r="I267" s="37">
        <f t="shared" si="31"/>
        <v>-1395.2799188494848</v>
      </c>
      <c r="J267" s="40">
        <f t="shared" si="32"/>
        <v>-355.66407549743667</v>
      </c>
      <c r="K267" s="37">
        <f t="shared" si="33"/>
        <v>-1750.9439943469215</v>
      </c>
      <c r="L267" s="37">
        <f t="shared" si="34"/>
        <v>-4004453.3670980213</v>
      </c>
      <c r="M267" s="37">
        <f t="shared" si="35"/>
        <v>-5025209.2637756644</v>
      </c>
      <c r="N267" s="41">
        <f>'jan-nov'!M267</f>
        <v>-5449350.3327899184</v>
      </c>
      <c r="O267" s="41">
        <f t="shared" si="36"/>
        <v>424141.06901425403</v>
      </c>
    </row>
    <row r="268" spans="1:15" x14ac:dyDescent="0.3">
      <c r="A268" s="33">
        <v>4633</v>
      </c>
      <c r="B268" s="34" t="s">
        <v>248</v>
      </c>
      <c r="C268" s="36">
        <v>15841794</v>
      </c>
      <c r="D268" s="36">
        <v>548</v>
      </c>
      <c r="E268" s="37">
        <f t="shared" si="30"/>
        <v>28908.383211678833</v>
      </c>
      <c r="F268" s="38">
        <f>IF(ISNUMBER(C268),E268/E$369,"")</f>
        <v>0.9187390605011243</v>
      </c>
      <c r="G268" s="39">
        <f>(E$369-E268)*0.6</f>
        <v>1534.1390043174317</v>
      </c>
      <c r="H268" s="39">
        <f>IF(E268&gt;=E$369*0.9,0,IF(E268&lt;0.9*E$369,(E$369*0.9-E268)*0.35))</f>
        <v>0</v>
      </c>
      <c r="I268" s="37">
        <f t="shared" si="31"/>
        <v>1534.1390043174317</v>
      </c>
      <c r="J268" s="40">
        <f t="shared" si="32"/>
        <v>-355.66407549743667</v>
      </c>
      <c r="K268" s="37">
        <f t="shared" si="33"/>
        <v>1178.4749288199951</v>
      </c>
      <c r="L268" s="37">
        <f t="shared" si="34"/>
        <v>840708.17436595261</v>
      </c>
      <c r="M268" s="37">
        <f t="shared" si="35"/>
        <v>645804.26099335728</v>
      </c>
      <c r="N268" s="41">
        <f>'jan-nov'!M268</f>
        <v>574820.39708401624</v>
      </c>
      <c r="O268" s="41">
        <f t="shared" si="36"/>
        <v>70983.863909341046</v>
      </c>
    </row>
    <row r="269" spans="1:15" x14ac:dyDescent="0.3">
      <c r="A269" s="33">
        <v>4634</v>
      </c>
      <c r="B269" s="34" t="s">
        <v>249</v>
      </c>
      <c r="C269" s="36">
        <v>57443933</v>
      </c>
      <c r="D269" s="36">
        <v>1691</v>
      </c>
      <c r="E269" s="37">
        <f t="shared" si="30"/>
        <v>33970.392075694857</v>
      </c>
      <c r="F269" s="38">
        <f>IF(ISNUMBER(C269),E269/E$369,"")</f>
        <v>1.0796150677797189</v>
      </c>
      <c r="G269" s="39">
        <f>(E$369-E269)*0.6</f>
        <v>-1503.0663140921831</v>
      </c>
      <c r="H269" s="39">
        <f>IF(E269&gt;=E$369*0.9,0,IF(E269&lt;0.9*E$369,(E$369*0.9-E269)*0.35))</f>
        <v>0</v>
      </c>
      <c r="I269" s="37">
        <f t="shared" si="31"/>
        <v>-1503.0663140921831</v>
      </c>
      <c r="J269" s="40">
        <f t="shared" si="32"/>
        <v>-355.66407549743667</v>
      </c>
      <c r="K269" s="37">
        <f t="shared" si="33"/>
        <v>-1858.7303895896198</v>
      </c>
      <c r="L269" s="37">
        <f t="shared" si="34"/>
        <v>-2541685.1371298819</v>
      </c>
      <c r="M269" s="37">
        <f t="shared" si="35"/>
        <v>-3143113.088796047</v>
      </c>
      <c r="N269" s="41">
        <f>'jan-nov'!M269</f>
        <v>-3393982.9699469483</v>
      </c>
      <c r="O269" s="41">
        <f t="shared" si="36"/>
        <v>250869.88115090132</v>
      </c>
    </row>
    <row r="270" spans="1:15" x14ac:dyDescent="0.3">
      <c r="A270" s="33">
        <v>4635</v>
      </c>
      <c r="B270" s="34" t="s">
        <v>250</v>
      </c>
      <c r="C270" s="36">
        <v>81292330</v>
      </c>
      <c r="D270" s="36">
        <v>2297</v>
      </c>
      <c r="E270" s="37">
        <f t="shared" si="30"/>
        <v>35390.653025685679</v>
      </c>
      <c r="F270" s="38">
        <f>IF(ISNUMBER(C270),E270/E$369,"")</f>
        <v>1.1247524662051642</v>
      </c>
      <c r="G270" s="39">
        <f>(E$369-E270)*0.6</f>
        <v>-2355.222884086676</v>
      </c>
      <c r="H270" s="39">
        <f>IF(E270&gt;=E$369*0.9,0,IF(E270&lt;0.9*E$369,(E$369*0.9-E270)*0.35))</f>
        <v>0</v>
      </c>
      <c r="I270" s="37">
        <f t="shared" si="31"/>
        <v>-2355.222884086676</v>
      </c>
      <c r="J270" s="40">
        <f t="shared" si="32"/>
        <v>-355.66407549743667</v>
      </c>
      <c r="K270" s="37">
        <f t="shared" si="33"/>
        <v>-2710.8869595841124</v>
      </c>
      <c r="L270" s="37">
        <f t="shared" si="34"/>
        <v>-5409946.9647470945</v>
      </c>
      <c r="M270" s="37">
        <f t="shared" si="35"/>
        <v>-6226907.3461647062</v>
      </c>
      <c r="N270" s="41">
        <f>'jan-nov'!M270</f>
        <v>-6105834.4994489271</v>
      </c>
      <c r="O270" s="41">
        <f t="shared" si="36"/>
        <v>-121072.84671577904</v>
      </c>
    </row>
    <row r="271" spans="1:15" x14ac:dyDescent="0.3">
      <c r="A271" s="33">
        <v>4636</v>
      </c>
      <c r="B271" s="34" t="s">
        <v>251</v>
      </c>
      <c r="C271" s="36">
        <v>24421142</v>
      </c>
      <c r="D271" s="36">
        <v>802</v>
      </c>
      <c r="E271" s="37">
        <f t="shared" si="30"/>
        <v>30450.301745635908</v>
      </c>
      <c r="F271" s="38">
        <f>IF(ISNUMBER(C271),E271/E$369,"")</f>
        <v>0.9677428658984697</v>
      </c>
      <c r="G271" s="39">
        <f>(E$369-E271)*0.6</f>
        <v>608.98788394318615</v>
      </c>
      <c r="H271" s="39">
        <f>IF(E271&gt;=E$369*0.9,0,IF(E271&lt;0.9*E$369,(E$369*0.9-E271)*0.35))</f>
        <v>0</v>
      </c>
      <c r="I271" s="37">
        <f t="shared" si="31"/>
        <v>608.98788394318615</v>
      </c>
      <c r="J271" s="40">
        <f t="shared" si="32"/>
        <v>-355.66407549743667</v>
      </c>
      <c r="K271" s="37">
        <f t="shared" si="33"/>
        <v>253.32380844574948</v>
      </c>
      <c r="L271" s="37">
        <f t="shared" si="34"/>
        <v>488408.28292243532</v>
      </c>
      <c r="M271" s="37">
        <f t="shared" si="35"/>
        <v>203165.69437349107</v>
      </c>
      <c r="N271" s="41">
        <f>'jan-nov'!M271</f>
        <v>131265.75996602446</v>
      </c>
      <c r="O271" s="41">
        <f t="shared" si="36"/>
        <v>71899.934407466615</v>
      </c>
    </row>
    <row r="272" spans="1:15" x14ac:dyDescent="0.3">
      <c r="A272" s="33">
        <v>4637</v>
      </c>
      <c r="B272" s="34" t="s">
        <v>252</v>
      </c>
      <c r="C272" s="36">
        <v>42032618</v>
      </c>
      <c r="D272" s="36">
        <v>1328</v>
      </c>
      <c r="E272" s="37">
        <f t="shared" si="30"/>
        <v>31651.067771084337</v>
      </c>
      <c r="F272" s="38">
        <f>IF(ISNUMBER(C272),E272/E$369,"")</f>
        <v>1.0059044829638086</v>
      </c>
      <c r="G272" s="39">
        <f>(E$369-E272)*0.6</f>
        <v>-111.47173132587122</v>
      </c>
      <c r="H272" s="39">
        <f>IF(E272&gt;=E$369*0.9,0,IF(E272&lt;0.9*E$369,(E$369*0.9-E272)*0.35))</f>
        <v>0</v>
      </c>
      <c r="I272" s="37">
        <f t="shared" si="31"/>
        <v>-111.47173132587122</v>
      </c>
      <c r="J272" s="40">
        <f t="shared" si="32"/>
        <v>-355.66407549743667</v>
      </c>
      <c r="K272" s="37">
        <f t="shared" si="33"/>
        <v>-467.13580682330792</v>
      </c>
      <c r="L272" s="37">
        <f t="shared" si="34"/>
        <v>-148034.45920075697</v>
      </c>
      <c r="M272" s="37">
        <f t="shared" si="35"/>
        <v>-620356.3514613529</v>
      </c>
      <c r="N272" s="41">
        <f>'jan-nov'!M272</f>
        <v>-816834.71217596065</v>
      </c>
      <c r="O272" s="41">
        <f t="shared" si="36"/>
        <v>196478.36071460776</v>
      </c>
    </row>
    <row r="273" spans="1:15" x14ac:dyDescent="0.3">
      <c r="A273" s="33">
        <v>4638</v>
      </c>
      <c r="B273" s="34" t="s">
        <v>253</v>
      </c>
      <c r="C273" s="36">
        <v>122174209</v>
      </c>
      <c r="D273" s="36">
        <v>4101</v>
      </c>
      <c r="E273" s="37">
        <f t="shared" si="30"/>
        <v>29791.321385028041</v>
      </c>
      <c r="F273" s="38">
        <f>IF(ISNUMBER(C273),E273/E$369,"")</f>
        <v>0.94679977153859651</v>
      </c>
      <c r="G273" s="39">
        <f>(E$369-E273)*0.6</f>
        <v>1004.3761003079067</v>
      </c>
      <c r="H273" s="39">
        <f>IF(E273&gt;=E$369*0.9,0,IF(E273&lt;0.9*E$369,(E$369*0.9-E273)*0.35))</f>
        <v>0</v>
      </c>
      <c r="I273" s="37">
        <f t="shared" si="31"/>
        <v>1004.3761003079067</v>
      </c>
      <c r="J273" s="40">
        <f t="shared" si="32"/>
        <v>-355.66407549743667</v>
      </c>
      <c r="K273" s="37">
        <f t="shared" si="33"/>
        <v>648.71202481046998</v>
      </c>
      <c r="L273" s="37">
        <f t="shared" si="34"/>
        <v>4118946.3873627251</v>
      </c>
      <c r="M273" s="37">
        <f t="shared" si="35"/>
        <v>2660368.0137477373</v>
      </c>
      <c r="N273" s="41">
        <f>'jan-nov'!M273</f>
        <v>1998157.1770831198</v>
      </c>
      <c r="O273" s="41">
        <f t="shared" si="36"/>
        <v>662210.83666461753</v>
      </c>
    </row>
    <row r="274" spans="1:15" x14ac:dyDescent="0.3">
      <c r="A274" s="33">
        <v>4639</v>
      </c>
      <c r="B274" s="34" t="s">
        <v>254</v>
      </c>
      <c r="C274" s="36">
        <v>81520542</v>
      </c>
      <c r="D274" s="36">
        <v>2635</v>
      </c>
      <c r="E274" s="37">
        <f t="shared" si="30"/>
        <v>30937.587096774194</v>
      </c>
      <c r="F274" s="38">
        <f>IF(ISNUMBER(C274),E274/E$369,"")</f>
        <v>0.98322931086575127</v>
      </c>
      <c r="G274" s="39">
        <f>(E$369-E274)*0.6</f>
        <v>316.6166732602149</v>
      </c>
      <c r="H274" s="39">
        <f>IF(E274&gt;=E$369*0.9,0,IF(E274&lt;0.9*E$369,(E$369*0.9-E274)*0.35))</f>
        <v>0</v>
      </c>
      <c r="I274" s="37">
        <f t="shared" si="31"/>
        <v>316.6166732602149</v>
      </c>
      <c r="J274" s="40">
        <f t="shared" si="32"/>
        <v>-355.66407549743667</v>
      </c>
      <c r="K274" s="37">
        <f t="shared" si="33"/>
        <v>-39.047402237221775</v>
      </c>
      <c r="L274" s="37">
        <f t="shared" si="34"/>
        <v>834284.93404066621</v>
      </c>
      <c r="M274" s="37">
        <f t="shared" si="35"/>
        <v>-102889.90489507938</v>
      </c>
      <c r="N274" s="41">
        <f>'jan-nov'!M274</f>
        <v>-418896.72679491981</v>
      </c>
      <c r="O274" s="41">
        <f t="shared" si="36"/>
        <v>316006.82189984043</v>
      </c>
    </row>
    <row r="275" spans="1:15" x14ac:dyDescent="0.3">
      <c r="A275" s="33">
        <v>4640</v>
      </c>
      <c r="B275" s="34" t="s">
        <v>255</v>
      </c>
      <c r="C275" s="36">
        <v>324061146</v>
      </c>
      <c r="D275" s="36">
        <v>11847</v>
      </c>
      <c r="E275" s="37">
        <f t="shared" si="30"/>
        <v>27353.857179032668</v>
      </c>
      <c r="F275" s="38">
        <f>IF(ISNUMBER(C275),E275/E$369,"")</f>
        <v>0.86933457543186288</v>
      </c>
      <c r="G275" s="39">
        <f>(E$369-E275)*0.6</f>
        <v>2466.8546239051307</v>
      </c>
      <c r="H275" s="39">
        <f>IF(E275&gt;=E$369*0.9,0,IF(E275&lt;0.9*E$369,(E$369*0.9-E275)*0.35))</f>
        <v>337.71367628405005</v>
      </c>
      <c r="I275" s="37">
        <f t="shared" si="31"/>
        <v>2804.5683001891807</v>
      </c>
      <c r="J275" s="40">
        <f t="shared" si="32"/>
        <v>-355.66407549743667</v>
      </c>
      <c r="K275" s="37">
        <f t="shared" si="33"/>
        <v>2448.9042246917443</v>
      </c>
      <c r="L275" s="37">
        <f t="shared" si="34"/>
        <v>33225720.652341224</v>
      </c>
      <c r="M275" s="37">
        <f t="shared" si="35"/>
        <v>29012168.349923093</v>
      </c>
      <c r="N275" s="41">
        <f>'jan-nov'!M275</f>
        <v>27634194.015192706</v>
      </c>
      <c r="O275" s="41">
        <f t="shared" si="36"/>
        <v>1377974.3347303867</v>
      </c>
    </row>
    <row r="276" spans="1:15" x14ac:dyDescent="0.3">
      <c r="A276" s="33">
        <v>4641</v>
      </c>
      <c r="B276" s="34" t="s">
        <v>256</v>
      </c>
      <c r="C276" s="36">
        <v>82876957</v>
      </c>
      <c r="D276" s="36">
        <v>1781</v>
      </c>
      <c r="E276" s="37">
        <f t="shared" si="30"/>
        <v>46533.945536215608</v>
      </c>
      <c r="F276" s="38">
        <f>IF(ISNUMBER(C276),E276/E$369,"")</f>
        <v>1.4788981137513568</v>
      </c>
      <c r="G276" s="39">
        <f>(E$369-E276)*0.6</f>
        <v>-9041.1983904046338</v>
      </c>
      <c r="H276" s="39">
        <f>IF(E276&gt;=E$369*0.9,0,IF(E276&lt;0.9*E$369,(E$369*0.9-E276)*0.35))</f>
        <v>0</v>
      </c>
      <c r="I276" s="37">
        <f t="shared" si="31"/>
        <v>-9041.1983904046338</v>
      </c>
      <c r="J276" s="40">
        <f t="shared" si="32"/>
        <v>-355.66407549743667</v>
      </c>
      <c r="K276" s="37">
        <f t="shared" si="33"/>
        <v>-9396.8624659020697</v>
      </c>
      <c r="L276" s="37">
        <f t="shared" si="34"/>
        <v>-16102374.333310653</v>
      </c>
      <c r="M276" s="37">
        <f t="shared" si="35"/>
        <v>-16735812.051771587</v>
      </c>
      <c r="N276" s="41">
        <f>'jan-nov'!M276</f>
        <v>-16409034.759476945</v>
      </c>
      <c r="O276" s="41">
        <f t="shared" si="36"/>
        <v>-326777.29229464196</v>
      </c>
    </row>
    <row r="277" spans="1:15" x14ac:dyDescent="0.3">
      <c r="A277" s="33">
        <v>4642</v>
      </c>
      <c r="B277" s="34" t="s">
        <v>257</v>
      </c>
      <c r="C277" s="36">
        <v>71407549</v>
      </c>
      <c r="D277" s="36">
        <v>2126</v>
      </c>
      <c r="E277" s="37">
        <f t="shared" si="30"/>
        <v>33587.746472248356</v>
      </c>
      <c r="F277" s="38">
        <f>IF(ISNUMBER(C277),E277/E$369,"")</f>
        <v>1.0674541849091301</v>
      </c>
      <c r="G277" s="39">
        <f>(E$369-E277)*0.6</f>
        <v>-1273.4789520242825</v>
      </c>
      <c r="H277" s="39">
        <f>IF(E277&gt;=E$369*0.9,0,IF(E277&lt;0.9*E$369,(E$369*0.9-E277)*0.35))</f>
        <v>0</v>
      </c>
      <c r="I277" s="37">
        <f t="shared" si="31"/>
        <v>-1273.4789520242825</v>
      </c>
      <c r="J277" s="40">
        <f t="shared" si="32"/>
        <v>-355.66407549743667</v>
      </c>
      <c r="K277" s="37">
        <f t="shared" si="33"/>
        <v>-1629.1430275217192</v>
      </c>
      <c r="L277" s="37">
        <f t="shared" si="34"/>
        <v>-2707416.2520036246</v>
      </c>
      <c r="M277" s="37">
        <f t="shared" si="35"/>
        <v>-3463558.0765111749</v>
      </c>
      <c r="N277" s="41">
        <f>'jan-nov'!M277</f>
        <v>-3635111.6193419336</v>
      </c>
      <c r="O277" s="41">
        <f t="shared" si="36"/>
        <v>171553.54283075873</v>
      </c>
    </row>
    <row r="278" spans="1:15" x14ac:dyDescent="0.3">
      <c r="A278" s="33">
        <v>4643</v>
      </c>
      <c r="B278" s="34" t="s">
        <v>258</v>
      </c>
      <c r="C278" s="36">
        <v>176765584</v>
      </c>
      <c r="D278" s="36">
        <v>5193</v>
      </c>
      <c r="E278" s="37">
        <f t="shared" si="30"/>
        <v>34039.20354323127</v>
      </c>
      <c r="F278" s="38">
        <f>IF(ISNUMBER(C278),E278/E$369,"")</f>
        <v>1.0818019691561531</v>
      </c>
      <c r="G278" s="39">
        <f>(E$369-E278)*0.6</f>
        <v>-1544.3531946140304</v>
      </c>
      <c r="H278" s="39">
        <f>IF(E278&gt;=E$369*0.9,0,IF(E278&lt;0.9*E$369,(E$369*0.9-E278)*0.35))</f>
        <v>0</v>
      </c>
      <c r="I278" s="37">
        <f t="shared" si="31"/>
        <v>-1544.3531946140304</v>
      </c>
      <c r="J278" s="40">
        <f t="shared" si="32"/>
        <v>-355.66407549743667</v>
      </c>
      <c r="K278" s="37">
        <f t="shared" si="33"/>
        <v>-1900.017270111467</v>
      </c>
      <c r="L278" s="37">
        <f t="shared" si="34"/>
        <v>-8019826.1396306595</v>
      </c>
      <c r="M278" s="37">
        <f t="shared" si="35"/>
        <v>-9866789.6836888492</v>
      </c>
      <c r="N278" s="41">
        <f>'jan-nov'!M278</f>
        <v>-10442389.495880852</v>
      </c>
      <c r="O278" s="41">
        <f t="shared" si="36"/>
        <v>575599.81219200231</v>
      </c>
    </row>
    <row r="279" spans="1:15" x14ac:dyDescent="0.3">
      <c r="A279" s="33">
        <v>4644</v>
      </c>
      <c r="B279" s="34" t="s">
        <v>259</v>
      </c>
      <c r="C279" s="36">
        <v>160782460</v>
      </c>
      <c r="D279" s="36">
        <v>5174</v>
      </c>
      <c r="E279" s="37">
        <f t="shared" si="30"/>
        <v>31075.079242365675</v>
      </c>
      <c r="F279" s="38">
        <f>IF(ISNUMBER(C279),E279/E$369,"")</f>
        <v>0.98759895699026945</v>
      </c>
      <c r="G279" s="39">
        <f>(E$369-E279)*0.6</f>
        <v>234.12138590532629</v>
      </c>
      <c r="H279" s="39">
        <f>IF(E279&gt;=E$369*0.9,0,IF(E279&lt;0.9*E$369,(E$369*0.9-E279)*0.35))</f>
        <v>0</v>
      </c>
      <c r="I279" s="37">
        <f t="shared" si="31"/>
        <v>234.12138590532629</v>
      </c>
      <c r="J279" s="40">
        <f t="shared" si="32"/>
        <v>-355.66407549743667</v>
      </c>
      <c r="K279" s="37">
        <f t="shared" si="33"/>
        <v>-121.54268959211038</v>
      </c>
      <c r="L279" s="37">
        <f t="shared" si="34"/>
        <v>1211344.0506741581</v>
      </c>
      <c r="M279" s="37">
        <f t="shared" si="35"/>
        <v>-628861.87594957906</v>
      </c>
      <c r="N279" s="41">
        <f>'jan-nov'!M279</f>
        <v>-659308.26475784229</v>
      </c>
      <c r="O279" s="41">
        <f t="shared" si="36"/>
        <v>30446.388808263233</v>
      </c>
    </row>
    <row r="280" spans="1:15" x14ac:dyDescent="0.3">
      <c r="A280" s="33">
        <v>4645</v>
      </c>
      <c r="B280" s="34" t="s">
        <v>260</v>
      </c>
      <c r="C280" s="36">
        <v>80392680</v>
      </c>
      <c r="D280" s="36">
        <v>3011</v>
      </c>
      <c r="E280" s="37">
        <f t="shared" si="30"/>
        <v>26699.661242112255</v>
      </c>
      <c r="F280" s="38">
        <f>IF(ISNUMBER(C280),E280/E$369,"")</f>
        <v>0.84854353512812497</v>
      </c>
      <c r="G280" s="39">
        <f>(E$369-E280)*0.6</f>
        <v>2859.3721860573778</v>
      </c>
      <c r="H280" s="39">
        <f>IF(E280&gt;=E$369*0.9,0,IF(E280&lt;0.9*E$369,(E$369*0.9-E280)*0.35))</f>
        <v>566.68225420619433</v>
      </c>
      <c r="I280" s="37">
        <f t="shared" si="31"/>
        <v>3426.0544402635724</v>
      </c>
      <c r="J280" s="40">
        <f t="shared" si="32"/>
        <v>-355.66407549743667</v>
      </c>
      <c r="K280" s="37">
        <f t="shared" si="33"/>
        <v>3070.3903647661355</v>
      </c>
      <c r="L280" s="37">
        <f t="shared" si="34"/>
        <v>10315849.919633616</v>
      </c>
      <c r="M280" s="37">
        <f t="shared" si="35"/>
        <v>9244945.3883108348</v>
      </c>
      <c r="N280" s="41">
        <f>'jan-nov'!M280</f>
        <v>8726117.1815772112</v>
      </c>
      <c r="O280" s="41">
        <f t="shared" si="36"/>
        <v>518828.20673362352</v>
      </c>
    </row>
    <row r="281" spans="1:15" x14ac:dyDescent="0.3">
      <c r="A281" s="33">
        <v>4646</v>
      </c>
      <c r="B281" s="34" t="s">
        <v>261</v>
      </c>
      <c r="C281" s="36">
        <v>66852554</v>
      </c>
      <c r="D281" s="36">
        <v>2802</v>
      </c>
      <c r="E281" s="37">
        <f t="shared" si="30"/>
        <v>23858.870092790865</v>
      </c>
      <c r="F281" s="38">
        <f>IF(ISNUMBER(C281),E281/E$369,"")</f>
        <v>0.7582601812478208</v>
      </c>
      <c r="G281" s="39">
        <f>(E$369-E281)*0.6</f>
        <v>4563.8468756502125</v>
      </c>
      <c r="H281" s="39">
        <f>IF(E281&gt;=E$369*0.9,0,IF(E281&lt;0.9*E$369,(E$369*0.9-E281)*0.35))</f>
        <v>1560.9591564686809</v>
      </c>
      <c r="I281" s="37">
        <f t="shared" si="31"/>
        <v>6124.8060321188932</v>
      </c>
      <c r="J281" s="40">
        <f t="shared" si="32"/>
        <v>-355.66407549743667</v>
      </c>
      <c r="K281" s="37">
        <f t="shared" si="33"/>
        <v>5769.1419566214563</v>
      </c>
      <c r="L281" s="37">
        <f t="shared" si="34"/>
        <v>17161706.501997139</v>
      </c>
      <c r="M281" s="37">
        <f t="shared" si="35"/>
        <v>16165135.762453321</v>
      </c>
      <c r="N281" s="41">
        <f>'jan-nov'!M281</f>
        <v>15738615.310139263</v>
      </c>
      <c r="O281" s="41">
        <f t="shared" si="36"/>
        <v>426520.45231405832</v>
      </c>
    </row>
    <row r="282" spans="1:15" x14ac:dyDescent="0.3">
      <c r="A282" s="33">
        <v>4647</v>
      </c>
      <c r="B282" s="34" t="s">
        <v>429</v>
      </c>
      <c r="C282" s="36">
        <v>635077048</v>
      </c>
      <c r="D282" s="36">
        <v>22030</v>
      </c>
      <c r="E282" s="37">
        <f t="shared" si="30"/>
        <v>28827.827871084883</v>
      </c>
      <c r="F282" s="38">
        <f>IF(ISNUMBER(C282),E282/E$369,"")</f>
        <v>0.91617892639076237</v>
      </c>
      <c r="G282" s="39">
        <f>(E$369-E282)*0.6</f>
        <v>1582.4722086738016</v>
      </c>
      <c r="H282" s="39">
        <f>IF(E282&gt;=E$369*0.9,0,IF(E282&lt;0.9*E$369,(E$369*0.9-E282)*0.35))</f>
        <v>0</v>
      </c>
      <c r="I282" s="37">
        <f t="shared" si="31"/>
        <v>1582.4722086738016</v>
      </c>
      <c r="J282" s="40">
        <f t="shared" si="32"/>
        <v>-355.66407549743667</v>
      </c>
      <c r="K282" s="37">
        <f t="shared" si="33"/>
        <v>1226.8081331763649</v>
      </c>
      <c r="L282" s="37">
        <f t="shared" si="34"/>
        <v>34861862.757083848</v>
      </c>
      <c r="M282" s="37">
        <f t="shared" si="35"/>
        <v>27026583.173875317</v>
      </c>
      <c r="N282" s="41">
        <f>'jan-nov'!M282</f>
        <v>25799225.429490663</v>
      </c>
      <c r="O282" s="41">
        <f t="shared" si="36"/>
        <v>1227357.7443846539</v>
      </c>
    </row>
    <row r="283" spans="1:15" x14ac:dyDescent="0.3">
      <c r="A283" s="33">
        <v>4648</v>
      </c>
      <c r="B283" s="34" t="s">
        <v>262</v>
      </c>
      <c r="C283" s="36">
        <v>112229758</v>
      </c>
      <c r="D283" s="36">
        <v>3629</v>
      </c>
      <c r="E283" s="37">
        <f t="shared" si="30"/>
        <v>30925.808211628548</v>
      </c>
      <c r="F283" s="38">
        <f>IF(ISNUMBER(C283),E283/E$369,"")</f>
        <v>0.98285496541055162</v>
      </c>
      <c r="G283" s="39">
        <f>(E$369-E283)*0.6</f>
        <v>323.68400434760258</v>
      </c>
      <c r="H283" s="39">
        <f>IF(E283&gt;=E$369*0.9,0,IF(E283&lt;0.9*E$369,(E$369*0.9-E283)*0.35))</f>
        <v>0</v>
      </c>
      <c r="I283" s="37">
        <f t="shared" si="31"/>
        <v>323.68400434760258</v>
      </c>
      <c r="J283" s="40">
        <f t="shared" si="32"/>
        <v>-355.66407549743667</v>
      </c>
      <c r="K283" s="37">
        <f t="shared" si="33"/>
        <v>-31.980071149834089</v>
      </c>
      <c r="L283" s="37">
        <f t="shared" si="34"/>
        <v>1174649.2517774499</v>
      </c>
      <c r="M283" s="37">
        <f t="shared" si="35"/>
        <v>-116055.67820274791</v>
      </c>
      <c r="N283" s="41">
        <f>'jan-nov'!M283</f>
        <v>1081273.4555071043</v>
      </c>
      <c r="O283" s="41">
        <f t="shared" si="36"/>
        <v>-1197329.1337098521</v>
      </c>
    </row>
    <row r="284" spans="1:15" x14ac:dyDescent="0.3">
      <c r="A284" s="33">
        <v>4649</v>
      </c>
      <c r="B284" s="34" t="s">
        <v>430</v>
      </c>
      <c r="C284" s="36">
        <v>239118155</v>
      </c>
      <c r="D284" s="36">
        <v>9457</v>
      </c>
      <c r="E284" s="37">
        <f t="shared" si="30"/>
        <v>25284.778999682774</v>
      </c>
      <c r="F284" s="38">
        <f>IF(ISNUMBER(C284),E284/E$369,"")</f>
        <v>0.80357707773025056</v>
      </c>
      <c r="G284" s="39">
        <f>(E$369-E284)*0.6</f>
        <v>3708.3015315150665</v>
      </c>
      <c r="H284" s="39">
        <f>IF(E284&gt;=E$369*0.9,0,IF(E284&lt;0.9*E$369,(E$369*0.9-E284)*0.35))</f>
        <v>1061.8910390565127</v>
      </c>
      <c r="I284" s="37">
        <f t="shared" si="31"/>
        <v>4770.1925705715794</v>
      </c>
      <c r="J284" s="40">
        <f t="shared" si="32"/>
        <v>-355.66407549743667</v>
      </c>
      <c r="K284" s="37">
        <f t="shared" si="33"/>
        <v>4414.5284950741425</v>
      </c>
      <c r="L284" s="37">
        <f t="shared" si="34"/>
        <v>45111711.139895424</v>
      </c>
      <c r="M284" s="37">
        <f t="shared" si="35"/>
        <v>41748195.977916166</v>
      </c>
      <c r="N284" s="41">
        <f>'jan-nov'!M284</f>
        <v>40051066.342768416</v>
      </c>
      <c r="O284" s="41">
        <f t="shared" si="36"/>
        <v>1697129.6351477504</v>
      </c>
    </row>
    <row r="285" spans="1:15" x14ac:dyDescent="0.3">
      <c r="A285" s="33">
        <v>4650</v>
      </c>
      <c r="B285" s="34" t="s">
        <v>263</v>
      </c>
      <c r="C285" s="36">
        <v>145775496</v>
      </c>
      <c r="D285" s="36">
        <v>5854</v>
      </c>
      <c r="E285" s="37">
        <f t="shared" si="30"/>
        <v>24901.861291424666</v>
      </c>
      <c r="F285" s="38">
        <f>IF(ISNUMBER(C285),E285/E$369,"")</f>
        <v>0.79140754708032568</v>
      </c>
      <c r="G285" s="39">
        <f>(E$369-E285)*0.6</f>
        <v>3938.0521564699316</v>
      </c>
      <c r="H285" s="39">
        <f>IF(E285&gt;=E$369*0.9,0,IF(E285&lt;0.9*E$369,(E$369*0.9-E285)*0.35))</f>
        <v>1195.9122369468505</v>
      </c>
      <c r="I285" s="37">
        <f t="shared" si="31"/>
        <v>5133.9643934167816</v>
      </c>
      <c r="J285" s="40">
        <f t="shared" si="32"/>
        <v>-355.66407549743667</v>
      </c>
      <c r="K285" s="37">
        <f t="shared" si="33"/>
        <v>4778.3003179193447</v>
      </c>
      <c r="L285" s="37">
        <f t="shared" si="34"/>
        <v>30054227.55906184</v>
      </c>
      <c r="M285" s="37">
        <f t="shared" si="35"/>
        <v>27972170.061099842</v>
      </c>
      <c r="N285" s="41">
        <f>'jan-nov'!M285</f>
        <v>27057450.818649281</v>
      </c>
      <c r="O285" s="41">
        <f t="shared" si="36"/>
        <v>914719.24245056137</v>
      </c>
    </row>
    <row r="286" spans="1:15" x14ac:dyDescent="0.3">
      <c r="A286" s="33">
        <v>4651</v>
      </c>
      <c r="B286" s="34" t="s">
        <v>264</v>
      </c>
      <c r="C286" s="36">
        <v>188692463</v>
      </c>
      <c r="D286" s="36">
        <v>7130</v>
      </c>
      <c r="E286" s="37">
        <f t="shared" si="30"/>
        <v>26464.581065918654</v>
      </c>
      <c r="F286" s="38">
        <f>IF(ISNUMBER(C286),E286/E$369,"")</f>
        <v>0.8410724379506358</v>
      </c>
      <c r="G286" s="39">
        <f>(E$369-E286)*0.6</f>
        <v>3000.4202917735388</v>
      </c>
      <c r="H286" s="39">
        <f>IF(E286&gt;=E$369*0.9,0,IF(E286&lt;0.9*E$369,(E$369*0.9-E286)*0.35))</f>
        <v>648.96031587395498</v>
      </c>
      <c r="I286" s="37">
        <f t="shared" si="31"/>
        <v>3649.3806076474939</v>
      </c>
      <c r="J286" s="40">
        <f t="shared" si="32"/>
        <v>-355.66407549743667</v>
      </c>
      <c r="K286" s="37">
        <f t="shared" si="33"/>
        <v>3293.716532150057</v>
      </c>
      <c r="L286" s="37">
        <f t="shared" si="34"/>
        <v>26020083.73252663</v>
      </c>
      <c r="M286" s="37">
        <f t="shared" si="35"/>
        <v>23484198.874229908</v>
      </c>
      <c r="N286" s="41">
        <f>'jan-nov'!M286</f>
        <v>22662907.699533548</v>
      </c>
      <c r="O286" s="41">
        <f t="shared" si="36"/>
        <v>821291.17469635978</v>
      </c>
    </row>
    <row r="287" spans="1:15" x14ac:dyDescent="0.3">
      <c r="A287" s="33">
        <v>5001</v>
      </c>
      <c r="B287" s="34" t="s">
        <v>352</v>
      </c>
      <c r="C287" s="36">
        <v>6382243326</v>
      </c>
      <c r="D287" s="36">
        <v>205163</v>
      </c>
      <c r="E287" s="37">
        <f t="shared" si="30"/>
        <v>31108.15949269605</v>
      </c>
      <c r="F287" s="38">
        <f>IF(ISNUMBER(C287),E287/E$369,"")</f>
        <v>0.98865028240985886</v>
      </c>
      <c r="G287" s="39">
        <f>(E$369-E287)*0.6</f>
        <v>214.27323570710141</v>
      </c>
      <c r="H287" s="39">
        <f>IF(E287&gt;=E$369*0.9,0,IF(E287&lt;0.9*E$369,(E$369*0.9-E287)*0.35))</f>
        <v>0</v>
      </c>
      <c r="I287" s="37">
        <f t="shared" si="31"/>
        <v>214.27323570710141</v>
      </c>
      <c r="J287" s="40">
        <f t="shared" si="32"/>
        <v>-355.66407549743667</v>
      </c>
      <c r="K287" s="37">
        <f t="shared" si="33"/>
        <v>-141.39083979033526</v>
      </c>
      <c r="L287" s="37">
        <f t="shared" si="34"/>
        <v>43960939.857376046</v>
      </c>
      <c r="M287" s="37">
        <f t="shared" si="35"/>
        <v>-29008168.863904554</v>
      </c>
      <c r="N287" s="41">
        <f>'jan-nov'!M287</f>
        <v>-35278594.099364832</v>
      </c>
      <c r="O287" s="41">
        <f t="shared" si="36"/>
        <v>6270425.2354602776</v>
      </c>
    </row>
    <row r="288" spans="1:15" x14ac:dyDescent="0.3">
      <c r="A288" s="33">
        <v>5006</v>
      </c>
      <c r="B288" s="34" t="s">
        <v>353</v>
      </c>
      <c r="C288" s="36">
        <v>573972279</v>
      </c>
      <c r="D288" s="36">
        <v>24357</v>
      </c>
      <c r="E288" s="37">
        <f t="shared" si="30"/>
        <v>23564.98251016135</v>
      </c>
      <c r="F288" s="38">
        <f>IF(ISNUMBER(C288),E288/E$369,"")</f>
        <v>0.7489201223596812</v>
      </c>
      <c r="G288" s="39">
        <f>(E$369-E288)*0.6</f>
        <v>4740.1794252279215</v>
      </c>
      <c r="H288" s="39">
        <f>IF(E288&gt;=E$369*0.9,0,IF(E288&lt;0.9*E$369,(E$369*0.9-E288)*0.35))</f>
        <v>1663.8198103890113</v>
      </c>
      <c r="I288" s="37">
        <f t="shared" si="31"/>
        <v>6403.9992356169332</v>
      </c>
      <c r="J288" s="40">
        <f t="shared" si="32"/>
        <v>-355.66407549743667</v>
      </c>
      <c r="K288" s="37">
        <f t="shared" si="33"/>
        <v>6048.3351601194963</v>
      </c>
      <c r="L288" s="37">
        <f t="shared" si="34"/>
        <v>155982209.38192165</v>
      </c>
      <c r="M288" s="37">
        <f t="shared" si="35"/>
        <v>147319299.49503058</v>
      </c>
      <c r="N288" s="41">
        <f>'jan-nov'!M288</f>
        <v>144515062.52566457</v>
      </c>
      <c r="O288" s="41">
        <f t="shared" si="36"/>
        <v>2804236.969366014</v>
      </c>
    </row>
    <row r="289" spans="1:15" x14ac:dyDescent="0.3">
      <c r="A289" s="33">
        <v>5007</v>
      </c>
      <c r="B289" s="34" t="s">
        <v>354</v>
      </c>
      <c r="C289" s="36">
        <v>379161618</v>
      </c>
      <c r="D289" s="36">
        <v>15230</v>
      </c>
      <c r="E289" s="37">
        <f t="shared" si="30"/>
        <v>24895.707025607353</v>
      </c>
      <c r="F289" s="38">
        <f>IF(ISNUMBER(C289),E289/E$369,"")</f>
        <v>0.79121195798931121</v>
      </c>
      <c r="G289" s="39">
        <f>(E$369-E289)*0.6</f>
        <v>3941.7447159603194</v>
      </c>
      <c r="H289" s="39">
        <f>IF(E289&gt;=E$369*0.9,0,IF(E289&lt;0.9*E$369,(E$369*0.9-E289)*0.35))</f>
        <v>1198.06622998291</v>
      </c>
      <c r="I289" s="37">
        <f t="shared" si="31"/>
        <v>5139.8109459432289</v>
      </c>
      <c r="J289" s="40">
        <f t="shared" si="32"/>
        <v>-355.66407549743667</v>
      </c>
      <c r="K289" s="37">
        <f t="shared" si="33"/>
        <v>4784.146870445792</v>
      </c>
      <c r="L289" s="37">
        <f t="shared" si="34"/>
        <v>78279320.706715375</v>
      </c>
      <c r="M289" s="37">
        <f t="shared" si="35"/>
        <v>72862556.836889416</v>
      </c>
      <c r="N289" s="41">
        <f>'jan-nov'!M289</f>
        <v>70492332.516745567</v>
      </c>
      <c r="O289" s="41">
        <f t="shared" si="36"/>
        <v>2370224.3201438487</v>
      </c>
    </row>
    <row r="290" spans="1:15" x14ac:dyDescent="0.3">
      <c r="A290" s="33">
        <v>5014</v>
      </c>
      <c r="B290" s="34" t="s">
        <v>356</v>
      </c>
      <c r="C290" s="36">
        <v>389525929</v>
      </c>
      <c r="D290" s="36">
        <v>5151</v>
      </c>
      <c r="E290" s="37">
        <f t="shared" si="30"/>
        <v>75621.418947777129</v>
      </c>
      <c r="F290" s="38">
        <f>IF(ISNUMBER(C290),E290/E$369,"")</f>
        <v>2.4033288506350852</v>
      </c>
      <c r="G290" s="39">
        <f>(E$369-E290)*0.6</f>
        <v>-26493.682437341544</v>
      </c>
      <c r="H290" s="39">
        <f>IF(E290&gt;=E$369*0.9,0,IF(E290&lt;0.9*E$369,(E$369*0.9-E290)*0.35))</f>
        <v>0</v>
      </c>
      <c r="I290" s="37">
        <f t="shared" si="31"/>
        <v>-26493.682437341544</v>
      </c>
      <c r="J290" s="40">
        <f t="shared" si="32"/>
        <v>-355.66407549743667</v>
      </c>
      <c r="K290" s="37">
        <f t="shared" si="33"/>
        <v>-26849.34651283898</v>
      </c>
      <c r="L290" s="37">
        <f t="shared" si="34"/>
        <v>-136468958.23474631</v>
      </c>
      <c r="M290" s="37">
        <f t="shared" si="35"/>
        <v>-138300983.88763359</v>
      </c>
      <c r="N290" s="41">
        <f>'jan-nov'!M290</f>
        <v>-138577220.50076684</v>
      </c>
      <c r="O290" s="41">
        <f t="shared" si="36"/>
        <v>276236.61313325167</v>
      </c>
    </row>
    <row r="291" spans="1:15" x14ac:dyDescent="0.3">
      <c r="A291" s="33">
        <v>5020</v>
      </c>
      <c r="B291" s="34" t="s">
        <v>359</v>
      </c>
      <c r="C291" s="36">
        <v>21980358</v>
      </c>
      <c r="D291" s="36">
        <v>948</v>
      </c>
      <c r="E291" s="37">
        <f t="shared" si="30"/>
        <v>23186.031645569619</v>
      </c>
      <c r="F291" s="38">
        <f>IF(ISNUMBER(C291),E291/E$369,"")</f>
        <v>0.73687666220621117</v>
      </c>
      <c r="G291" s="39">
        <f>(E$369-E291)*0.6</f>
        <v>4967.5499439829591</v>
      </c>
      <c r="H291" s="39">
        <f>IF(E291&gt;=E$369*0.9,0,IF(E291&lt;0.9*E$369,(E$369*0.9-E291)*0.35))</f>
        <v>1796.4526129961168</v>
      </c>
      <c r="I291" s="37">
        <f t="shared" si="31"/>
        <v>6764.002556979076</v>
      </c>
      <c r="J291" s="40">
        <f t="shared" si="32"/>
        <v>-355.66407549743667</v>
      </c>
      <c r="K291" s="37">
        <f t="shared" si="33"/>
        <v>6408.3384814816391</v>
      </c>
      <c r="L291" s="37">
        <f t="shared" si="34"/>
        <v>6412274.4240161637</v>
      </c>
      <c r="M291" s="37">
        <f t="shared" si="35"/>
        <v>6075104.8804445937</v>
      </c>
      <c r="N291" s="41">
        <f>'jan-nov'!M291</f>
        <v>6046751.5654218523</v>
      </c>
      <c r="O291" s="41">
        <f t="shared" si="36"/>
        <v>28353.315022741444</v>
      </c>
    </row>
    <row r="292" spans="1:15" x14ac:dyDescent="0.3">
      <c r="A292" s="33">
        <v>5021</v>
      </c>
      <c r="B292" s="34" t="s">
        <v>360</v>
      </c>
      <c r="C292" s="36">
        <v>191240963</v>
      </c>
      <c r="D292" s="36">
        <v>7001</v>
      </c>
      <c r="E292" s="37">
        <f t="shared" si="30"/>
        <v>27316.235252106842</v>
      </c>
      <c r="F292" s="38">
        <f>IF(ISNUMBER(C292),E292/E$369,"")</f>
        <v>0.86813891071602667</v>
      </c>
      <c r="G292" s="39">
        <f>(E$369-E292)*0.6</f>
        <v>2489.4277800606255</v>
      </c>
      <c r="H292" s="39">
        <f>IF(E292&gt;=E$369*0.9,0,IF(E292&lt;0.9*E$369,(E$369*0.9-E292)*0.35))</f>
        <v>350.88135070808892</v>
      </c>
      <c r="I292" s="37">
        <f t="shared" si="31"/>
        <v>2840.3091307687146</v>
      </c>
      <c r="J292" s="40">
        <f t="shared" si="32"/>
        <v>-355.66407549743667</v>
      </c>
      <c r="K292" s="37">
        <f t="shared" si="33"/>
        <v>2484.6450552712777</v>
      </c>
      <c r="L292" s="37">
        <f t="shared" si="34"/>
        <v>19885004.224511772</v>
      </c>
      <c r="M292" s="37">
        <f t="shared" si="35"/>
        <v>17395000.031954214</v>
      </c>
      <c r="N292" s="41">
        <f>'jan-nov'!M292</f>
        <v>19837005.213574242</v>
      </c>
      <c r="O292" s="41">
        <f t="shared" si="36"/>
        <v>-2442005.1816200279</v>
      </c>
    </row>
    <row r="293" spans="1:15" x14ac:dyDescent="0.3">
      <c r="A293" s="33">
        <v>5022</v>
      </c>
      <c r="B293" s="34" t="s">
        <v>361</v>
      </c>
      <c r="C293" s="36">
        <v>58297042</v>
      </c>
      <c r="D293" s="36">
        <v>2486</v>
      </c>
      <c r="E293" s="37">
        <f t="shared" si="30"/>
        <v>23450.137570394207</v>
      </c>
      <c r="F293" s="38">
        <f>IF(ISNUMBER(C293),E293/E$369,"")</f>
        <v>0.74527022844163093</v>
      </c>
      <c r="G293" s="39">
        <f>(E$369-E293)*0.6</f>
        <v>4809.0863890882074</v>
      </c>
      <c r="H293" s="39">
        <f>IF(E293&gt;=E$369*0.9,0,IF(E293&lt;0.9*E$369,(E$369*0.9-E293)*0.35))</f>
        <v>1704.0155393075113</v>
      </c>
      <c r="I293" s="37">
        <f t="shared" si="31"/>
        <v>6513.1019283957185</v>
      </c>
      <c r="J293" s="40">
        <f t="shared" si="32"/>
        <v>-355.66407549743667</v>
      </c>
      <c r="K293" s="37">
        <f t="shared" si="33"/>
        <v>6157.4378528982816</v>
      </c>
      <c r="L293" s="37">
        <f t="shared" si="34"/>
        <v>16191571.393991755</v>
      </c>
      <c r="M293" s="37">
        <f t="shared" si="35"/>
        <v>15307390.502305128</v>
      </c>
      <c r="N293" s="41">
        <f>'jan-nov'!M293</f>
        <v>14948846.854998652</v>
      </c>
      <c r="O293" s="41">
        <f t="shared" si="36"/>
        <v>358543.64730647579</v>
      </c>
    </row>
    <row r="294" spans="1:15" x14ac:dyDescent="0.3">
      <c r="A294" s="33">
        <v>5025</v>
      </c>
      <c r="B294" s="34" t="s">
        <v>362</v>
      </c>
      <c r="C294" s="36">
        <v>149194904</v>
      </c>
      <c r="D294" s="36">
        <v>5581</v>
      </c>
      <c r="E294" s="37">
        <f t="shared" si="30"/>
        <v>26732.647195843037</v>
      </c>
      <c r="F294" s="38">
        <f>IF(ISNUMBER(C294),E294/E$369,"")</f>
        <v>0.84959186370182782</v>
      </c>
      <c r="G294" s="39">
        <f>(E$369-E294)*0.6</f>
        <v>2839.5806138189087</v>
      </c>
      <c r="H294" s="39">
        <f>IF(E294&gt;=E$369*0.9,0,IF(E294&lt;0.9*E$369,(E$369*0.9-E294)*0.35))</f>
        <v>555.13717040042059</v>
      </c>
      <c r="I294" s="37">
        <f t="shared" si="31"/>
        <v>3394.7177842193291</v>
      </c>
      <c r="J294" s="40">
        <f t="shared" si="32"/>
        <v>-355.66407549743667</v>
      </c>
      <c r="K294" s="37">
        <f t="shared" si="33"/>
        <v>3039.0537087218927</v>
      </c>
      <c r="L294" s="37">
        <f t="shared" si="34"/>
        <v>18945919.953728076</v>
      </c>
      <c r="M294" s="37">
        <f t="shared" si="35"/>
        <v>16960958.748376884</v>
      </c>
      <c r="N294" s="41">
        <f>'jan-nov'!M294</f>
        <v>16804446.15882843</v>
      </c>
      <c r="O294" s="41">
        <f t="shared" si="36"/>
        <v>156512.58954845369</v>
      </c>
    </row>
    <row r="295" spans="1:15" x14ac:dyDescent="0.3">
      <c r="A295" s="33">
        <v>5026</v>
      </c>
      <c r="B295" s="34" t="s">
        <v>363</v>
      </c>
      <c r="C295" s="36">
        <v>45380042</v>
      </c>
      <c r="D295" s="36">
        <v>1981</v>
      </c>
      <c r="E295" s="37">
        <f t="shared" si="30"/>
        <v>22907.643614336193</v>
      </c>
      <c r="F295" s="38">
        <f>IF(ISNUMBER(C295),E295/E$369,"")</f>
        <v>0.72802919549050682</v>
      </c>
      <c r="G295" s="39">
        <f>(E$369-E295)*0.6</f>
        <v>5134.5827627230146</v>
      </c>
      <c r="H295" s="39">
        <f>IF(E295&gt;=E$369*0.9,0,IF(E295&lt;0.9*E$369,(E$369*0.9-E295)*0.35))</f>
        <v>1893.8884239278159</v>
      </c>
      <c r="I295" s="37">
        <f t="shared" si="31"/>
        <v>7028.4711866508305</v>
      </c>
      <c r="J295" s="40">
        <f t="shared" si="32"/>
        <v>-355.66407549743667</v>
      </c>
      <c r="K295" s="37">
        <f t="shared" si="33"/>
        <v>6672.8071111533936</v>
      </c>
      <c r="L295" s="37">
        <f t="shared" si="34"/>
        <v>13923401.420755295</v>
      </c>
      <c r="M295" s="37">
        <f t="shared" si="35"/>
        <v>13218830.887194872</v>
      </c>
      <c r="N295" s="41">
        <f>'jan-nov'!M295</f>
        <v>12968136.962289756</v>
      </c>
      <c r="O295" s="41">
        <f t="shared" si="36"/>
        <v>250693.92490511574</v>
      </c>
    </row>
    <row r="296" spans="1:15" x14ac:dyDescent="0.3">
      <c r="A296" s="33">
        <v>5027</v>
      </c>
      <c r="B296" s="34" t="s">
        <v>364</v>
      </c>
      <c r="C296" s="36">
        <v>143443159</v>
      </c>
      <c r="D296" s="36">
        <v>6238</v>
      </c>
      <c r="E296" s="37">
        <f t="shared" si="30"/>
        <v>22995.055947419045</v>
      </c>
      <c r="F296" s="38">
        <f>IF(ISNUMBER(C296),E296/E$369,"")</f>
        <v>0.730807252090376</v>
      </c>
      <c r="G296" s="39">
        <f>(E$369-E296)*0.6</f>
        <v>5082.1353628733041</v>
      </c>
      <c r="H296" s="39">
        <f>IF(E296&gt;=E$369*0.9,0,IF(E296&lt;0.9*E$369,(E$369*0.9-E296)*0.35))</f>
        <v>1863.294107348818</v>
      </c>
      <c r="I296" s="37">
        <f t="shared" si="31"/>
        <v>6945.4294702221223</v>
      </c>
      <c r="J296" s="40">
        <f t="shared" si="32"/>
        <v>-355.66407549743667</v>
      </c>
      <c r="K296" s="37">
        <f t="shared" si="33"/>
        <v>6589.7653947246854</v>
      </c>
      <c r="L296" s="37">
        <f t="shared" si="34"/>
        <v>43325589.035245597</v>
      </c>
      <c r="M296" s="37">
        <f t="shared" si="35"/>
        <v>41106956.53229259</v>
      </c>
      <c r="N296" s="41">
        <f>'jan-nov'!M296</f>
        <v>40321195.748946734</v>
      </c>
      <c r="O296" s="41">
        <f t="shared" si="36"/>
        <v>785760.78334585577</v>
      </c>
    </row>
    <row r="297" spans="1:15" x14ac:dyDescent="0.3">
      <c r="A297" s="33">
        <v>5028</v>
      </c>
      <c r="B297" s="34" t="s">
        <v>365</v>
      </c>
      <c r="C297" s="36">
        <v>413342809</v>
      </c>
      <c r="D297" s="36">
        <v>16733</v>
      </c>
      <c r="E297" s="37">
        <f t="shared" si="30"/>
        <v>24702.253570788263</v>
      </c>
      <c r="F297" s="38">
        <f>IF(ISNUMBER(C297),E297/E$369,"")</f>
        <v>0.78506380214020144</v>
      </c>
      <c r="G297" s="39">
        <f>(E$369-E297)*0.6</f>
        <v>4057.8167888517728</v>
      </c>
      <c r="H297" s="39">
        <f>IF(E297&gt;=E$369*0.9,0,IF(E297&lt;0.9*E$369,(E$369*0.9-E297)*0.35))</f>
        <v>1265.7749391695916</v>
      </c>
      <c r="I297" s="37">
        <f t="shared" si="31"/>
        <v>5323.5917280213644</v>
      </c>
      <c r="J297" s="40">
        <f t="shared" si="32"/>
        <v>-355.66407549743667</v>
      </c>
      <c r="K297" s="37">
        <f t="shared" si="33"/>
        <v>4967.9276525239275</v>
      </c>
      <c r="L297" s="37">
        <f t="shared" si="34"/>
        <v>89079660.384981483</v>
      </c>
      <c r="M297" s="37">
        <f t="shared" si="35"/>
        <v>83128333.409682885</v>
      </c>
      <c r="N297" s="41">
        <f>'jan-nov'!M297</f>
        <v>80871926.184550494</v>
      </c>
      <c r="O297" s="41">
        <f t="shared" si="36"/>
        <v>2256407.2251323909</v>
      </c>
    </row>
    <row r="298" spans="1:15" x14ac:dyDescent="0.3">
      <c r="A298" s="33">
        <v>5029</v>
      </c>
      <c r="B298" s="34" t="s">
        <v>366</v>
      </c>
      <c r="C298" s="36">
        <v>203063049</v>
      </c>
      <c r="D298" s="36">
        <v>8325</v>
      </c>
      <c r="E298" s="37">
        <f t="shared" si="30"/>
        <v>24391.957837837839</v>
      </c>
      <c r="F298" s="38">
        <f>IF(ISNUMBER(C298),E298/E$369,"")</f>
        <v>0.77520227484270776</v>
      </c>
      <c r="G298" s="39">
        <f>(E$369-E298)*0.6</f>
        <v>4243.9942286220275</v>
      </c>
      <c r="H298" s="39">
        <f>IF(E298&gt;=E$369*0.9,0,IF(E298&lt;0.9*E$369,(E$369*0.9-E298)*0.35))</f>
        <v>1374.37844570224</v>
      </c>
      <c r="I298" s="37">
        <f t="shared" si="31"/>
        <v>5618.3726743242678</v>
      </c>
      <c r="J298" s="40">
        <f t="shared" si="32"/>
        <v>-355.66407549743667</v>
      </c>
      <c r="K298" s="37">
        <f t="shared" si="33"/>
        <v>5262.7085988268309</v>
      </c>
      <c r="L298" s="37">
        <f t="shared" si="34"/>
        <v>46772952.513749532</v>
      </c>
      <c r="M298" s="37">
        <f t="shared" si="35"/>
        <v>43812049.085233368</v>
      </c>
      <c r="N298" s="41">
        <f>'jan-nov'!M298</f>
        <v>43077525.185745694</v>
      </c>
      <c r="O298" s="41">
        <f t="shared" si="36"/>
        <v>734523.89948767424</v>
      </c>
    </row>
    <row r="299" spans="1:15" x14ac:dyDescent="0.3">
      <c r="A299" s="33">
        <v>5031</v>
      </c>
      <c r="B299" s="34" t="s">
        <v>367</v>
      </c>
      <c r="C299" s="36">
        <v>408135108</v>
      </c>
      <c r="D299" s="36">
        <v>14148</v>
      </c>
      <c r="E299" s="37">
        <f t="shared" si="30"/>
        <v>28847.547921967769</v>
      </c>
      <c r="F299" s="38">
        <f>IF(ISNUMBER(C299),E299/E$369,"")</f>
        <v>0.91680565051049312</v>
      </c>
      <c r="G299" s="39">
        <f>(E$369-E299)*0.6</f>
        <v>1570.6401781440698</v>
      </c>
      <c r="H299" s="39">
        <f>IF(E299&gt;=E$369*0.9,0,IF(E299&lt;0.9*E$369,(E$369*0.9-E299)*0.35))</f>
        <v>0</v>
      </c>
      <c r="I299" s="37">
        <f t="shared" si="31"/>
        <v>1570.6401781440698</v>
      </c>
      <c r="J299" s="40">
        <f t="shared" si="32"/>
        <v>-355.66407549743667</v>
      </c>
      <c r="K299" s="37">
        <f t="shared" si="33"/>
        <v>1214.9761026466331</v>
      </c>
      <c r="L299" s="37">
        <f t="shared" si="34"/>
        <v>22221417.240382299</v>
      </c>
      <c r="M299" s="37">
        <f t="shared" si="35"/>
        <v>17189481.900244564</v>
      </c>
      <c r="N299" s="41">
        <f>'jan-nov'!M299</f>
        <v>15987247.045884408</v>
      </c>
      <c r="O299" s="41">
        <f t="shared" si="36"/>
        <v>1202234.8543601558</v>
      </c>
    </row>
    <row r="300" spans="1:15" x14ac:dyDescent="0.3">
      <c r="A300" s="33">
        <v>5032</v>
      </c>
      <c r="B300" s="34" t="s">
        <v>368</v>
      </c>
      <c r="C300" s="36">
        <v>102098848</v>
      </c>
      <c r="D300" s="36">
        <v>4062</v>
      </c>
      <c r="E300" s="37">
        <f t="shared" si="30"/>
        <v>25135.117676021666</v>
      </c>
      <c r="F300" s="38">
        <f>IF(ISNUMBER(C300),E300/E$369,"")</f>
        <v>0.79882068222770952</v>
      </c>
      <c r="G300" s="39">
        <f>(E$369-E300)*0.6</f>
        <v>3798.0983257117314</v>
      </c>
      <c r="H300" s="39">
        <f>IF(E300&gt;=E$369*0.9,0,IF(E300&lt;0.9*E$369,(E$369*0.9-E300)*0.35))</f>
        <v>1114.2725023379007</v>
      </c>
      <c r="I300" s="37">
        <f t="shared" si="31"/>
        <v>4912.3708280496321</v>
      </c>
      <c r="J300" s="40">
        <f t="shared" si="32"/>
        <v>-355.66407549743667</v>
      </c>
      <c r="K300" s="37">
        <f t="shared" si="33"/>
        <v>4556.7067525521952</v>
      </c>
      <c r="L300" s="37">
        <f t="shared" si="34"/>
        <v>19954050.303537607</v>
      </c>
      <c r="M300" s="37">
        <f t="shared" si="35"/>
        <v>18509342.828867018</v>
      </c>
      <c r="N300" s="41">
        <f>'jan-nov'!M300</f>
        <v>17621197.793927807</v>
      </c>
      <c r="O300" s="41">
        <f t="shared" si="36"/>
        <v>888145.03493921086</v>
      </c>
    </row>
    <row r="301" spans="1:15" x14ac:dyDescent="0.3">
      <c r="A301" s="33">
        <v>5033</v>
      </c>
      <c r="B301" s="34" t="s">
        <v>369</v>
      </c>
      <c r="C301" s="36">
        <v>32994623</v>
      </c>
      <c r="D301" s="36">
        <v>769</v>
      </c>
      <c r="E301" s="37">
        <f t="shared" si="30"/>
        <v>42905.881664499349</v>
      </c>
      <c r="F301" s="38">
        <f>IF(ISNUMBER(C301),E301/E$369,"")</f>
        <v>1.3635943982674672</v>
      </c>
      <c r="G301" s="39">
        <f>(E$369-E301)*0.6</f>
        <v>-6864.3600673748779</v>
      </c>
      <c r="H301" s="39">
        <f>IF(E301&gt;=E$369*0.9,0,IF(E301&lt;0.9*E$369,(E$369*0.9-E301)*0.35))</f>
        <v>0</v>
      </c>
      <c r="I301" s="37">
        <f t="shared" si="31"/>
        <v>-6864.3600673748779</v>
      </c>
      <c r="J301" s="40">
        <f t="shared" si="32"/>
        <v>-355.66407549743667</v>
      </c>
      <c r="K301" s="37">
        <f t="shared" si="33"/>
        <v>-7220.0241428723148</v>
      </c>
      <c r="L301" s="37">
        <f t="shared" si="34"/>
        <v>-5278692.8918112814</v>
      </c>
      <c r="M301" s="37">
        <f t="shared" si="35"/>
        <v>-5552198.5658688098</v>
      </c>
      <c r="N301" s="41">
        <f>'jan-nov'!M301</f>
        <v>-5675474.9438729789</v>
      </c>
      <c r="O301" s="41">
        <f t="shared" si="36"/>
        <v>123276.37800416909</v>
      </c>
    </row>
    <row r="302" spans="1:15" x14ac:dyDescent="0.3">
      <c r="A302" s="33">
        <v>5034</v>
      </c>
      <c r="B302" s="34" t="s">
        <v>370</v>
      </c>
      <c r="C302" s="36">
        <v>55743342</v>
      </c>
      <c r="D302" s="36">
        <v>2422</v>
      </c>
      <c r="E302" s="37">
        <f t="shared" si="30"/>
        <v>23015.41783649876</v>
      </c>
      <c r="F302" s="38">
        <f>IF(ISNUMBER(C302),E302/E$369,"")</f>
        <v>0.73145437450833151</v>
      </c>
      <c r="G302" s="39">
        <f>(E$369-E302)*0.6</f>
        <v>5069.9182294254751</v>
      </c>
      <c r="H302" s="39">
        <f>IF(E302&gt;=E$369*0.9,0,IF(E302&lt;0.9*E$369,(E$369*0.9-E302)*0.35))</f>
        <v>1856.1674461709176</v>
      </c>
      <c r="I302" s="37">
        <f t="shared" si="31"/>
        <v>6926.0856755963923</v>
      </c>
      <c r="J302" s="40">
        <f t="shared" si="32"/>
        <v>-355.66407549743667</v>
      </c>
      <c r="K302" s="37">
        <f t="shared" si="33"/>
        <v>6570.4216000989554</v>
      </c>
      <c r="L302" s="37">
        <f t="shared" si="34"/>
        <v>16774979.506294463</v>
      </c>
      <c r="M302" s="37">
        <f t="shared" si="35"/>
        <v>15913561.11543967</v>
      </c>
      <c r="N302" s="41">
        <f>'jan-nov'!M302</f>
        <v>15425204.916615745</v>
      </c>
      <c r="O302" s="41">
        <f t="shared" si="36"/>
        <v>488356.19882392511</v>
      </c>
    </row>
    <row r="303" spans="1:15" x14ac:dyDescent="0.3">
      <c r="A303" s="33">
        <v>5035</v>
      </c>
      <c r="B303" s="34" t="s">
        <v>371</v>
      </c>
      <c r="C303" s="36">
        <v>598173348</v>
      </c>
      <c r="D303" s="36">
        <v>24145</v>
      </c>
      <c r="E303" s="37">
        <f t="shared" si="30"/>
        <v>24774.211969351833</v>
      </c>
      <c r="F303" s="38">
        <f>IF(ISNUMBER(C303),E303/E$369,"")</f>
        <v>0.78735071632033282</v>
      </c>
      <c r="G303" s="39">
        <f>(E$369-E303)*0.6</f>
        <v>4014.6417497136317</v>
      </c>
      <c r="H303" s="39">
        <f>IF(E303&gt;=E$369*0.9,0,IF(E303&lt;0.9*E$369,(E$369*0.9-E303)*0.35))</f>
        <v>1240.5894996723423</v>
      </c>
      <c r="I303" s="37">
        <f t="shared" si="31"/>
        <v>5255.2312493859736</v>
      </c>
      <c r="J303" s="40">
        <f t="shared" si="32"/>
        <v>-355.66407549743667</v>
      </c>
      <c r="K303" s="37">
        <f t="shared" si="33"/>
        <v>4899.5671738885367</v>
      </c>
      <c r="L303" s="37">
        <f t="shared" si="34"/>
        <v>126887558.51642433</v>
      </c>
      <c r="M303" s="37">
        <f t="shared" si="35"/>
        <v>118300049.41353872</v>
      </c>
      <c r="N303" s="41">
        <f>'jan-nov'!M303</f>
        <v>114007480.87664618</v>
      </c>
      <c r="O303" s="41">
        <f t="shared" si="36"/>
        <v>4292568.5368925482</v>
      </c>
    </row>
    <row r="304" spans="1:15" x14ac:dyDescent="0.3">
      <c r="A304" s="33">
        <v>5036</v>
      </c>
      <c r="B304" s="34" t="s">
        <v>372</v>
      </c>
      <c r="C304" s="36">
        <v>60319120</v>
      </c>
      <c r="D304" s="36">
        <v>2627</v>
      </c>
      <c r="E304" s="37">
        <f t="shared" si="30"/>
        <v>22961.218119527977</v>
      </c>
      <c r="F304" s="38">
        <f>IF(ISNUMBER(C304),E304/E$369,"")</f>
        <v>0.72973185005289787</v>
      </c>
      <c r="G304" s="39">
        <f>(E$369-E304)*0.6</f>
        <v>5102.4380596079445</v>
      </c>
      <c r="H304" s="39">
        <f>IF(E304&gt;=E$369*0.9,0,IF(E304&lt;0.9*E$369,(E$369*0.9-E304)*0.35))</f>
        <v>1875.1373471106915</v>
      </c>
      <c r="I304" s="37">
        <f t="shared" si="31"/>
        <v>6977.5754067186363</v>
      </c>
      <c r="J304" s="40">
        <f t="shared" si="32"/>
        <v>-355.66407549743667</v>
      </c>
      <c r="K304" s="37">
        <f t="shared" si="33"/>
        <v>6621.9113312211994</v>
      </c>
      <c r="L304" s="37">
        <f t="shared" si="34"/>
        <v>18330090.593449857</v>
      </c>
      <c r="M304" s="37">
        <f t="shared" si="35"/>
        <v>17395761.06711809</v>
      </c>
      <c r="N304" s="41">
        <f>'jan-nov'!M304</f>
        <v>17263690.451279756</v>
      </c>
      <c r="O304" s="41">
        <f t="shared" si="36"/>
        <v>132070.61583833396</v>
      </c>
    </row>
    <row r="305" spans="1:15" x14ac:dyDescent="0.3">
      <c r="A305" s="33">
        <v>5037</v>
      </c>
      <c r="B305" s="34" t="s">
        <v>373</v>
      </c>
      <c r="C305" s="36">
        <v>509280369</v>
      </c>
      <c r="D305" s="36">
        <v>20164</v>
      </c>
      <c r="E305" s="37">
        <f t="shared" si="30"/>
        <v>25256.911773457647</v>
      </c>
      <c r="F305" s="38">
        <f>IF(ISNUMBER(C305),E305/E$369,"")</f>
        <v>0.80269142774237767</v>
      </c>
      <c r="G305" s="39">
        <f>(E$369-E305)*0.6</f>
        <v>3725.0218672501433</v>
      </c>
      <c r="H305" s="39">
        <f>IF(E305&gt;=E$369*0.9,0,IF(E305&lt;0.9*E$369,(E$369*0.9-E305)*0.35))</f>
        <v>1071.6445682353074</v>
      </c>
      <c r="I305" s="37">
        <f t="shared" si="31"/>
        <v>4796.6664354854511</v>
      </c>
      <c r="J305" s="40">
        <f t="shared" si="32"/>
        <v>-355.66407549743667</v>
      </c>
      <c r="K305" s="37">
        <f t="shared" si="33"/>
        <v>4441.0023599880142</v>
      </c>
      <c r="L305" s="37">
        <f t="shared" si="34"/>
        <v>96719982.005128637</v>
      </c>
      <c r="M305" s="37">
        <f t="shared" si="35"/>
        <v>89548371.586798325</v>
      </c>
      <c r="N305" s="41">
        <f>'jan-nov'!M305</f>
        <v>86311384.977390528</v>
      </c>
      <c r="O305" s="41">
        <f t="shared" si="36"/>
        <v>3236986.6094077975</v>
      </c>
    </row>
    <row r="306" spans="1:15" x14ac:dyDescent="0.3">
      <c r="A306" s="33">
        <v>5038</v>
      </c>
      <c r="B306" s="34" t="s">
        <v>374</v>
      </c>
      <c r="C306" s="36">
        <v>346719511</v>
      </c>
      <c r="D306" s="36">
        <v>14948</v>
      </c>
      <c r="E306" s="37">
        <f t="shared" si="30"/>
        <v>23195.043550976719</v>
      </c>
      <c r="F306" s="38">
        <f>IF(ISNUMBER(C306),E306/E$369,"")</f>
        <v>0.7371630701124029</v>
      </c>
      <c r="G306" s="39">
        <f>(E$369-E306)*0.6</f>
        <v>4962.1428007386994</v>
      </c>
      <c r="H306" s="39">
        <f>IF(E306&gt;=E$369*0.9,0,IF(E306&lt;0.9*E$369,(E$369*0.9-E306)*0.35))</f>
        <v>1793.2984461036319</v>
      </c>
      <c r="I306" s="37">
        <f t="shared" si="31"/>
        <v>6755.4412468423316</v>
      </c>
      <c r="J306" s="40">
        <f t="shared" si="32"/>
        <v>-355.66407549743667</v>
      </c>
      <c r="K306" s="37">
        <f t="shared" si="33"/>
        <v>6399.7771713448947</v>
      </c>
      <c r="L306" s="37">
        <f t="shared" si="34"/>
        <v>100980335.75779918</v>
      </c>
      <c r="M306" s="37">
        <f t="shared" si="35"/>
        <v>95663869.157263488</v>
      </c>
      <c r="N306" s="41">
        <f>'jan-nov'!M306</f>
        <v>93383015.774183348</v>
      </c>
      <c r="O306" s="41">
        <f t="shared" si="36"/>
        <v>2280853.3830801398</v>
      </c>
    </row>
    <row r="307" spans="1:15" x14ac:dyDescent="0.3">
      <c r="A307" s="33">
        <v>5041</v>
      </c>
      <c r="B307" s="34" t="s">
        <v>391</v>
      </c>
      <c r="C307" s="36">
        <v>45905795</v>
      </c>
      <c r="D307" s="36">
        <v>2063</v>
      </c>
      <c r="E307" s="37">
        <f t="shared" si="30"/>
        <v>22251.960736791079</v>
      </c>
      <c r="F307" s="38">
        <f>IF(ISNUMBER(C307),E307/E$369,"")</f>
        <v>0.70719089863760276</v>
      </c>
      <c r="G307" s="39">
        <f>(E$369-E307)*0.6</f>
        <v>5527.9924892500831</v>
      </c>
      <c r="H307" s="39">
        <f>IF(E307&gt;=E$369*0.9,0,IF(E307&lt;0.9*E$369,(E$369*0.9-E307)*0.35))</f>
        <v>2123.3774310686058</v>
      </c>
      <c r="I307" s="37">
        <f t="shared" si="31"/>
        <v>7651.3699203186889</v>
      </c>
      <c r="J307" s="40">
        <f t="shared" si="32"/>
        <v>-355.66407549743667</v>
      </c>
      <c r="K307" s="37">
        <f t="shared" si="33"/>
        <v>7295.705844821252</v>
      </c>
      <c r="L307" s="37">
        <f t="shared" si="34"/>
        <v>15784776.145617455</v>
      </c>
      <c r="M307" s="37">
        <f t="shared" si="35"/>
        <v>15051041.157866243</v>
      </c>
      <c r="N307" s="41">
        <f>'jan-nov'!M307</f>
        <v>14812449.266155357</v>
      </c>
      <c r="O307" s="41">
        <f t="shared" si="36"/>
        <v>238591.89171088673</v>
      </c>
    </row>
    <row r="308" spans="1:15" x14ac:dyDescent="0.3">
      <c r="A308" s="33">
        <v>5042</v>
      </c>
      <c r="B308" s="34" t="s">
        <v>375</v>
      </c>
      <c r="C308" s="36">
        <v>33626450</v>
      </c>
      <c r="D308" s="36">
        <v>1355</v>
      </c>
      <c r="E308" s="37">
        <f t="shared" si="30"/>
        <v>24816.568265682658</v>
      </c>
      <c r="F308" s="38">
        <f>IF(ISNUMBER(C308),E308/E$369,"")</f>
        <v>0.78869684431415188</v>
      </c>
      <c r="G308" s="39">
        <f>(E$369-E308)*0.6</f>
        <v>3989.2279719151365</v>
      </c>
      <c r="H308" s="39">
        <f>IF(E308&gt;=E$369*0.9,0,IF(E308&lt;0.9*E$369,(E$369*0.9-E308)*0.35))</f>
        <v>1225.7647959565536</v>
      </c>
      <c r="I308" s="37">
        <f t="shared" si="31"/>
        <v>5214.9927678716904</v>
      </c>
      <c r="J308" s="40">
        <f t="shared" si="32"/>
        <v>-355.66407549743667</v>
      </c>
      <c r="K308" s="37">
        <f t="shared" si="33"/>
        <v>4859.3286923742535</v>
      </c>
      <c r="L308" s="37">
        <f t="shared" si="34"/>
        <v>7066315.2004661402</v>
      </c>
      <c r="M308" s="37">
        <f t="shared" si="35"/>
        <v>6584390.3781671133</v>
      </c>
      <c r="N308" s="41">
        <f>'jan-nov'!M308</f>
        <v>6521033.4071694175</v>
      </c>
      <c r="O308" s="41">
        <f t="shared" si="36"/>
        <v>63356.970997695811</v>
      </c>
    </row>
    <row r="309" spans="1:15" x14ac:dyDescent="0.3">
      <c r="A309" s="33">
        <v>5043</v>
      </c>
      <c r="B309" s="34" t="s">
        <v>392</v>
      </c>
      <c r="C309" s="36">
        <v>12058619</v>
      </c>
      <c r="D309" s="36">
        <v>461</v>
      </c>
      <c r="E309" s="37">
        <f t="shared" si="30"/>
        <v>26157.524945770067</v>
      </c>
      <c r="F309" s="38">
        <f>IF(ISNUMBER(C309),E309/E$369,"")</f>
        <v>0.83131386898187853</v>
      </c>
      <c r="G309" s="39">
        <f>(E$369-E309)*0.6</f>
        <v>3184.6539638626914</v>
      </c>
      <c r="H309" s="39">
        <f>IF(E309&gt;=E$369*0.9,0,IF(E309&lt;0.9*E$369,(E$369*0.9-E309)*0.35))</f>
        <v>756.42995792596048</v>
      </c>
      <c r="I309" s="37">
        <f t="shared" si="31"/>
        <v>3941.0839217886519</v>
      </c>
      <c r="J309" s="40">
        <f t="shared" si="32"/>
        <v>-355.66407549743667</v>
      </c>
      <c r="K309" s="37">
        <f t="shared" si="33"/>
        <v>3585.4198462912154</v>
      </c>
      <c r="L309" s="37">
        <f t="shared" si="34"/>
        <v>1816839.6879445685</v>
      </c>
      <c r="M309" s="37">
        <f t="shared" si="35"/>
        <v>1652878.5491402503</v>
      </c>
      <c r="N309" s="41">
        <f>'jan-nov'!M309</f>
        <v>1577426.3381956471</v>
      </c>
      <c r="O309" s="41">
        <f t="shared" si="36"/>
        <v>75452.210944603197</v>
      </c>
    </row>
    <row r="310" spans="1:15" x14ac:dyDescent="0.3">
      <c r="A310" s="33">
        <v>5044</v>
      </c>
      <c r="B310" s="34" t="s">
        <v>376</v>
      </c>
      <c r="C310" s="36">
        <v>28469001</v>
      </c>
      <c r="D310" s="36">
        <v>843</v>
      </c>
      <c r="E310" s="37">
        <f t="shared" si="30"/>
        <v>33771.056939501781</v>
      </c>
      <c r="F310" s="38">
        <f>IF(ISNUMBER(C310),E310/E$369,"")</f>
        <v>1.0732799858621351</v>
      </c>
      <c r="G310" s="39">
        <f>(E$369-E310)*0.6</f>
        <v>-1383.4652323763373</v>
      </c>
      <c r="H310" s="39">
        <f>IF(E310&gt;=E$369*0.9,0,IF(E310&lt;0.9*E$369,(E$369*0.9-E310)*0.35))</f>
        <v>0</v>
      </c>
      <c r="I310" s="37">
        <f t="shared" si="31"/>
        <v>-1383.4652323763373</v>
      </c>
      <c r="J310" s="40">
        <f t="shared" si="32"/>
        <v>-355.66407549743667</v>
      </c>
      <c r="K310" s="37">
        <f t="shared" si="33"/>
        <v>-1739.129307873774</v>
      </c>
      <c r="L310" s="37">
        <f t="shared" si="34"/>
        <v>-1166261.1908932524</v>
      </c>
      <c r="M310" s="37">
        <f t="shared" si="35"/>
        <v>-1466086.0065375916</v>
      </c>
      <c r="N310" s="41">
        <f>'jan-nov'!M310</f>
        <v>-1543553.8019309761</v>
      </c>
      <c r="O310" s="41">
        <f t="shared" si="36"/>
        <v>77467.795393384527</v>
      </c>
    </row>
    <row r="311" spans="1:15" x14ac:dyDescent="0.3">
      <c r="A311" s="33">
        <v>5045</v>
      </c>
      <c r="B311" s="34" t="s">
        <v>377</v>
      </c>
      <c r="C311" s="36">
        <v>60631747</v>
      </c>
      <c r="D311" s="36">
        <v>2359</v>
      </c>
      <c r="E311" s="37">
        <f t="shared" si="30"/>
        <v>25702.309029249682</v>
      </c>
      <c r="F311" s="38">
        <f>IF(ISNUMBER(C311),E311/E$369,"")</f>
        <v>0.81684662463940916</v>
      </c>
      <c r="G311" s="39">
        <f>(E$369-E311)*0.6</f>
        <v>3457.7835137749221</v>
      </c>
      <c r="H311" s="39">
        <f>IF(E311&gt;=E$369*0.9,0,IF(E311&lt;0.9*E$369,(E$369*0.9-E311)*0.35))</f>
        <v>915.75552870809508</v>
      </c>
      <c r="I311" s="37">
        <f t="shared" si="31"/>
        <v>4373.5390424830175</v>
      </c>
      <c r="J311" s="40">
        <f t="shared" si="32"/>
        <v>-355.66407549743667</v>
      </c>
      <c r="K311" s="37">
        <f t="shared" si="33"/>
        <v>4017.8749669855806</v>
      </c>
      <c r="L311" s="37">
        <f t="shared" si="34"/>
        <v>10317178.601217438</v>
      </c>
      <c r="M311" s="37">
        <f t="shared" si="35"/>
        <v>9478167.0471189842</v>
      </c>
      <c r="N311" s="41">
        <f>'jan-nov'!M311</f>
        <v>9010814.2374263164</v>
      </c>
      <c r="O311" s="41">
        <f t="shared" si="36"/>
        <v>467352.8096926678</v>
      </c>
    </row>
    <row r="312" spans="1:15" x14ac:dyDescent="0.3">
      <c r="A312" s="33">
        <v>5046</v>
      </c>
      <c r="B312" s="34" t="s">
        <v>378</v>
      </c>
      <c r="C312" s="36">
        <v>27461238</v>
      </c>
      <c r="D312" s="36">
        <v>1231</v>
      </c>
      <c r="E312" s="37">
        <f t="shared" si="30"/>
        <v>22308.073111291633</v>
      </c>
      <c r="F312" s="38">
        <f>IF(ISNUMBER(C312),E312/E$369,"")</f>
        <v>0.70897420937669309</v>
      </c>
      <c r="G312" s="39">
        <f>(E$369-E312)*0.6</f>
        <v>5494.325064549751</v>
      </c>
      <c r="H312" s="39">
        <f>IF(E312&gt;=E$369*0.9,0,IF(E312&lt;0.9*E$369,(E$369*0.9-E312)*0.35))</f>
        <v>2103.7380999934121</v>
      </c>
      <c r="I312" s="37">
        <f t="shared" si="31"/>
        <v>7598.0631645431631</v>
      </c>
      <c r="J312" s="40">
        <f t="shared" si="32"/>
        <v>-355.66407549743667</v>
      </c>
      <c r="K312" s="37">
        <f t="shared" si="33"/>
        <v>7242.3990890457262</v>
      </c>
      <c r="L312" s="37">
        <f t="shared" si="34"/>
        <v>9353215.7555526346</v>
      </c>
      <c r="M312" s="37">
        <f t="shared" si="35"/>
        <v>8915393.2786152884</v>
      </c>
      <c r="N312" s="41">
        <f>'jan-nov'!M312</f>
        <v>8674503.0671775304</v>
      </c>
      <c r="O312" s="41">
        <f t="shared" si="36"/>
        <v>240890.21143775806</v>
      </c>
    </row>
    <row r="313" spans="1:15" x14ac:dyDescent="0.3">
      <c r="A313" s="33">
        <v>5047</v>
      </c>
      <c r="B313" s="34" t="s">
        <v>379</v>
      </c>
      <c r="C313" s="36">
        <v>92417702</v>
      </c>
      <c r="D313" s="36">
        <v>3884</v>
      </c>
      <c r="E313" s="37">
        <f t="shared" si="30"/>
        <v>23794.464984552007</v>
      </c>
      <c r="F313" s="38">
        <f>IF(ISNUMBER(C313),E313/E$369,"")</f>
        <v>0.75621331864047392</v>
      </c>
      <c r="G313" s="39">
        <f>(E$369-E313)*0.6</f>
        <v>4602.4899405935266</v>
      </c>
      <c r="H313" s="39">
        <f>IF(E313&gt;=E$369*0.9,0,IF(E313&lt;0.9*E$369,(E$369*0.9-E313)*0.35))</f>
        <v>1583.5009443522813</v>
      </c>
      <c r="I313" s="37">
        <f t="shared" si="31"/>
        <v>6185.9908849458079</v>
      </c>
      <c r="J313" s="40">
        <f t="shared" si="32"/>
        <v>-355.66407549743667</v>
      </c>
      <c r="K313" s="37">
        <f t="shared" si="33"/>
        <v>5830.326809448371</v>
      </c>
      <c r="L313" s="37">
        <f t="shared" si="34"/>
        <v>24026388.597129516</v>
      </c>
      <c r="M313" s="37">
        <f t="shared" si="35"/>
        <v>22644989.327897474</v>
      </c>
      <c r="N313" s="41">
        <f>'jan-nov'!M313</f>
        <v>22082125.557487831</v>
      </c>
      <c r="O313" s="41">
        <f t="shared" si="36"/>
        <v>562863.77040964365</v>
      </c>
    </row>
    <row r="314" spans="1:15" x14ac:dyDescent="0.3">
      <c r="A314" s="33">
        <v>5049</v>
      </c>
      <c r="B314" s="34" t="s">
        <v>380</v>
      </c>
      <c r="C314" s="36">
        <v>41284468</v>
      </c>
      <c r="D314" s="36">
        <v>1103</v>
      </c>
      <c r="E314" s="37">
        <f t="shared" si="30"/>
        <v>37429.254759746145</v>
      </c>
      <c r="F314" s="38">
        <f>IF(ISNUMBER(C314),E314/E$369,"")</f>
        <v>1.189541390171345</v>
      </c>
      <c r="G314" s="39">
        <f>(E$369-E314)*0.6</f>
        <v>-3578.383924522956</v>
      </c>
      <c r="H314" s="39">
        <f>IF(E314&gt;=E$369*0.9,0,IF(E314&lt;0.9*E$369,(E$369*0.9-E314)*0.35))</f>
        <v>0</v>
      </c>
      <c r="I314" s="37">
        <f t="shared" si="31"/>
        <v>-3578.383924522956</v>
      </c>
      <c r="J314" s="40">
        <f t="shared" si="32"/>
        <v>-355.66407549743667</v>
      </c>
      <c r="K314" s="37">
        <f t="shared" si="33"/>
        <v>-3934.0480000203925</v>
      </c>
      <c r="L314" s="37">
        <f t="shared" si="34"/>
        <v>-3946957.4687488205</v>
      </c>
      <c r="M314" s="37">
        <f t="shared" si="35"/>
        <v>-4339254.9440224925</v>
      </c>
      <c r="N314" s="41">
        <f>'jan-nov'!M314</f>
        <v>-4351184.238350966</v>
      </c>
      <c r="O314" s="41">
        <f t="shared" si="36"/>
        <v>11929.294328473508</v>
      </c>
    </row>
    <row r="315" spans="1:15" x14ac:dyDescent="0.3">
      <c r="A315" s="33">
        <v>5052</v>
      </c>
      <c r="B315" s="34" t="s">
        <v>381</v>
      </c>
      <c r="C315" s="36">
        <v>13835434</v>
      </c>
      <c r="D315" s="36">
        <v>557</v>
      </c>
      <c r="E315" s="37">
        <f t="shared" si="30"/>
        <v>24839.199281867146</v>
      </c>
      <c r="F315" s="38">
        <f>IF(ISNUMBER(C315),E315/E$369,"")</f>
        <v>0.78941608199670488</v>
      </c>
      <c r="G315" s="39">
        <f>(E$369-E315)*0.6</f>
        <v>3975.6493622044436</v>
      </c>
      <c r="H315" s="39">
        <f>IF(E315&gt;=E$369*0.9,0,IF(E315&lt;0.9*E$369,(E$369*0.9-E315)*0.35))</f>
        <v>1217.8439402919826</v>
      </c>
      <c r="I315" s="37">
        <f t="shared" si="31"/>
        <v>5193.4933024964266</v>
      </c>
      <c r="J315" s="40">
        <f t="shared" si="32"/>
        <v>-355.66407549743667</v>
      </c>
      <c r="K315" s="37">
        <f t="shared" si="33"/>
        <v>4837.8292269989897</v>
      </c>
      <c r="L315" s="37">
        <f t="shared" si="34"/>
        <v>2892775.7694905098</v>
      </c>
      <c r="M315" s="37">
        <f t="shared" si="35"/>
        <v>2694670.8794384371</v>
      </c>
      <c r="N315" s="41">
        <f>'jan-nov'!M315</f>
        <v>3179525.5207700119</v>
      </c>
      <c r="O315" s="41">
        <f t="shared" si="36"/>
        <v>-484854.64133157488</v>
      </c>
    </row>
    <row r="316" spans="1:15" x14ac:dyDescent="0.3">
      <c r="A316" s="33">
        <v>5053</v>
      </c>
      <c r="B316" s="34" t="s">
        <v>382</v>
      </c>
      <c r="C316" s="36">
        <v>166506585</v>
      </c>
      <c r="D316" s="36">
        <v>6816</v>
      </c>
      <c r="E316" s="37">
        <f t="shared" si="30"/>
        <v>24428.78301056338</v>
      </c>
      <c r="F316" s="38">
        <f>IF(ISNUMBER(C316),E316/E$369,"")</f>
        <v>0.77637261786552292</v>
      </c>
      <c r="G316" s="39">
        <f>(E$369-E316)*0.6</f>
        <v>4221.8991249867031</v>
      </c>
      <c r="H316" s="39">
        <f>IF(E316&gt;=E$369*0.9,0,IF(E316&lt;0.9*E$369,(E$369*0.9-E316)*0.35))</f>
        <v>1361.4896352483006</v>
      </c>
      <c r="I316" s="37">
        <f t="shared" si="31"/>
        <v>5583.3887602350042</v>
      </c>
      <c r="J316" s="40">
        <f t="shared" si="32"/>
        <v>-355.66407549743667</v>
      </c>
      <c r="K316" s="37">
        <f t="shared" si="33"/>
        <v>5227.7246847375673</v>
      </c>
      <c r="L316" s="37">
        <f t="shared" si="34"/>
        <v>38056377.789761789</v>
      </c>
      <c r="M316" s="37">
        <f t="shared" si="35"/>
        <v>35632171.451171257</v>
      </c>
      <c r="N316" s="41">
        <f>'jan-nov'!M316</f>
        <v>34672909.66277989</v>
      </c>
      <c r="O316" s="41">
        <f t="shared" si="36"/>
        <v>959261.7883913666</v>
      </c>
    </row>
    <row r="317" spans="1:15" x14ac:dyDescent="0.3">
      <c r="A317" s="33">
        <v>5054</v>
      </c>
      <c r="B317" s="34" t="s">
        <v>383</v>
      </c>
      <c r="C317" s="36">
        <v>228795522</v>
      </c>
      <c r="D317" s="36">
        <v>10084</v>
      </c>
      <c r="E317" s="37">
        <f t="shared" si="30"/>
        <v>22688.964894882982</v>
      </c>
      <c r="F317" s="38">
        <f>IF(ISNUMBER(C317),E317/E$369,"")</f>
        <v>0.72107935399328793</v>
      </c>
      <c r="G317" s="39">
        <f>(E$369-E317)*0.6</f>
        <v>5265.7899943949424</v>
      </c>
      <c r="H317" s="39">
        <f>IF(E317&gt;=E$369*0.9,0,IF(E317&lt;0.9*E$369,(E$369*0.9-E317)*0.35))</f>
        <v>1970.42597573644</v>
      </c>
      <c r="I317" s="37">
        <f t="shared" si="31"/>
        <v>7236.2159701313822</v>
      </c>
      <c r="J317" s="40">
        <f t="shared" si="32"/>
        <v>-355.66407549743667</v>
      </c>
      <c r="K317" s="37">
        <f t="shared" si="33"/>
        <v>6880.5518946339453</v>
      </c>
      <c r="L317" s="37">
        <f t="shared" si="34"/>
        <v>72970001.842804864</v>
      </c>
      <c r="M317" s="37">
        <f t="shared" si="35"/>
        <v>69383485.305488706</v>
      </c>
      <c r="N317" s="41">
        <f>'jan-nov'!M317</f>
        <v>67438255.40708223</v>
      </c>
      <c r="O317" s="41">
        <f t="shared" si="36"/>
        <v>1945229.8984064758</v>
      </c>
    </row>
    <row r="318" spans="1:15" x14ac:dyDescent="0.3">
      <c r="A318" s="33">
        <v>5055</v>
      </c>
      <c r="B318" s="34" t="s">
        <v>431</v>
      </c>
      <c r="C318" s="36">
        <v>158117853</v>
      </c>
      <c r="D318" s="36">
        <v>5963</v>
      </c>
      <c r="E318" s="37">
        <f t="shared" si="30"/>
        <v>26516.493878920006</v>
      </c>
      <c r="F318" s="38">
        <f>IF(ISNUMBER(C318),E318/E$369,"")</f>
        <v>0.84272228217387024</v>
      </c>
      <c r="G318" s="39">
        <f>(E$369-E318)*0.6</f>
        <v>2969.2726039727277</v>
      </c>
      <c r="H318" s="39">
        <f>IF(E318&gt;=E$369*0.9,0,IF(E318&lt;0.9*E$369,(E$369*0.9-E318)*0.35))</f>
        <v>630.7908313234816</v>
      </c>
      <c r="I318" s="37">
        <f t="shared" si="31"/>
        <v>3600.0634352962093</v>
      </c>
      <c r="J318" s="40">
        <f t="shared" si="32"/>
        <v>-355.66407549743667</v>
      </c>
      <c r="K318" s="37">
        <f t="shared" si="33"/>
        <v>3244.3993597987728</v>
      </c>
      <c r="L318" s="37">
        <f t="shared" si="34"/>
        <v>21467178.264671296</v>
      </c>
      <c r="M318" s="37">
        <f t="shared" si="35"/>
        <v>19346353.382480081</v>
      </c>
      <c r="N318" s="41">
        <f>'jan-nov'!M318</f>
        <v>18087414.720738925</v>
      </c>
      <c r="O318" s="41">
        <f t="shared" si="36"/>
        <v>1258938.6617411561</v>
      </c>
    </row>
    <row r="319" spans="1:15" x14ac:dyDescent="0.3">
      <c r="A319" s="33">
        <v>5056</v>
      </c>
      <c r="B319" s="34" t="s">
        <v>355</v>
      </c>
      <c r="C319" s="36">
        <v>145799694</v>
      </c>
      <c r="D319" s="36">
        <v>5050</v>
      </c>
      <c r="E319" s="37">
        <f t="shared" si="30"/>
        <v>28871.226534653466</v>
      </c>
      <c r="F319" s="38">
        <f>IF(ISNUMBER(C319),E319/E$369,"")</f>
        <v>0.91755818192027594</v>
      </c>
      <c r="G319" s="39">
        <f>(E$369-E319)*0.6</f>
        <v>1556.4330105326517</v>
      </c>
      <c r="H319" s="39">
        <f>IF(E319&gt;=E$369*0.9,0,IF(E319&lt;0.9*E$369,(E$369*0.9-E319)*0.35))</f>
        <v>0</v>
      </c>
      <c r="I319" s="37">
        <f t="shared" si="31"/>
        <v>1556.4330105326517</v>
      </c>
      <c r="J319" s="40">
        <f t="shared" si="32"/>
        <v>-355.66407549743667</v>
      </c>
      <c r="K319" s="37">
        <f t="shared" si="33"/>
        <v>1200.768935035215</v>
      </c>
      <c r="L319" s="37">
        <f t="shared" si="34"/>
        <v>7859986.7031898908</v>
      </c>
      <c r="M319" s="37">
        <f t="shared" si="35"/>
        <v>6063883.121927836</v>
      </c>
      <c r="N319" s="41">
        <f>'jan-nov'!M319</f>
        <v>5538360.0541501474</v>
      </c>
      <c r="O319" s="41">
        <f t="shared" si="36"/>
        <v>525523.06777768862</v>
      </c>
    </row>
    <row r="320" spans="1:15" x14ac:dyDescent="0.3">
      <c r="A320" s="33">
        <v>5057</v>
      </c>
      <c r="B320" s="34" t="s">
        <v>357</v>
      </c>
      <c r="C320" s="36">
        <v>254501288</v>
      </c>
      <c r="D320" s="36">
        <v>10323</v>
      </c>
      <c r="E320" s="37">
        <f t="shared" si="30"/>
        <v>24653.810713939747</v>
      </c>
      <c r="F320" s="38">
        <f>IF(ISNUMBER(C320),E320/E$369,"")</f>
        <v>0.78352423680155547</v>
      </c>
      <c r="G320" s="39">
        <f>(E$369-E320)*0.6</f>
        <v>4086.8825029608829</v>
      </c>
      <c r="H320" s="39">
        <f>IF(E320&gt;=E$369*0.9,0,IF(E320&lt;0.9*E$369,(E$369*0.9-E320)*0.35))</f>
        <v>1282.7299390665721</v>
      </c>
      <c r="I320" s="37">
        <f t="shared" si="31"/>
        <v>5369.6124420274555</v>
      </c>
      <c r="J320" s="40">
        <f t="shared" si="32"/>
        <v>-355.66407549743667</v>
      </c>
      <c r="K320" s="37">
        <f t="shared" si="33"/>
        <v>5013.9483665300186</v>
      </c>
      <c r="L320" s="37">
        <f t="shared" si="34"/>
        <v>55430509.23904942</v>
      </c>
      <c r="M320" s="37">
        <f t="shared" si="35"/>
        <v>51758988.987689383</v>
      </c>
      <c r="N320" s="41">
        <f>'jan-nov'!M320</f>
        <v>50070830.604324669</v>
      </c>
      <c r="O320" s="41">
        <f t="shared" si="36"/>
        <v>1688158.3833647147</v>
      </c>
    </row>
    <row r="321" spans="1:15" x14ac:dyDescent="0.3">
      <c r="A321" s="33">
        <v>5058</v>
      </c>
      <c r="B321" s="34" t="s">
        <v>358</v>
      </c>
      <c r="C321" s="36">
        <v>115390720</v>
      </c>
      <c r="D321" s="36">
        <v>4288</v>
      </c>
      <c r="E321" s="37">
        <f t="shared" si="30"/>
        <v>26910.149253731342</v>
      </c>
      <c r="F321" s="38">
        <f>IF(ISNUMBER(C321),E321/E$369,"")</f>
        <v>0.85523306724846659</v>
      </c>
      <c r="G321" s="39">
        <f>(E$369-E321)*0.6</f>
        <v>2733.0793790859257</v>
      </c>
      <c r="H321" s="39">
        <f>IF(E321&gt;=E$369*0.9,0,IF(E321&lt;0.9*E$369,(E$369*0.9-E321)*0.35))</f>
        <v>493.0114501395139</v>
      </c>
      <c r="I321" s="37">
        <f t="shared" si="31"/>
        <v>3226.0908292254394</v>
      </c>
      <c r="J321" s="40">
        <f t="shared" si="32"/>
        <v>-355.66407549743667</v>
      </c>
      <c r="K321" s="37">
        <f t="shared" si="33"/>
        <v>2870.426753728003</v>
      </c>
      <c r="L321" s="37">
        <f t="shared" si="34"/>
        <v>13833477.475718684</v>
      </c>
      <c r="M321" s="37">
        <f t="shared" si="35"/>
        <v>12308389.919985676</v>
      </c>
      <c r="N321" s="41">
        <f>'jan-nov'!M321</f>
        <v>11707114.97165495</v>
      </c>
      <c r="O321" s="41">
        <f t="shared" si="36"/>
        <v>601274.94833072647</v>
      </c>
    </row>
    <row r="322" spans="1:15" x14ac:dyDescent="0.3">
      <c r="A322" s="33">
        <v>5059</v>
      </c>
      <c r="B322" s="34" t="s">
        <v>432</v>
      </c>
      <c r="C322" s="36">
        <v>444283059</v>
      </c>
      <c r="D322" s="36">
        <v>18217</v>
      </c>
      <c r="E322" s="37">
        <f t="shared" si="30"/>
        <v>24388.376736015809</v>
      </c>
      <c r="F322" s="38">
        <f>IF(ISNUMBER(C322),E322/E$369,"")</f>
        <v>0.7750884636309413</v>
      </c>
      <c r="G322" s="39">
        <f>(E$369-E322)*0.6</f>
        <v>4246.1428897152455</v>
      </c>
      <c r="H322" s="39">
        <f>IF(E322&gt;=E$369*0.9,0,IF(E322&lt;0.9*E$369,(E$369*0.9-E322)*0.35))</f>
        <v>1375.6318313399506</v>
      </c>
      <c r="I322" s="37">
        <f t="shared" si="31"/>
        <v>5621.7747210551961</v>
      </c>
      <c r="J322" s="40">
        <f t="shared" si="32"/>
        <v>-355.66407549743667</v>
      </c>
      <c r="K322" s="37">
        <f t="shared" si="33"/>
        <v>5266.1106455577592</v>
      </c>
      <c r="L322" s="37">
        <f t="shared" si="34"/>
        <v>102411870.09346251</v>
      </c>
      <c r="M322" s="37">
        <f t="shared" si="35"/>
        <v>95932737.630125701</v>
      </c>
      <c r="N322" s="41">
        <f>'jan-nov'!M322</f>
        <v>92781389.227679223</v>
      </c>
      <c r="O322" s="41">
        <f t="shared" si="36"/>
        <v>3151348.4024464786</v>
      </c>
    </row>
    <row r="323" spans="1:15" x14ac:dyDescent="0.3">
      <c r="A323" s="33">
        <v>5060</v>
      </c>
      <c r="B323" s="34" t="s">
        <v>433</v>
      </c>
      <c r="C323" s="36">
        <v>278060848</v>
      </c>
      <c r="D323" s="36">
        <v>9623</v>
      </c>
      <c r="E323" s="37">
        <f t="shared" si="30"/>
        <v>28895.443001143096</v>
      </c>
      <c r="F323" s="38">
        <f>IF(ISNUMBER(C323),E323/E$369,"")</f>
        <v>0.91832780689405691</v>
      </c>
      <c r="G323" s="39">
        <f>(E$369-E323)*0.6</f>
        <v>1541.9031306388736</v>
      </c>
      <c r="H323" s="39">
        <f>IF(E323&gt;=E$369*0.9,0,IF(E323&lt;0.9*E$369,(E$369*0.9-E323)*0.35))</f>
        <v>0</v>
      </c>
      <c r="I323" s="37">
        <f t="shared" si="31"/>
        <v>1541.9031306388736</v>
      </c>
      <c r="J323" s="40">
        <f t="shared" si="32"/>
        <v>-355.66407549743667</v>
      </c>
      <c r="K323" s="37">
        <f t="shared" si="33"/>
        <v>1186.2390551414369</v>
      </c>
      <c r="L323" s="37">
        <f t="shared" si="34"/>
        <v>14837733.82613788</v>
      </c>
      <c r="M323" s="37">
        <f t="shared" si="35"/>
        <v>11415178.427626047</v>
      </c>
      <c r="N323" s="41">
        <f>'jan-nov'!M323</f>
        <v>11229737.152809296</v>
      </c>
      <c r="O323" s="41">
        <f t="shared" si="36"/>
        <v>185441.27481675148</v>
      </c>
    </row>
    <row r="324" spans="1:15" x14ac:dyDescent="0.3">
      <c r="A324" s="33">
        <v>5061</v>
      </c>
      <c r="B324" s="34" t="s">
        <v>285</v>
      </c>
      <c r="C324" s="36">
        <v>48516876</v>
      </c>
      <c r="D324" s="36">
        <v>2003</v>
      </c>
      <c r="E324" s="37">
        <f t="shared" si="30"/>
        <v>24222.104842735895</v>
      </c>
      <c r="F324" s="38">
        <f>IF(ISNUMBER(C324),E324/E$369,"")</f>
        <v>0.76980416661920048</v>
      </c>
      <c r="G324" s="39">
        <f>(E$369-E324)*0.6</f>
        <v>4345.9060256831945</v>
      </c>
      <c r="H324" s="39">
        <f>IF(E324&gt;=E$369*0.9,0,IF(E324&lt;0.9*E$369,(E$369*0.9-E324)*0.35))</f>
        <v>1433.8269939879206</v>
      </c>
      <c r="I324" s="37">
        <f t="shared" si="31"/>
        <v>5779.7330196711155</v>
      </c>
      <c r="J324" s="40">
        <f t="shared" si="32"/>
        <v>-355.66407549743667</v>
      </c>
      <c r="K324" s="37">
        <f t="shared" si="33"/>
        <v>5424.0689441736786</v>
      </c>
      <c r="L324" s="37">
        <f t="shared" si="34"/>
        <v>11576805.238401243</v>
      </c>
      <c r="M324" s="37">
        <f t="shared" si="35"/>
        <v>10864410.095179878</v>
      </c>
      <c r="N324" s="41">
        <f>'jan-nov'!M324</f>
        <v>10615816.31454638</v>
      </c>
      <c r="O324" s="41">
        <f t="shared" si="36"/>
        <v>248593.78063349798</v>
      </c>
    </row>
    <row r="325" spans="1:15" x14ac:dyDescent="0.3">
      <c r="A325" s="33">
        <v>5401</v>
      </c>
      <c r="B325" s="34" t="s">
        <v>324</v>
      </c>
      <c r="C325" s="36">
        <v>2351318164</v>
      </c>
      <c r="D325" s="36">
        <v>76974</v>
      </c>
      <c r="E325" s="37">
        <f t="shared" si="30"/>
        <v>30546.914074882428</v>
      </c>
      <c r="F325" s="38">
        <f>IF(ISNUMBER(C325),E325/E$369,"")</f>
        <v>0.97081330812814493</v>
      </c>
      <c r="G325" s="39">
        <f>(E$369-E325)*0.6</f>
        <v>551.02048639527413</v>
      </c>
      <c r="H325" s="39">
        <f>IF(E325&gt;=E$369*0.9,0,IF(E325&lt;0.9*E$369,(E$369*0.9-E325)*0.35))</f>
        <v>0</v>
      </c>
      <c r="I325" s="37">
        <f t="shared" si="31"/>
        <v>551.02048639527413</v>
      </c>
      <c r="J325" s="40">
        <f t="shared" si="32"/>
        <v>-355.66407549743667</v>
      </c>
      <c r="K325" s="37">
        <f t="shared" si="33"/>
        <v>195.35641089783746</v>
      </c>
      <c r="L325" s="37">
        <f t="shared" si="34"/>
        <v>42414250.919789828</v>
      </c>
      <c r="M325" s="37">
        <f t="shared" si="35"/>
        <v>15037364.372450141</v>
      </c>
      <c r="N325" s="41">
        <f>'jan-nov'!M325</f>
        <v>9795585.3546443544</v>
      </c>
      <c r="O325" s="41">
        <f t="shared" si="36"/>
        <v>5241779.0178057868</v>
      </c>
    </row>
    <row r="326" spans="1:15" x14ac:dyDescent="0.3">
      <c r="A326" s="33">
        <v>5402</v>
      </c>
      <c r="B326" s="34" t="s">
        <v>441</v>
      </c>
      <c r="C326" s="36">
        <v>665389534</v>
      </c>
      <c r="D326" s="36">
        <v>24703</v>
      </c>
      <c r="E326" s="37">
        <f t="shared" si="30"/>
        <v>26935.576002914626</v>
      </c>
      <c r="F326" s="38">
        <f>IF(ISNUMBER(C326),E326/E$369,"")</f>
        <v>0.85604115628911592</v>
      </c>
      <c r="G326" s="39">
        <f>(E$369-E326)*0.6</f>
        <v>2717.8233295759555</v>
      </c>
      <c r="H326" s="39">
        <f>IF(E326&gt;=E$369*0.9,0,IF(E326&lt;0.9*E$369,(E$369*0.9-E326)*0.35))</f>
        <v>484.11208792536468</v>
      </c>
      <c r="I326" s="37">
        <f t="shared" si="31"/>
        <v>3201.9354175013204</v>
      </c>
      <c r="J326" s="40">
        <f t="shared" si="32"/>
        <v>-355.66407549743667</v>
      </c>
      <c r="K326" s="37">
        <f t="shared" si="33"/>
        <v>2846.2713420038835</v>
      </c>
      <c r="L326" s="37">
        <f t="shared" si="34"/>
        <v>79097410.618535116</v>
      </c>
      <c r="M326" s="37">
        <f t="shared" si="35"/>
        <v>70311440.961521938</v>
      </c>
      <c r="N326" s="41">
        <f>'jan-nov'!M326</f>
        <v>65581150.356609702</v>
      </c>
      <c r="O326" s="41">
        <f t="shared" si="36"/>
        <v>4730290.6049122363</v>
      </c>
    </row>
    <row r="327" spans="1:15" x14ac:dyDescent="0.3">
      <c r="A327" s="33">
        <v>5403</v>
      </c>
      <c r="B327" s="34" t="s">
        <v>342</v>
      </c>
      <c r="C327" s="36">
        <v>564533909</v>
      </c>
      <c r="D327" s="36">
        <v>20789</v>
      </c>
      <c r="E327" s="37">
        <f t="shared" si="30"/>
        <v>27155.414353744767</v>
      </c>
      <c r="F327" s="38">
        <f>IF(ISNUMBER(C327),E327/E$369,"")</f>
        <v>0.86302785210066868</v>
      </c>
      <c r="G327" s="39">
        <f>(E$369-E327)*0.6</f>
        <v>2585.9203190778708</v>
      </c>
      <c r="H327" s="39">
        <f>IF(E327&gt;=E$369*0.9,0,IF(E327&lt;0.9*E$369,(E$369*0.9-E327)*0.35))</f>
        <v>407.16866513481523</v>
      </c>
      <c r="I327" s="37">
        <f t="shared" si="31"/>
        <v>2993.0889842126862</v>
      </c>
      <c r="J327" s="40">
        <f t="shared" si="32"/>
        <v>-355.66407549743667</v>
      </c>
      <c r="K327" s="37">
        <f t="shared" si="33"/>
        <v>2637.4249087152493</v>
      </c>
      <c r="L327" s="37">
        <f t="shared" si="34"/>
        <v>62223326.892797537</v>
      </c>
      <c r="M327" s="37">
        <f t="shared" si="35"/>
        <v>54829426.42728132</v>
      </c>
      <c r="N327" s="41">
        <f>'jan-nov'!M327</f>
        <v>53037759.923317365</v>
      </c>
      <c r="O327" s="41">
        <f t="shared" si="36"/>
        <v>1791666.5039639547</v>
      </c>
    </row>
    <row r="328" spans="1:15" x14ac:dyDescent="0.3">
      <c r="A328" s="33">
        <v>5404</v>
      </c>
      <c r="B328" s="34" t="s">
        <v>339</v>
      </c>
      <c r="C328" s="36">
        <v>45266056</v>
      </c>
      <c r="D328" s="36">
        <v>2029</v>
      </c>
      <c r="E328" s="37">
        <f t="shared" si="30"/>
        <v>22309.539674716609</v>
      </c>
      <c r="F328" s="38">
        <f>IF(ISNUMBER(C328),E328/E$369,"")</f>
        <v>0.70902081831685282</v>
      </c>
      <c r="G328" s="39">
        <f>(E$369-E328)*0.6</f>
        <v>5493.4451264947656</v>
      </c>
      <c r="H328" s="39">
        <f>IF(E328&gt;=E$369*0.9,0,IF(E328&lt;0.9*E$369,(E$369*0.9-E328)*0.35))</f>
        <v>2103.2248027946707</v>
      </c>
      <c r="I328" s="37">
        <f t="shared" si="31"/>
        <v>7596.6699292894364</v>
      </c>
      <c r="J328" s="40">
        <f t="shared" si="32"/>
        <v>-355.66407549743667</v>
      </c>
      <c r="K328" s="37">
        <f t="shared" si="33"/>
        <v>7241.0058537919995</v>
      </c>
      <c r="L328" s="37">
        <f t="shared" si="34"/>
        <v>15413643.286528267</v>
      </c>
      <c r="M328" s="37">
        <f t="shared" si="35"/>
        <v>14692000.877343968</v>
      </c>
      <c r="N328" s="41">
        <f>'jan-nov'!M328</f>
        <v>14444260.353576936</v>
      </c>
      <c r="O328" s="41">
        <f t="shared" si="36"/>
        <v>247740.52376703173</v>
      </c>
    </row>
    <row r="329" spans="1:15" x14ac:dyDescent="0.3">
      <c r="A329" s="33">
        <v>5405</v>
      </c>
      <c r="B329" s="34" t="s">
        <v>340</v>
      </c>
      <c r="C329" s="36">
        <v>150624954</v>
      </c>
      <c r="D329" s="36">
        <v>5788</v>
      </c>
      <c r="E329" s="37">
        <f t="shared" ref="E329:E363" si="37">(C329)/D329</f>
        <v>26023.661713890808</v>
      </c>
      <c r="F329" s="38">
        <f>IF(ISNUMBER(C329),E329/E$369,"")</f>
        <v>0.82705955358167627</v>
      </c>
      <c r="G329" s="39">
        <f>(E$369-E329)*0.6</f>
        <v>3264.9719029902467</v>
      </c>
      <c r="H329" s="39">
        <f>IF(E329&gt;=E$369*0.9,0,IF(E329&lt;0.9*E$369,(E$369*0.9-E329)*0.35))</f>
        <v>803.28208908370107</v>
      </c>
      <c r="I329" s="37">
        <f t="shared" ref="I329:I363" si="38">G329+H329</f>
        <v>4068.2539920739478</v>
      </c>
      <c r="J329" s="40">
        <f>I$371</f>
        <v>-355.66407549743667</v>
      </c>
      <c r="K329" s="37">
        <f t="shared" ref="K329:K363" si="39">I329+J329</f>
        <v>3712.5899165765113</v>
      </c>
      <c r="L329" s="37">
        <f t="shared" ref="L329:L363" si="40">(I329*D329)</f>
        <v>23547054.10612401</v>
      </c>
      <c r="M329" s="37">
        <f t="shared" ref="M329:M363" si="41">(K329*D329)</f>
        <v>21488470.437144846</v>
      </c>
      <c r="N329" s="41">
        <f>'jan-nov'!M329</f>
        <v>20798095.561879404</v>
      </c>
      <c r="O329" s="41">
        <f t="shared" ref="O329:O363" si="42">M329-N329</f>
        <v>690374.87526544183</v>
      </c>
    </row>
    <row r="330" spans="1:15" x14ac:dyDescent="0.3">
      <c r="A330" s="33">
        <v>5406</v>
      </c>
      <c r="B330" s="34" t="s">
        <v>341</v>
      </c>
      <c r="C330" s="36">
        <v>331007770</v>
      </c>
      <c r="D330" s="36">
        <v>11448</v>
      </c>
      <c r="E330" s="37">
        <f t="shared" si="37"/>
        <v>28914.026030747729</v>
      </c>
      <c r="F330" s="38">
        <f>IF(ISNUMBER(C330),E330/E$369,"")</f>
        <v>0.91891839527235575</v>
      </c>
      <c r="G330" s="39">
        <f>(E$369-E330)*0.6</f>
        <v>1530.7533128760936</v>
      </c>
      <c r="H330" s="39">
        <f>IF(E330&gt;=E$369*0.9,0,IF(E330&lt;0.9*E$369,(E$369*0.9-E330)*0.35))</f>
        <v>0</v>
      </c>
      <c r="I330" s="37">
        <f t="shared" si="38"/>
        <v>1530.7533128760936</v>
      </c>
      <c r="J330" s="40">
        <f>I$371</f>
        <v>-355.66407549743667</v>
      </c>
      <c r="K330" s="37">
        <f t="shared" si="39"/>
        <v>1175.0892373786569</v>
      </c>
      <c r="L330" s="37">
        <f t="shared" si="40"/>
        <v>17524063.92580552</v>
      </c>
      <c r="M330" s="37">
        <f t="shared" si="41"/>
        <v>13452421.589510864</v>
      </c>
      <c r="N330" s="41">
        <f>'jan-nov'!M330</f>
        <v>13356826.33178433</v>
      </c>
      <c r="O330" s="41">
        <f t="shared" si="42"/>
        <v>95595.257726533338</v>
      </c>
    </row>
    <row r="331" spans="1:15" x14ac:dyDescent="0.3">
      <c r="A331" s="33">
        <v>5411</v>
      </c>
      <c r="B331" s="34" t="s">
        <v>325</v>
      </c>
      <c r="C331" s="36">
        <v>61754206</v>
      </c>
      <c r="D331" s="36">
        <v>2839</v>
      </c>
      <c r="E331" s="37">
        <f t="shared" si="37"/>
        <v>21752.097921803452</v>
      </c>
      <c r="F331" s="38">
        <f>IF(ISNUMBER(C331),E331/E$369,"")</f>
        <v>0.69130472853744829</v>
      </c>
      <c r="G331" s="39">
        <f>(E$369-E331)*0.6</f>
        <v>5827.9101782426596</v>
      </c>
      <c r="H331" s="39">
        <f>IF(E331&gt;=E$369*0.9,0,IF(E331&lt;0.9*E$369,(E$369*0.9-E331)*0.35))</f>
        <v>2298.3294163142755</v>
      </c>
      <c r="I331" s="37">
        <f t="shared" si="38"/>
        <v>8126.2395945569351</v>
      </c>
      <c r="J331" s="40">
        <f>I$371</f>
        <v>-355.66407549743667</v>
      </c>
      <c r="K331" s="37">
        <f t="shared" si="39"/>
        <v>7770.5755190594982</v>
      </c>
      <c r="L331" s="37">
        <f t="shared" si="40"/>
        <v>23070394.208947137</v>
      </c>
      <c r="M331" s="37">
        <f t="shared" si="41"/>
        <v>22060663.898609914</v>
      </c>
      <c r="N331" s="41">
        <f>'jan-nov'!M331</f>
        <v>21411763.650298145</v>
      </c>
      <c r="O331" s="41">
        <f t="shared" si="42"/>
        <v>648900.24831176922</v>
      </c>
    </row>
    <row r="332" spans="1:15" x14ac:dyDescent="0.3">
      <c r="A332" s="33">
        <v>5412</v>
      </c>
      <c r="B332" s="34" t="s">
        <v>313</v>
      </c>
      <c r="C332" s="36">
        <v>101538349</v>
      </c>
      <c r="D332" s="36">
        <v>4216</v>
      </c>
      <c r="E332" s="37">
        <f t="shared" si="37"/>
        <v>24084.048624288425</v>
      </c>
      <c r="F332" s="38">
        <f>IF(ISNUMBER(C332),E332/E$369,"")</f>
        <v>0.76541659366141834</v>
      </c>
      <c r="G332" s="39">
        <f>(E$369-E332)*0.6</f>
        <v>4428.7397567516755</v>
      </c>
      <c r="H332" s="39">
        <f>IF(E332&gt;=E$369*0.9,0,IF(E332&lt;0.9*E$369,(E$369*0.9-E332)*0.35))</f>
        <v>1482.1466704445347</v>
      </c>
      <c r="I332" s="37">
        <f t="shared" si="38"/>
        <v>5910.8864271962102</v>
      </c>
      <c r="J332" s="40">
        <f>I$371</f>
        <v>-355.66407549743667</v>
      </c>
      <c r="K332" s="37">
        <f t="shared" si="39"/>
        <v>5555.2223516987733</v>
      </c>
      <c r="L332" s="37">
        <f t="shared" si="40"/>
        <v>24920297.177059222</v>
      </c>
      <c r="M332" s="37">
        <f t="shared" si="41"/>
        <v>23420817.434762027</v>
      </c>
      <c r="N332" s="41">
        <f>'jan-nov'!M332</f>
        <v>23216702.559724174</v>
      </c>
      <c r="O332" s="41">
        <f t="shared" si="42"/>
        <v>204114.87503785267</v>
      </c>
    </row>
    <row r="333" spans="1:15" x14ac:dyDescent="0.3">
      <c r="A333" s="33">
        <v>5413</v>
      </c>
      <c r="B333" s="34" t="s">
        <v>326</v>
      </c>
      <c r="C333" s="36">
        <v>34850035</v>
      </c>
      <c r="D333" s="36">
        <v>1361</v>
      </c>
      <c r="E333" s="37">
        <f t="shared" si="37"/>
        <v>25606.197648787656</v>
      </c>
      <c r="F333" s="38">
        <f>IF(ISNUMBER(C333),E333/E$369,"")</f>
        <v>0.81379210309309613</v>
      </c>
      <c r="G333" s="39">
        <f>(E$369-E333)*0.6</f>
        <v>3515.4503420521373</v>
      </c>
      <c r="H333" s="39">
        <f>IF(E333&gt;=E$369*0.9,0,IF(E333&lt;0.9*E$369,(E$369*0.9-E333)*0.35))</f>
        <v>949.39451186980398</v>
      </c>
      <c r="I333" s="37">
        <f t="shared" si="38"/>
        <v>4464.8448539219416</v>
      </c>
      <c r="J333" s="40">
        <f>I$371</f>
        <v>-355.66407549743667</v>
      </c>
      <c r="K333" s="37">
        <f t="shared" si="39"/>
        <v>4109.1807784245048</v>
      </c>
      <c r="L333" s="37">
        <f t="shared" si="40"/>
        <v>6076653.8461877629</v>
      </c>
      <c r="M333" s="37">
        <f t="shared" si="41"/>
        <v>5592595.0394357508</v>
      </c>
      <c r="N333" s="41">
        <f>'jan-nov'!M333</f>
        <v>5399507.7123303181</v>
      </c>
      <c r="O333" s="41">
        <f t="shared" si="42"/>
        <v>193087.32710543275</v>
      </c>
    </row>
    <row r="334" spans="1:15" x14ac:dyDescent="0.3">
      <c r="A334" s="33">
        <v>5414</v>
      </c>
      <c r="B334" s="34" t="s">
        <v>327</v>
      </c>
      <c r="C334" s="36">
        <v>28544427</v>
      </c>
      <c r="D334" s="36">
        <v>1091</v>
      </c>
      <c r="E334" s="37">
        <f t="shared" si="37"/>
        <v>26163.54445462878</v>
      </c>
      <c r="F334" s="38">
        <f>IF(ISNUMBER(C334),E334/E$369,"")</f>
        <v>0.83150517535391044</v>
      </c>
      <c r="G334" s="39">
        <f>(E$369-E334)*0.6</f>
        <v>3181.042258547463</v>
      </c>
      <c r="H334" s="39">
        <f>IF(E334&gt;=E$369*0.9,0,IF(E334&lt;0.9*E$369,(E$369*0.9-E334)*0.35))</f>
        <v>754.32312982541077</v>
      </c>
      <c r="I334" s="37">
        <f t="shared" si="38"/>
        <v>3935.3653883728739</v>
      </c>
      <c r="J334" s="40">
        <f>I$371</f>
        <v>-355.66407549743667</v>
      </c>
      <c r="K334" s="37">
        <f t="shared" si="39"/>
        <v>3579.701312875437</v>
      </c>
      <c r="L334" s="37">
        <f t="shared" si="40"/>
        <v>4293483.6387148052</v>
      </c>
      <c r="M334" s="37">
        <f t="shared" si="41"/>
        <v>3905454.1323471018</v>
      </c>
      <c r="N334" s="41">
        <f>'jan-nov'!M334</f>
        <v>3892117.3800899144</v>
      </c>
      <c r="O334" s="41">
        <f t="shared" si="42"/>
        <v>13336.752257187385</v>
      </c>
    </row>
    <row r="335" spans="1:15" x14ac:dyDescent="0.3">
      <c r="A335" s="33">
        <v>5415</v>
      </c>
      <c r="B335" s="34" t="s">
        <v>387</v>
      </c>
      <c r="C335" s="36">
        <v>22100842</v>
      </c>
      <c r="D335" s="36">
        <v>1034</v>
      </c>
      <c r="E335" s="37">
        <f t="shared" si="37"/>
        <v>21374.121856866539</v>
      </c>
      <c r="F335" s="38">
        <f>IF(ISNUMBER(C335),E335/E$369,"")</f>
        <v>0.67929224855026726</v>
      </c>
      <c r="G335" s="39">
        <f>(E$369-E335)*0.6</f>
        <v>6054.695817204808</v>
      </c>
      <c r="H335" s="39">
        <f>IF(E335&gt;=E$369*0.9,0,IF(E335&lt;0.9*E$369,(E$369*0.9-E335)*0.35))</f>
        <v>2430.6210390421948</v>
      </c>
      <c r="I335" s="37">
        <f t="shared" si="38"/>
        <v>8485.3168562470019</v>
      </c>
      <c r="J335" s="40">
        <f>I$371</f>
        <v>-355.66407549743667</v>
      </c>
      <c r="K335" s="37">
        <f t="shared" si="39"/>
        <v>8129.652780749565</v>
      </c>
      <c r="L335" s="37">
        <f t="shared" si="40"/>
        <v>8773817.6293593999</v>
      </c>
      <c r="M335" s="37">
        <f t="shared" si="41"/>
        <v>8406060.9752950501</v>
      </c>
      <c r="N335" s="41">
        <f>'jan-nov'!M335</f>
        <v>8515673.7560613863</v>
      </c>
      <c r="O335" s="41">
        <f t="shared" si="42"/>
        <v>-109612.78076633625</v>
      </c>
    </row>
    <row r="336" spans="1:15" x14ac:dyDescent="0.3">
      <c r="A336" s="33">
        <v>5416</v>
      </c>
      <c r="B336" s="34" t="s">
        <v>328</v>
      </c>
      <c r="C336" s="36">
        <v>121816128</v>
      </c>
      <c r="D336" s="36">
        <v>4005</v>
      </c>
      <c r="E336" s="37">
        <f t="shared" si="37"/>
        <v>30416.011985018726</v>
      </c>
      <c r="F336" s="38">
        <f>IF(ISNUMBER(C336),E336/E$369,"")</f>
        <v>0.9666531009599203</v>
      </c>
      <c r="G336" s="39">
        <f>(E$369-E336)*0.6</f>
        <v>629.56174031349576</v>
      </c>
      <c r="H336" s="39">
        <f>IF(E336&gt;=E$369*0.9,0,IF(E336&lt;0.9*E$369,(E$369*0.9-E336)*0.35))</f>
        <v>0</v>
      </c>
      <c r="I336" s="37">
        <f t="shared" si="38"/>
        <v>629.56174031349576</v>
      </c>
      <c r="J336" s="40">
        <f>I$371</f>
        <v>-355.66407549743667</v>
      </c>
      <c r="K336" s="37">
        <f t="shared" si="39"/>
        <v>273.89766481605909</v>
      </c>
      <c r="L336" s="37">
        <f t="shared" si="40"/>
        <v>2521394.7699555503</v>
      </c>
      <c r="M336" s="37">
        <f t="shared" si="41"/>
        <v>1096960.1475883166</v>
      </c>
      <c r="N336" s="41">
        <f>'jan-nov'!M336</f>
        <v>716931.76591511839</v>
      </c>
      <c r="O336" s="41">
        <f t="shared" si="42"/>
        <v>380028.38167319819</v>
      </c>
    </row>
    <row r="337" spans="1:15" x14ac:dyDescent="0.3">
      <c r="A337" s="33">
        <v>5417</v>
      </c>
      <c r="B337" s="34" t="s">
        <v>329</v>
      </c>
      <c r="C337" s="36">
        <v>56569201</v>
      </c>
      <c r="D337" s="36">
        <v>2146</v>
      </c>
      <c r="E337" s="37">
        <f t="shared" si="37"/>
        <v>26360.298695246973</v>
      </c>
      <c r="F337" s="38">
        <f>IF(ISNUMBER(C337),E337/E$369,"")</f>
        <v>0.83775823367445124</v>
      </c>
      <c r="G337" s="39">
        <f>(E$369-E337)*0.6</f>
        <v>3062.9897141765473</v>
      </c>
      <c r="H337" s="39">
        <f>IF(E337&gt;=E$369*0.9,0,IF(E337&lt;0.9*E$369,(E$369*0.9-E337)*0.35))</f>
        <v>685.45914560904328</v>
      </c>
      <c r="I337" s="37">
        <f t="shared" si="38"/>
        <v>3748.4488597855907</v>
      </c>
      <c r="J337" s="40">
        <f>I$371</f>
        <v>-355.66407549743667</v>
      </c>
      <c r="K337" s="37">
        <f t="shared" si="39"/>
        <v>3392.7847842881538</v>
      </c>
      <c r="L337" s="37">
        <f t="shared" si="40"/>
        <v>8044171.2530998774</v>
      </c>
      <c r="M337" s="37">
        <f t="shared" si="41"/>
        <v>7280916.1470823782</v>
      </c>
      <c r="N337" s="41">
        <f>'jan-nov'!M337</f>
        <v>6767595.2792144418</v>
      </c>
      <c r="O337" s="41">
        <f t="shared" si="42"/>
        <v>513320.86786793638</v>
      </c>
    </row>
    <row r="338" spans="1:15" x14ac:dyDescent="0.3">
      <c r="A338" s="33">
        <v>5418</v>
      </c>
      <c r="B338" s="34" t="s">
        <v>330</v>
      </c>
      <c r="C338" s="36">
        <v>189438445</v>
      </c>
      <c r="D338" s="36">
        <v>6640</v>
      </c>
      <c r="E338" s="37">
        <f t="shared" si="37"/>
        <v>28529.886295180724</v>
      </c>
      <c r="F338" s="38">
        <f>IF(ISNUMBER(C338),E338/E$369,"")</f>
        <v>0.90671002729924122</v>
      </c>
      <c r="G338" s="39">
        <f>(E$369-E338)*0.6</f>
        <v>1761.2371542162966</v>
      </c>
      <c r="H338" s="39">
        <f>IF(E338&gt;=E$369*0.9,0,IF(E338&lt;0.9*E$369,(E$369*0.9-E338)*0.35))</f>
        <v>0</v>
      </c>
      <c r="I338" s="37">
        <f t="shared" si="38"/>
        <v>1761.2371542162966</v>
      </c>
      <c r="J338" s="40">
        <f>I$371</f>
        <v>-355.66407549743667</v>
      </c>
      <c r="K338" s="37">
        <f t="shared" si="39"/>
        <v>1405.57307871886</v>
      </c>
      <c r="L338" s="37">
        <f t="shared" si="40"/>
        <v>11694614.703996209</v>
      </c>
      <c r="M338" s="37">
        <f t="shared" si="41"/>
        <v>9333005.2426932305</v>
      </c>
      <c r="N338" s="41">
        <f>'jan-nov'!M338</f>
        <v>8544737.4391202014</v>
      </c>
      <c r="O338" s="41">
        <f t="shared" si="42"/>
        <v>788267.80357302912</v>
      </c>
    </row>
    <row r="339" spans="1:15" x14ac:dyDescent="0.3">
      <c r="A339" s="33">
        <v>5419</v>
      </c>
      <c r="B339" s="34" t="s">
        <v>331</v>
      </c>
      <c r="C339" s="36">
        <v>88223401</v>
      </c>
      <c r="D339" s="36">
        <v>3464</v>
      </c>
      <c r="E339" s="37">
        <f t="shared" si="37"/>
        <v>25468.649249422633</v>
      </c>
      <c r="F339" s="38">
        <f>IF(ISNUMBER(C339),E339/E$369,"")</f>
        <v>0.80942066916402744</v>
      </c>
      <c r="G339" s="39">
        <f>(E$369-E339)*0.6</f>
        <v>3597.9793816711513</v>
      </c>
      <c r="H339" s="39">
        <f>IF(E339&gt;=E$369*0.9,0,IF(E339&lt;0.9*E$369,(E$369*0.9-E339)*0.35))</f>
        <v>997.5364516475621</v>
      </c>
      <c r="I339" s="37">
        <f t="shared" si="38"/>
        <v>4595.5158333187137</v>
      </c>
      <c r="J339" s="40">
        <f>I$371</f>
        <v>-355.66407549743667</v>
      </c>
      <c r="K339" s="37">
        <f t="shared" si="39"/>
        <v>4239.8517578212768</v>
      </c>
      <c r="L339" s="37">
        <f t="shared" si="40"/>
        <v>15918866.846616024</v>
      </c>
      <c r="M339" s="37">
        <f t="shared" si="41"/>
        <v>14686846.489092903</v>
      </c>
      <c r="N339" s="41">
        <f>'jan-nov'!M339</f>
        <v>13966328.196224988</v>
      </c>
      <c r="O339" s="41">
        <f t="shared" si="42"/>
        <v>720518.2928679157</v>
      </c>
    </row>
    <row r="340" spans="1:15" x14ac:dyDescent="0.3">
      <c r="A340" s="33">
        <v>5420</v>
      </c>
      <c r="B340" s="34" t="s">
        <v>332</v>
      </c>
      <c r="C340" s="36">
        <v>24840818</v>
      </c>
      <c r="D340" s="36">
        <v>1083</v>
      </c>
      <c r="E340" s="37">
        <f t="shared" si="37"/>
        <v>22937.043397968606</v>
      </c>
      <c r="F340" s="38">
        <f>IF(ISNUMBER(C340),E340/E$369,"")</f>
        <v>0.72896355177724881</v>
      </c>
      <c r="G340" s="39">
        <f>(E$369-E340)*0.6</f>
        <v>5116.9428925435677</v>
      </c>
      <c r="H340" s="39">
        <f>IF(E340&gt;=E$369*0.9,0,IF(E340&lt;0.9*E$369,(E$369*0.9-E340)*0.35))</f>
        <v>1883.5984996564716</v>
      </c>
      <c r="I340" s="37">
        <f t="shared" si="38"/>
        <v>7000.5413922000389</v>
      </c>
      <c r="J340" s="40">
        <f>I$371</f>
        <v>-355.66407549743667</v>
      </c>
      <c r="K340" s="37">
        <f t="shared" si="39"/>
        <v>6644.877316702602</v>
      </c>
      <c r="L340" s="37">
        <f t="shared" si="40"/>
        <v>7581586.3277526423</v>
      </c>
      <c r="M340" s="37">
        <f t="shared" si="41"/>
        <v>7196402.1339889178</v>
      </c>
      <c r="N340" s="41">
        <f>'jan-nov'!M340</f>
        <v>6956047.7065420505</v>
      </c>
      <c r="O340" s="41">
        <f t="shared" si="42"/>
        <v>240354.42744686734</v>
      </c>
    </row>
    <row r="341" spans="1:15" x14ac:dyDescent="0.3">
      <c r="A341" s="33">
        <v>5421</v>
      </c>
      <c r="B341" s="34" t="s">
        <v>434</v>
      </c>
      <c r="C341" s="36">
        <v>376057967</v>
      </c>
      <c r="D341" s="36">
        <v>14851</v>
      </c>
      <c r="E341" s="37">
        <f t="shared" si="37"/>
        <v>25322.063632078647</v>
      </c>
      <c r="F341" s="38">
        <f>IF(ISNUMBER(C341),E341/E$369,"")</f>
        <v>0.80476202286840259</v>
      </c>
      <c r="G341" s="39">
        <f>(E$369-E341)*0.6</f>
        <v>3685.9307520775428</v>
      </c>
      <c r="H341" s="39">
        <f>IF(E341&gt;=E$369*0.9,0,IF(E341&lt;0.9*E$369,(E$369*0.9-E341)*0.35))</f>
        <v>1048.8414177179573</v>
      </c>
      <c r="I341" s="37">
        <f t="shared" si="38"/>
        <v>4734.7721697955003</v>
      </c>
      <c r="J341" s="40">
        <f>I$371</f>
        <v>-355.66407549743667</v>
      </c>
      <c r="K341" s="37">
        <f t="shared" si="39"/>
        <v>4379.1080942980634</v>
      </c>
      <c r="L341" s="37">
        <f t="shared" si="40"/>
        <v>70316101.493632972</v>
      </c>
      <c r="M341" s="37">
        <f t="shared" si="41"/>
        <v>65034134.308420539</v>
      </c>
      <c r="N341" s="41">
        <f>'jan-nov'!M341</f>
        <v>63697924.532415509</v>
      </c>
      <c r="O341" s="41">
        <f t="shared" si="42"/>
        <v>1336209.7760050297</v>
      </c>
    </row>
    <row r="342" spans="1:15" x14ac:dyDescent="0.3">
      <c r="A342" s="33">
        <v>5422</v>
      </c>
      <c r="B342" s="34" t="s">
        <v>333</v>
      </c>
      <c r="C342" s="36">
        <v>127464869</v>
      </c>
      <c r="D342" s="36">
        <v>5559</v>
      </c>
      <c r="E342" s="37">
        <f t="shared" si="37"/>
        <v>22929.460154704084</v>
      </c>
      <c r="F342" s="38">
        <f>IF(ISNUMBER(C342),E342/E$369,"")</f>
        <v>0.72872254826828808</v>
      </c>
      <c r="G342" s="39">
        <f>(E$369-E342)*0.6</f>
        <v>5121.4928385022804</v>
      </c>
      <c r="H342" s="39">
        <f>IF(E342&gt;=E$369*0.9,0,IF(E342&lt;0.9*E$369,(E$369*0.9-E342)*0.35))</f>
        <v>1886.2526347990542</v>
      </c>
      <c r="I342" s="37">
        <f t="shared" si="38"/>
        <v>7007.7454733013346</v>
      </c>
      <c r="J342" s="40">
        <f>I$371</f>
        <v>-355.66407549743667</v>
      </c>
      <c r="K342" s="37">
        <f t="shared" si="39"/>
        <v>6652.0813978038977</v>
      </c>
      <c r="L342" s="37">
        <f t="shared" si="40"/>
        <v>38956057.086082116</v>
      </c>
      <c r="M342" s="37">
        <f t="shared" si="41"/>
        <v>36978920.490391865</v>
      </c>
      <c r="N342" s="41">
        <f>'jan-nov'!M342</f>
        <v>36470698.2565718</v>
      </c>
      <c r="O342" s="41">
        <f t="shared" si="42"/>
        <v>508222.23382006586</v>
      </c>
    </row>
    <row r="343" spans="1:15" x14ac:dyDescent="0.3">
      <c r="A343" s="33">
        <v>5423</v>
      </c>
      <c r="B343" s="34" t="s">
        <v>334</v>
      </c>
      <c r="C343" s="36">
        <v>56633209</v>
      </c>
      <c r="D343" s="36">
        <v>2200</v>
      </c>
      <c r="E343" s="37">
        <f t="shared" si="37"/>
        <v>25742.367727272725</v>
      </c>
      <c r="F343" s="38">
        <f>IF(ISNUMBER(C343),E343/E$369,"")</f>
        <v>0.81811973252362047</v>
      </c>
      <c r="G343" s="39">
        <f>(E$369-E343)*0.6</f>
        <v>3433.7482949610958</v>
      </c>
      <c r="H343" s="39">
        <f>IF(E343&gt;=E$369*0.9,0,IF(E343&lt;0.9*E$369,(E$369*0.9-E343)*0.35))</f>
        <v>901.73498440002982</v>
      </c>
      <c r="I343" s="37">
        <f t="shared" si="38"/>
        <v>4335.4832793611258</v>
      </c>
      <c r="J343" s="40">
        <f>I$371</f>
        <v>-355.66407549743667</v>
      </c>
      <c r="K343" s="37">
        <f t="shared" si="39"/>
        <v>3979.8192038636889</v>
      </c>
      <c r="L343" s="37">
        <f t="shared" si="40"/>
        <v>9538063.2145944759</v>
      </c>
      <c r="M343" s="37">
        <f t="shared" si="41"/>
        <v>8755602.2485001162</v>
      </c>
      <c r="N343" s="41">
        <f>'jan-nov'!M343</f>
        <v>8631983.3256625272</v>
      </c>
      <c r="O343" s="41">
        <f t="shared" si="42"/>
        <v>123618.92283758894</v>
      </c>
    </row>
    <row r="344" spans="1:15" x14ac:dyDescent="0.3">
      <c r="A344" s="33">
        <v>5424</v>
      </c>
      <c r="B344" s="34" t="s">
        <v>335</v>
      </c>
      <c r="C344" s="36">
        <v>63653951</v>
      </c>
      <c r="D344" s="36">
        <v>2794</v>
      </c>
      <c r="E344" s="37">
        <f t="shared" si="37"/>
        <v>22782.373299928418</v>
      </c>
      <c r="F344" s="38">
        <f>IF(ISNUMBER(C344),E344/E$369,"")</f>
        <v>0.72404797211578753</v>
      </c>
      <c r="G344" s="39">
        <f>(E$369-E344)*0.6</f>
        <v>5209.7449513676802</v>
      </c>
      <c r="H344" s="39">
        <f>IF(E344&gt;=E$369*0.9,0,IF(E344&lt;0.9*E$369,(E$369*0.9-E344)*0.35))</f>
        <v>1937.7330339705372</v>
      </c>
      <c r="I344" s="37">
        <f t="shared" si="38"/>
        <v>7147.477985338217</v>
      </c>
      <c r="J344" s="40">
        <f>I$371</f>
        <v>-355.66407549743667</v>
      </c>
      <c r="K344" s="37">
        <f t="shared" si="39"/>
        <v>6791.8139098407801</v>
      </c>
      <c r="L344" s="37">
        <f t="shared" si="40"/>
        <v>19970053.491034977</v>
      </c>
      <c r="M344" s="37">
        <f t="shared" si="41"/>
        <v>18976328.06409514</v>
      </c>
      <c r="N344" s="41">
        <f>'jan-nov'!M344</f>
        <v>18982920.236591402</v>
      </c>
      <c r="O344" s="41">
        <f t="shared" si="42"/>
        <v>-6592.1724962629378</v>
      </c>
    </row>
    <row r="345" spans="1:15" x14ac:dyDescent="0.3">
      <c r="A345" s="33">
        <v>5425</v>
      </c>
      <c r="B345" s="34" t="s">
        <v>435</v>
      </c>
      <c r="C345" s="36">
        <v>53772225</v>
      </c>
      <c r="D345" s="36">
        <v>1829</v>
      </c>
      <c r="E345" s="37">
        <f t="shared" si="37"/>
        <v>29399.794969928924</v>
      </c>
      <c r="F345" s="38">
        <f>IF(ISNUMBER(C345),E345/E$369,"")</f>
        <v>0.93435664706028898</v>
      </c>
      <c r="G345" s="39">
        <f>(E$369-E345)*0.6</f>
        <v>1239.2919493673769</v>
      </c>
      <c r="H345" s="39">
        <f>IF(E345&gt;=E$369*0.9,0,IF(E345&lt;0.9*E$369,(E$369*0.9-E345)*0.35))</f>
        <v>0</v>
      </c>
      <c r="I345" s="37">
        <f t="shared" si="38"/>
        <v>1239.2919493673769</v>
      </c>
      <c r="J345" s="40">
        <f>I$371</f>
        <v>-355.66407549743667</v>
      </c>
      <c r="K345" s="37">
        <f t="shared" si="39"/>
        <v>883.62787386994023</v>
      </c>
      <c r="L345" s="37">
        <f t="shared" si="40"/>
        <v>2266664.9753929325</v>
      </c>
      <c r="M345" s="37">
        <f t="shared" si="41"/>
        <v>1616155.3813081207</v>
      </c>
      <c r="N345" s="41">
        <f>'jan-nov'!M345</f>
        <v>1882548.0461070547</v>
      </c>
      <c r="O345" s="41">
        <f t="shared" si="42"/>
        <v>-266392.66479893401</v>
      </c>
    </row>
    <row r="346" spans="1:15" x14ac:dyDescent="0.3">
      <c r="A346" s="33">
        <v>5426</v>
      </c>
      <c r="B346" s="34" t="s">
        <v>436</v>
      </c>
      <c r="C346" s="36">
        <v>46178327</v>
      </c>
      <c r="D346" s="36">
        <v>2071</v>
      </c>
      <c r="E346" s="37">
        <f t="shared" si="37"/>
        <v>22297.59874456784</v>
      </c>
      <c r="F346" s="38">
        <f>IF(ISNUMBER(C346),E346/E$369,"")</f>
        <v>0.70864132289969106</v>
      </c>
      <c r="G346" s="39">
        <f>(E$369-E346)*0.6</f>
        <v>5500.6096845840266</v>
      </c>
      <c r="H346" s="39">
        <f>IF(E346&gt;=E$369*0.9,0,IF(E346&lt;0.9*E$369,(E$369*0.9-E346)*0.35))</f>
        <v>2107.4041283467395</v>
      </c>
      <c r="I346" s="37">
        <f t="shared" si="38"/>
        <v>7608.0138129307661</v>
      </c>
      <c r="J346" s="40">
        <f>I$371</f>
        <v>-355.66407549743667</v>
      </c>
      <c r="K346" s="37">
        <f t="shared" si="39"/>
        <v>7252.3497374333292</v>
      </c>
      <c r="L346" s="37">
        <f t="shared" si="40"/>
        <v>15756196.606579617</v>
      </c>
      <c r="M346" s="37">
        <f t="shared" si="41"/>
        <v>15019616.306224424</v>
      </c>
      <c r="N346" s="41">
        <f>'jan-nov'!M346</f>
        <v>14398174.389703223</v>
      </c>
      <c r="O346" s="41">
        <f t="shared" si="42"/>
        <v>621441.91652120091</v>
      </c>
    </row>
    <row r="347" spans="1:15" x14ac:dyDescent="0.3">
      <c r="A347" s="33">
        <v>5427</v>
      </c>
      <c r="B347" s="34" t="s">
        <v>336</v>
      </c>
      <c r="C347" s="36">
        <v>73085106</v>
      </c>
      <c r="D347" s="36">
        <v>2927</v>
      </c>
      <c r="E347" s="37">
        <f t="shared" si="37"/>
        <v>24969.288008199521</v>
      </c>
      <c r="F347" s="38">
        <f>IF(ISNUMBER(C347),E347/E$369,"")</f>
        <v>0.79355043960976257</v>
      </c>
      <c r="G347" s="39">
        <f>(E$369-E347)*0.6</f>
        <v>3897.5961264050184</v>
      </c>
      <c r="H347" s="39">
        <f>IF(E347&gt;=E$369*0.9,0,IF(E347&lt;0.9*E$369,(E$369*0.9-E347)*0.35))</f>
        <v>1172.3128860756515</v>
      </c>
      <c r="I347" s="37">
        <f t="shared" si="38"/>
        <v>5069.9090124806698</v>
      </c>
      <c r="J347" s="40">
        <f>I$371</f>
        <v>-355.66407549743667</v>
      </c>
      <c r="K347" s="37">
        <f t="shared" si="39"/>
        <v>4714.2449369832329</v>
      </c>
      <c r="L347" s="37">
        <f t="shared" si="40"/>
        <v>14839623.67953092</v>
      </c>
      <c r="M347" s="37">
        <f t="shared" si="41"/>
        <v>13798594.930549923</v>
      </c>
      <c r="N347" s="41">
        <f>'jan-nov'!M347</f>
        <v>13288937.809324645</v>
      </c>
      <c r="O347" s="41">
        <f t="shared" si="42"/>
        <v>509657.12122527882</v>
      </c>
    </row>
    <row r="348" spans="1:15" x14ac:dyDescent="0.3">
      <c r="A348" s="33">
        <v>5428</v>
      </c>
      <c r="B348" s="34" t="s">
        <v>442</v>
      </c>
      <c r="C348" s="36">
        <v>126293240</v>
      </c>
      <c r="D348" s="36">
        <v>4861</v>
      </c>
      <c r="E348" s="37">
        <f t="shared" si="37"/>
        <v>25980.917506685866</v>
      </c>
      <c r="F348" s="38">
        <f>IF(ISNUMBER(C348),E348/E$369,"")</f>
        <v>0.82570109736910369</v>
      </c>
      <c r="G348" s="39">
        <f>(E$369-E348)*0.6</f>
        <v>3290.6184273132117</v>
      </c>
      <c r="H348" s="39">
        <f>IF(E348&gt;=E$369*0.9,0,IF(E348&lt;0.9*E$369,(E$369*0.9-E348)*0.35))</f>
        <v>818.24256160543064</v>
      </c>
      <c r="I348" s="37">
        <f t="shared" si="38"/>
        <v>4108.8609889186428</v>
      </c>
      <c r="J348" s="40">
        <f>I$371</f>
        <v>-355.66407549743667</v>
      </c>
      <c r="K348" s="37">
        <f t="shared" si="39"/>
        <v>3753.1969134212059</v>
      </c>
      <c r="L348" s="37">
        <f t="shared" si="40"/>
        <v>19973173.267133523</v>
      </c>
      <c r="M348" s="37">
        <f t="shared" si="41"/>
        <v>18244290.196140483</v>
      </c>
      <c r="N348" s="41">
        <f>'jan-nov'!M348</f>
        <v>18271023.439520694</v>
      </c>
      <c r="O348" s="41">
        <f t="shared" si="42"/>
        <v>-26733.243380211294</v>
      </c>
    </row>
    <row r="349" spans="1:15" x14ac:dyDescent="0.3">
      <c r="A349" s="33">
        <v>5429</v>
      </c>
      <c r="B349" s="34" t="s">
        <v>338</v>
      </c>
      <c r="C349" s="36">
        <v>30284181</v>
      </c>
      <c r="D349" s="36">
        <v>1191</v>
      </c>
      <c r="E349" s="37">
        <f t="shared" si="37"/>
        <v>25427.523929471034</v>
      </c>
      <c r="F349" s="38">
        <f>IF(ISNUMBER(C349),E349/E$369,"")</f>
        <v>0.80811366290433884</v>
      </c>
      <c r="G349" s="39">
        <f>(E$369-E349)*0.6</f>
        <v>3622.6545736421108</v>
      </c>
      <c r="H349" s="39">
        <f>IF(E349&gt;=E$369*0.9,0,IF(E349&lt;0.9*E$369,(E$369*0.9-E349)*0.35))</f>
        <v>1011.930313630622</v>
      </c>
      <c r="I349" s="37">
        <f t="shared" si="38"/>
        <v>4634.5848872727329</v>
      </c>
      <c r="J349" s="40">
        <f>I$371</f>
        <v>-355.66407549743667</v>
      </c>
      <c r="K349" s="37">
        <f t="shared" si="39"/>
        <v>4278.920811775296</v>
      </c>
      <c r="L349" s="37">
        <f t="shared" si="40"/>
        <v>5519790.6007418251</v>
      </c>
      <c r="M349" s="37">
        <f t="shared" si="41"/>
        <v>5096194.6868243776</v>
      </c>
      <c r="N349" s="41">
        <f>'jan-nov'!M349</f>
        <v>4836672.2494382104</v>
      </c>
      <c r="O349" s="41">
        <f t="shared" si="42"/>
        <v>259522.43738616724</v>
      </c>
    </row>
    <row r="350" spans="1:15" x14ac:dyDescent="0.3">
      <c r="A350" s="33">
        <v>5430</v>
      </c>
      <c r="B350" s="34" t="s">
        <v>437</v>
      </c>
      <c r="C350" s="36">
        <v>55560094</v>
      </c>
      <c r="D350" s="36">
        <v>2910</v>
      </c>
      <c r="E350" s="37">
        <f t="shared" si="37"/>
        <v>19092.815807560139</v>
      </c>
      <c r="F350" s="38">
        <f>IF(ISNUMBER(C350),E350/E$369,"")</f>
        <v>0.60678992418615163</v>
      </c>
      <c r="G350" s="39">
        <f>(E$369-E350)*0.6</f>
        <v>7423.4794467886477</v>
      </c>
      <c r="H350" s="39">
        <f>IF(E350&gt;=E$369*0.9,0,IF(E350&lt;0.9*E$369,(E$369*0.9-E350)*0.35))</f>
        <v>3229.0781562994352</v>
      </c>
      <c r="I350" s="37">
        <f t="shared" si="38"/>
        <v>10652.557603088084</v>
      </c>
      <c r="J350" s="40">
        <f>I$371</f>
        <v>-355.66407549743667</v>
      </c>
      <c r="K350" s="37">
        <f t="shared" si="39"/>
        <v>10296.893527590648</v>
      </c>
      <c r="L350" s="37">
        <f t="shared" si="40"/>
        <v>30998942.624986324</v>
      </c>
      <c r="M350" s="37">
        <f t="shared" si="41"/>
        <v>29963960.165288784</v>
      </c>
      <c r="N350" s="41">
        <f>'jan-nov'!M350</f>
        <v>29723610.403035432</v>
      </c>
      <c r="O350" s="41">
        <f t="shared" si="42"/>
        <v>240349.76225335151</v>
      </c>
    </row>
    <row r="351" spans="1:15" x14ac:dyDescent="0.3">
      <c r="A351" s="33">
        <v>5432</v>
      </c>
      <c r="B351" s="34" t="s">
        <v>343</v>
      </c>
      <c r="C351" s="36">
        <v>21128009</v>
      </c>
      <c r="D351" s="36">
        <v>888</v>
      </c>
      <c r="E351" s="37">
        <f t="shared" si="37"/>
        <v>23792.802927927929</v>
      </c>
      <c r="F351" s="38">
        <f>IF(ISNUMBER(C351),E351/E$369,"")</f>
        <v>0.75616049671922969</v>
      </c>
      <c r="G351" s="39">
        <f>(E$369-E351)*0.6</f>
        <v>4603.4871745679739</v>
      </c>
      <c r="H351" s="39">
        <f>IF(E351&gt;=E$369*0.9,0,IF(E351&lt;0.9*E$369,(E$369*0.9-E351)*0.35))</f>
        <v>1584.0826641707085</v>
      </c>
      <c r="I351" s="37">
        <f t="shared" si="38"/>
        <v>6187.5698387386819</v>
      </c>
      <c r="J351" s="40">
        <f>I$371</f>
        <v>-355.66407549743667</v>
      </c>
      <c r="K351" s="37">
        <f t="shared" si="39"/>
        <v>5831.905763241245</v>
      </c>
      <c r="L351" s="37">
        <f t="shared" si="40"/>
        <v>5494562.0167999491</v>
      </c>
      <c r="M351" s="37">
        <f t="shared" si="41"/>
        <v>5178732.3177582258</v>
      </c>
      <c r="N351" s="41">
        <f>'jan-nov'!M351</f>
        <v>5003924.8138128733</v>
      </c>
      <c r="O351" s="41">
        <f t="shared" si="42"/>
        <v>174807.50394535251</v>
      </c>
    </row>
    <row r="352" spans="1:15" x14ac:dyDescent="0.3">
      <c r="A352" s="33">
        <v>5433</v>
      </c>
      <c r="B352" s="34" t="s">
        <v>344</v>
      </c>
      <c r="C352" s="36">
        <v>22343494</v>
      </c>
      <c r="D352" s="36">
        <v>1005</v>
      </c>
      <c r="E352" s="37">
        <f t="shared" si="37"/>
        <v>22232.332338308457</v>
      </c>
      <c r="F352" s="38">
        <f>IF(ISNUMBER(C352),E352/E$369,"")</f>
        <v>0.70656708732830131</v>
      </c>
      <c r="G352" s="39">
        <f>(E$369-E352)*0.6</f>
        <v>5539.769528339657</v>
      </c>
      <c r="H352" s="39">
        <f>IF(E352&gt;=E$369*0.9,0,IF(E352&lt;0.9*E$369,(E$369*0.9-E352)*0.35))</f>
        <v>2130.2473705375237</v>
      </c>
      <c r="I352" s="37">
        <f t="shared" si="38"/>
        <v>7670.0168988771802</v>
      </c>
      <c r="J352" s="40">
        <f>I$371</f>
        <v>-355.66407549743667</v>
      </c>
      <c r="K352" s="37">
        <f t="shared" si="39"/>
        <v>7314.3528233797433</v>
      </c>
      <c r="L352" s="37">
        <f t="shared" si="40"/>
        <v>7708366.983371566</v>
      </c>
      <c r="M352" s="37">
        <f t="shared" si="41"/>
        <v>7350924.587496642</v>
      </c>
      <c r="N352" s="41">
        <f>'jan-nov'!M352</f>
        <v>7190337.3894503796</v>
      </c>
      <c r="O352" s="41">
        <f t="shared" si="42"/>
        <v>160587.19804626238</v>
      </c>
    </row>
    <row r="353" spans="1:15" x14ac:dyDescent="0.3">
      <c r="A353" s="33">
        <v>5434</v>
      </c>
      <c r="B353" s="34" t="s">
        <v>345</v>
      </c>
      <c r="C353" s="36">
        <v>36764179</v>
      </c>
      <c r="D353" s="36">
        <v>1225</v>
      </c>
      <c r="E353" s="37">
        <f t="shared" si="37"/>
        <v>30011.574693877552</v>
      </c>
      <c r="F353" s="38">
        <f>IF(ISNUMBER(C353),E353/E$369,"")</f>
        <v>0.95379965515584819</v>
      </c>
      <c r="G353" s="39">
        <f>(E$369-E353)*0.6</f>
        <v>872.22411499820009</v>
      </c>
      <c r="H353" s="39">
        <f>IF(E353&gt;=E$369*0.9,0,IF(E353&lt;0.9*E$369,(E$369*0.9-E353)*0.35))</f>
        <v>0</v>
      </c>
      <c r="I353" s="37">
        <f t="shared" si="38"/>
        <v>872.22411499820009</v>
      </c>
      <c r="J353" s="40">
        <f>I$371</f>
        <v>-355.66407549743667</v>
      </c>
      <c r="K353" s="37">
        <f t="shared" si="39"/>
        <v>516.56003950076342</v>
      </c>
      <c r="L353" s="37">
        <f t="shared" si="40"/>
        <v>1068474.540872795</v>
      </c>
      <c r="M353" s="37">
        <f t="shared" si="41"/>
        <v>632786.04838843516</v>
      </c>
      <c r="N353" s="41">
        <f>'jan-nov'!M353</f>
        <v>376276.10917503526</v>
      </c>
      <c r="O353" s="41">
        <f t="shared" si="42"/>
        <v>256509.93921339989</v>
      </c>
    </row>
    <row r="354" spans="1:15" x14ac:dyDescent="0.3">
      <c r="A354" s="33">
        <v>5435</v>
      </c>
      <c r="B354" s="34" t="s">
        <v>346</v>
      </c>
      <c r="C354" s="36">
        <v>84073442</v>
      </c>
      <c r="D354" s="36">
        <v>3162</v>
      </c>
      <c r="E354" s="37">
        <f t="shared" si="37"/>
        <v>26588.691334598356</v>
      </c>
      <c r="F354" s="38">
        <f>IF(ISNUMBER(C354),E354/E$369,"")</f>
        <v>0.84501679384250272</v>
      </c>
      <c r="G354" s="39">
        <f>(E$369-E354)*0.6</f>
        <v>2925.9541305657176</v>
      </c>
      <c r="H354" s="39">
        <f>IF(E354&gt;=E$369*0.9,0,IF(E354&lt;0.9*E$369,(E$369*0.9-E354)*0.35))</f>
        <v>605.52172183605921</v>
      </c>
      <c r="I354" s="37">
        <f t="shared" si="38"/>
        <v>3531.475852401777</v>
      </c>
      <c r="J354" s="40">
        <f>I$371</f>
        <v>-355.66407549743667</v>
      </c>
      <c r="K354" s="37">
        <f t="shared" si="39"/>
        <v>3175.8117769043401</v>
      </c>
      <c r="L354" s="37">
        <f t="shared" si="40"/>
        <v>11166526.645294419</v>
      </c>
      <c r="M354" s="37">
        <f t="shared" si="41"/>
        <v>10041916.838571524</v>
      </c>
      <c r="N354" s="41">
        <f>'jan-nov'!M354</f>
        <v>10227452.719793137</v>
      </c>
      <c r="O354" s="41">
        <f t="shared" si="42"/>
        <v>-185535.88122161292</v>
      </c>
    </row>
    <row r="355" spans="1:15" x14ac:dyDescent="0.3">
      <c r="A355" s="33">
        <v>5436</v>
      </c>
      <c r="B355" s="34" t="s">
        <v>438</v>
      </c>
      <c r="C355" s="36">
        <v>99679365</v>
      </c>
      <c r="D355" s="36">
        <v>3998</v>
      </c>
      <c r="E355" s="37">
        <f t="shared" si="37"/>
        <v>24932.307403701852</v>
      </c>
      <c r="F355" s="38">
        <f>IF(ISNUMBER(C355),E355/E$369,"")</f>
        <v>0.7923751568004761</v>
      </c>
      <c r="G355" s="39">
        <f>(E$369-E355)*0.6</f>
        <v>3919.7844891036198</v>
      </c>
      <c r="H355" s="39">
        <f>IF(E355&gt;=E$369*0.9,0,IF(E355&lt;0.9*E$369,(E$369*0.9-E355)*0.35))</f>
        <v>1185.2560976498353</v>
      </c>
      <c r="I355" s="37">
        <f t="shared" si="38"/>
        <v>5105.0405867534555</v>
      </c>
      <c r="J355" s="40">
        <f>I$371</f>
        <v>-355.66407549743667</v>
      </c>
      <c r="K355" s="37">
        <f t="shared" si="39"/>
        <v>4749.3765112560186</v>
      </c>
      <c r="L355" s="37">
        <f t="shared" si="40"/>
        <v>20409952.265840314</v>
      </c>
      <c r="M355" s="37">
        <f t="shared" si="41"/>
        <v>18988007.292001564</v>
      </c>
      <c r="N355" s="41">
        <f>'jan-nov'!M355</f>
        <v>18302366.355544891</v>
      </c>
      <c r="O355" s="41">
        <f t="shared" si="42"/>
        <v>685640.93645667285</v>
      </c>
    </row>
    <row r="356" spans="1:15" x14ac:dyDescent="0.3">
      <c r="A356" s="33">
        <v>5437</v>
      </c>
      <c r="B356" s="34" t="s">
        <v>388</v>
      </c>
      <c r="C356" s="36">
        <v>60130484</v>
      </c>
      <c r="D356" s="36">
        <v>2628</v>
      </c>
      <c r="E356" s="37">
        <f t="shared" si="37"/>
        <v>22880.701674277017</v>
      </c>
      <c r="F356" s="38">
        <f>IF(ISNUMBER(C356),E356/E$369,"")</f>
        <v>0.727172952077764</v>
      </c>
      <c r="G356" s="39">
        <f>(E$369-E356)*0.6</f>
        <v>5150.7479267585204</v>
      </c>
      <c r="H356" s="39">
        <f>IF(E356&gt;=E$369*0.9,0,IF(E356&lt;0.9*E$369,(E$369*0.9-E356)*0.35))</f>
        <v>1903.3181029485274</v>
      </c>
      <c r="I356" s="37">
        <f t="shared" si="38"/>
        <v>7054.0660297070481</v>
      </c>
      <c r="J356" s="40">
        <f>I$371</f>
        <v>-355.66407549743667</v>
      </c>
      <c r="K356" s="37">
        <f t="shared" si="39"/>
        <v>6698.4019542096112</v>
      </c>
      <c r="L356" s="37">
        <f t="shared" si="40"/>
        <v>18538085.526070122</v>
      </c>
      <c r="M356" s="37">
        <f t="shared" si="41"/>
        <v>17603400.335662857</v>
      </c>
      <c r="N356" s="41">
        <f>'jan-nov'!M356</f>
        <v>17312008.660473239</v>
      </c>
      <c r="O356" s="41">
        <f t="shared" si="42"/>
        <v>291391.67518961802</v>
      </c>
    </row>
    <row r="357" spans="1:15" x14ac:dyDescent="0.3">
      <c r="A357" s="33">
        <v>5438</v>
      </c>
      <c r="B357" s="34" t="s">
        <v>347</v>
      </c>
      <c r="C357" s="36">
        <v>37981840</v>
      </c>
      <c r="D357" s="36">
        <v>1290</v>
      </c>
      <c r="E357" s="37">
        <f t="shared" si="37"/>
        <v>29443.286821705427</v>
      </c>
      <c r="F357" s="38">
        <f>IF(ISNUMBER(C357),E357/E$369,"")</f>
        <v>0.93573886420982699</v>
      </c>
      <c r="G357" s="39">
        <f>(E$369-E357)*0.6</f>
        <v>1213.1968383014748</v>
      </c>
      <c r="H357" s="39">
        <f>IF(E357&gt;=E$369*0.9,0,IF(E357&lt;0.9*E$369,(E$369*0.9-E357)*0.35))</f>
        <v>0</v>
      </c>
      <c r="I357" s="37">
        <f t="shared" si="38"/>
        <v>1213.1968383014748</v>
      </c>
      <c r="J357" s="40">
        <f>I$371</f>
        <v>-355.66407549743667</v>
      </c>
      <c r="K357" s="37">
        <f t="shared" si="39"/>
        <v>857.53276280403816</v>
      </c>
      <c r="L357" s="37">
        <f t="shared" si="40"/>
        <v>1565023.9214089026</v>
      </c>
      <c r="M357" s="37">
        <f t="shared" si="41"/>
        <v>1106217.2640172092</v>
      </c>
      <c r="N357" s="41">
        <f>'jan-nov'!M357</f>
        <v>1223100.9500700368</v>
      </c>
      <c r="O357" s="41">
        <f t="shared" si="42"/>
        <v>-116883.68605282763</v>
      </c>
    </row>
    <row r="358" spans="1:15" x14ac:dyDescent="0.3">
      <c r="A358" s="33">
        <v>5439</v>
      </c>
      <c r="B358" s="34" t="s">
        <v>348</v>
      </c>
      <c r="C358" s="36">
        <v>28849094</v>
      </c>
      <c r="D358" s="36">
        <v>1132</v>
      </c>
      <c r="E358" s="37">
        <f t="shared" si="37"/>
        <v>25485.065371024735</v>
      </c>
      <c r="F358" s="38">
        <f>IF(ISNUMBER(C358),E358/E$369,"")</f>
        <v>0.8099423909091471</v>
      </c>
      <c r="G358" s="39">
        <f>(E$369-E358)*0.6</f>
        <v>3588.1297087098901</v>
      </c>
      <c r="H358" s="39">
        <f>IF(E358&gt;=E$369*0.9,0,IF(E358&lt;0.9*E$369,(E$369*0.9-E358)*0.35))</f>
        <v>991.79080908682636</v>
      </c>
      <c r="I358" s="37">
        <f t="shared" si="38"/>
        <v>4579.920517796716</v>
      </c>
      <c r="J358" s="40">
        <f>I$371</f>
        <v>-355.66407549743667</v>
      </c>
      <c r="K358" s="37">
        <f t="shared" si="39"/>
        <v>4224.2564422992791</v>
      </c>
      <c r="L358" s="37">
        <f t="shared" si="40"/>
        <v>5184470.0261458829</v>
      </c>
      <c r="M358" s="37">
        <f t="shared" si="41"/>
        <v>4781858.2926827837</v>
      </c>
      <c r="N358" s="41">
        <f>'jan-nov'!M358</f>
        <v>4843358.2570227161</v>
      </c>
      <c r="O358" s="41">
        <f t="shared" si="42"/>
        <v>-61499.964339932427</v>
      </c>
    </row>
    <row r="359" spans="1:15" x14ac:dyDescent="0.3">
      <c r="A359" s="33">
        <v>5440</v>
      </c>
      <c r="B359" s="34" t="s">
        <v>349</v>
      </c>
      <c r="C359" s="36">
        <v>25530506</v>
      </c>
      <c r="D359" s="36">
        <v>957</v>
      </c>
      <c r="E359" s="37">
        <f t="shared" si="37"/>
        <v>26677.644723092999</v>
      </c>
      <c r="F359" s="38">
        <f>IF(ISNUMBER(C359),E359/E$369,"")</f>
        <v>0.8478438268168319</v>
      </c>
      <c r="G359" s="39">
        <f>(E$369-E359)*0.6</f>
        <v>2872.5820974689318</v>
      </c>
      <c r="H359" s="39">
        <f>IF(E359&gt;=E$369*0.9,0,IF(E359&lt;0.9*E$369,(E$369*0.9-E359)*0.35))</f>
        <v>574.38803586293409</v>
      </c>
      <c r="I359" s="37">
        <f t="shared" si="38"/>
        <v>3446.9701333318658</v>
      </c>
      <c r="J359" s="40">
        <f>I$371</f>
        <v>-355.66407549743667</v>
      </c>
      <c r="K359" s="37">
        <f t="shared" si="39"/>
        <v>3091.3060578344293</v>
      </c>
      <c r="L359" s="37">
        <f t="shared" si="40"/>
        <v>3298750.4175985954</v>
      </c>
      <c r="M359" s="37">
        <f t="shared" si="41"/>
        <v>2958379.897347549</v>
      </c>
      <c r="N359" s="41">
        <f>'jan-nov'!M359</f>
        <v>2959235.8481631987</v>
      </c>
      <c r="O359" s="41">
        <f t="shared" si="42"/>
        <v>-855.95081564970315</v>
      </c>
    </row>
    <row r="360" spans="1:15" x14ac:dyDescent="0.3">
      <c r="A360" s="33">
        <v>5441</v>
      </c>
      <c r="B360" s="34" t="s">
        <v>389</v>
      </c>
      <c r="C360" s="36">
        <v>74458696</v>
      </c>
      <c r="D360" s="36">
        <v>2918</v>
      </c>
      <c r="E360" s="37">
        <f t="shared" si="37"/>
        <v>25517.03084304318</v>
      </c>
      <c r="F360" s="38">
        <f>IF(ISNUMBER(C360),E360/E$369,"")</f>
        <v>0.81095828749235133</v>
      </c>
      <c r="G360" s="39">
        <f>(E$369-E360)*0.6</f>
        <v>3568.9504254988233</v>
      </c>
      <c r="H360" s="39">
        <f>IF(E360&gt;=E$369*0.9,0,IF(E360&lt;0.9*E$369,(E$369*0.9-E360)*0.35))</f>
        <v>980.60289388037086</v>
      </c>
      <c r="I360" s="37">
        <f t="shared" si="38"/>
        <v>4549.5533193791944</v>
      </c>
      <c r="J360" s="40">
        <f>I$371</f>
        <v>-355.66407549743667</v>
      </c>
      <c r="K360" s="37">
        <f t="shared" si="39"/>
        <v>4193.8892438817575</v>
      </c>
      <c r="L360" s="37">
        <f t="shared" si="40"/>
        <v>13275596.58594849</v>
      </c>
      <c r="M360" s="37">
        <f t="shared" si="41"/>
        <v>12237768.813646968</v>
      </c>
      <c r="N360" s="41">
        <f>'jan-nov'!M360</f>
        <v>11899419.876583293</v>
      </c>
      <c r="O360" s="41">
        <f t="shared" si="42"/>
        <v>338348.93706367537</v>
      </c>
    </row>
    <row r="361" spans="1:15" x14ac:dyDescent="0.3">
      <c r="A361" s="33">
        <v>5442</v>
      </c>
      <c r="B361" s="34" t="s">
        <v>390</v>
      </c>
      <c r="C361" s="36">
        <v>20195654</v>
      </c>
      <c r="D361" s="36">
        <v>926</v>
      </c>
      <c r="E361" s="37">
        <f t="shared" si="37"/>
        <v>21809.561555075594</v>
      </c>
      <c r="F361" s="38">
        <f>IF(ISNUMBER(C361),E361/E$369,"")</f>
        <v>0.69313098371259418</v>
      </c>
      <c r="G361" s="39">
        <f>(E$369-E361)*0.6</f>
        <v>5793.431998279375</v>
      </c>
      <c r="H361" s="39">
        <f>IF(E361&gt;=E$369*0.9,0,IF(E361&lt;0.9*E$369,(E$369*0.9-E361)*0.35))</f>
        <v>2278.2171446690259</v>
      </c>
      <c r="I361" s="37">
        <f t="shared" si="38"/>
        <v>8071.6491429484013</v>
      </c>
      <c r="J361" s="40">
        <f>I$371</f>
        <v>-355.66407549743667</v>
      </c>
      <c r="K361" s="37">
        <f t="shared" si="39"/>
        <v>7715.9850674509644</v>
      </c>
      <c r="L361" s="37">
        <f t="shared" si="40"/>
        <v>7474347.10637022</v>
      </c>
      <c r="M361" s="37">
        <f t="shared" si="41"/>
        <v>7145002.172459593</v>
      </c>
      <c r="N361" s="41">
        <f>'jan-nov'!M361</f>
        <v>7512834.3131652242</v>
      </c>
      <c r="O361" s="41">
        <f t="shared" si="42"/>
        <v>-367832.14070563111</v>
      </c>
    </row>
    <row r="362" spans="1:15" x14ac:dyDescent="0.3">
      <c r="A362" s="33">
        <v>5443</v>
      </c>
      <c r="B362" s="34" t="s">
        <v>350</v>
      </c>
      <c r="C362" s="36">
        <v>58015594</v>
      </c>
      <c r="D362" s="36">
        <v>2221</v>
      </c>
      <c r="E362" s="37">
        <f t="shared" si="37"/>
        <v>26121.384061233679</v>
      </c>
      <c r="F362" s="38">
        <f>IF(ISNUMBER(C362),E362/E$369,"")</f>
        <v>0.83016527336304002</v>
      </c>
      <c r="G362" s="39">
        <f>(E$369-E362)*0.6</f>
        <v>3206.3384945845237</v>
      </c>
      <c r="H362" s="39">
        <f>IF(E362&gt;=E$369*0.9,0,IF(E362&lt;0.9*E$369,(E$369*0.9-E362)*0.35))</f>
        <v>769.0792675136961</v>
      </c>
      <c r="I362" s="37">
        <f t="shared" si="38"/>
        <v>3975.41776209822</v>
      </c>
      <c r="J362" s="40">
        <f>I$371</f>
        <v>-355.66407549743667</v>
      </c>
      <c r="K362" s="37">
        <f t="shared" si="39"/>
        <v>3619.7536866007831</v>
      </c>
      <c r="L362" s="37">
        <f t="shared" si="40"/>
        <v>8829402.8496201467</v>
      </c>
      <c r="M362" s="37">
        <f t="shared" si="41"/>
        <v>8039472.9379403396</v>
      </c>
      <c r="N362" s="41">
        <f>'jan-nov'!M362</f>
        <v>7710015.6687256694</v>
      </c>
      <c r="O362" s="41">
        <f t="shared" si="42"/>
        <v>329457.26921467017</v>
      </c>
    </row>
    <row r="363" spans="1:15" x14ac:dyDescent="0.3">
      <c r="A363" s="33">
        <v>5444</v>
      </c>
      <c r="B363" s="34" t="s">
        <v>351</v>
      </c>
      <c r="C363" s="36">
        <v>266947965</v>
      </c>
      <c r="D363" s="36">
        <v>10158</v>
      </c>
      <c r="E363" s="37">
        <f t="shared" si="37"/>
        <v>26279.579149438865</v>
      </c>
      <c r="F363" s="38">
        <f>IF(ISNUMBER(C363),E363/E$369,"")</f>
        <v>0.83519288094833066</v>
      </c>
      <c r="G363" s="39">
        <f>(E$369-E363)*0.6</f>
        <v>3111.4214416614122</v>
      </c>
      <c r="H363" s="39">
        <f>IF(E363&gt;=E$369*0.9,0,IF(E363&lt;0.9*E$369,(E$369*0.9-E363)*0.35))</f>
        <v>713.71098664188094</v>
      </c>
      <c r="I363" s="37">
        <f t="shared" si="38"/>
        <v>3825.1324283032932</v>
      </c>
      <c r="J363" s="40">
        <f>I$371</f>
        <v>-355.66407549743667</v>
      </c>
      <c r="K363" s="37">
        <f t="shared" si="39"/>
        <v>3469.4683528058567</v>
      </c>
      <c r="L363" s="37">
        <f t="shared" si="40"/>
        <v>38855695.206704855</v>
      </c>
      <c r="M363" s="37">
        <f t="shared" si="41"/>
        <v>35242859.527801894</v>
      </c>
      <c r="N363" s="41">
        <f>'jan-nov'!M363</f>
        <v>33600545.687399976</v>
      </c>
      <c r="O363" s="41">
        <f t="shared" si="42"/>
        <v>1642313.8404019177</v>
      </c>
    </row>
    <row r="364" spans="1:15" x14ac:dyDescent="0.3">
      <c r="A364" s="33"/>
      <c r="B364" s="34"/>
      <c r="C364" s="35"/>
      <c r="D364" s="36"/>
      <c r="E364" s="37"/>
      <c r="F364" s="38"/>
      <c r="G364" s="39"/>
      <c r="H364" s="39"/>
      <c r="I364" s="37"/>
      <c r="J364" s="40"/>
      <c r="K364" s="37"/>
      <c r="L364" s="37"/>
      <c r="M364" s="37"/>
      <c r="N364" s="41"/>
      <c r="O364" s="41"/>
    </row>
    <row r="365" spans="1:15" x14ac:dyDescent="0.3">
      <c r="A365" s="33"/>
      <c r="B365" s="34"/>
      <c r="C365" s="35"/>
      <c r="D365" s="36"/>
      <c r="E365" s="37"/>
      <c r="F365" s="38"/>
      <c r="G365" s="39"/>
      <c r="H365" s="39"/>
      <c r="I365" s="37"/>
      <c r="J365" s="40"/>
      <c r="K365" s="37"/>
      <c r="L365" s="37"/>
      <c r="M365" s="37"/>
      <c r="N365" s="41"/>
      <c r="O365" s="41"/>
    </row>
    <row r="366" spans="1:15" x14ac:dyDescent="0.3">
      <c r="A366" s="33"/>
      <c r="B366" s="34"/>
      <c r="C366" s="35"/>
      <c r="D366" s="36"/>
      <c r="E366" s="37"/>
      <c r="F366" s="38"/>
      <c r="G366" s="39"/>
      <c r="H366" s="39"/>
      <c r="I366" s="37"/>
      <c r="J366" s="40"/>
      <c r="K366" s="37"/>
      <c r="L366" s="37"/>
      <c r="M366" s="37"/>
      <c r="N366" s="41"/>
      <c r="O366" s="41"/>
    </row>
    <row r="367" spans="1:15" x14ac:dyDescent="0.3">
      <c r="A367" s="33"/>
      <c r="B367" s="34"/>
      <c r="C367" s="35"/>
      <c r="D367" s="36"/>
      <c r="E367" s="37"/>
      <c r="F367" s="38"/>
      <c r="G367" s="39"/>
      <c r="H367" s="39"/>
      <c r="I367" s="37"/>
      <c r="J367" s="40"/>
      <c r="K367" s="37"/>
      <c r="L367" s="37"/>
      <c r="M367" s="37"/>
      <c r="N367" s="41"/>
      <c r="O367" s="41"/>
    </row>
    <row r="368" spans="1:15" x14ac:dyDescent="0.3">
      <c r="A368" s="42"/>
      <c r="B368" s="34"/>
      <c r="C368" s="36"/>
      <c r="D368" s="43"/>
      <c r="E368" s="37"/>
      <c r="F368" s="38"/>
      <c r="G368" s="39"/>
      <c r="H368" s="39"/>
      <c r="I368" s="37"/>
      <c r="J368" s="40"/>
      <c r="K368" s="37"/>
      <c r="L368" s="34"/>
      <c r="M368" s="37"/>
      <c r="N368" s="41"/>
      <c r="O368" s="41"/>
    </row>
    <row r="369" spans="1:15" ht="13.5" thickBot="1" x14ac:dyDescent="0.35">
      <c r="A369" s="44"/>
      <c r="B369" s="44" t="s">
        <v>32</v>
      </c>
      <c r="C369" s="45">
        <f>SUM(C8:C368)</f>
        <v>168892415954</v>
      </c>
      <c r="D369" s="46">
        <f>SUM(D8:D367)</f>
        <v>5367580</v>
      </c>
      <c r="E369" s="46">
        <f>(C369)/D369</f>
        <v>31465.281552207885</v>
      </c>
      <c r="F369" s="47">
        <f>IF(C369&gt;0,E369/E$369,"")</f>
        <v>1</v>
      </c>
      <c r="G369" s="48"/>
      <c r="H369" s="48"/>
      <c r="I369" s="46"/>
      <c r="J369" s="49"/>
      <c r="K369" s="46"/>
      <c r="L369" s="46">
        <f>SUM(L8:L367)</f>
        <v>1909055378.358531</v>
      </c>
      <c r="M369" s="46">
        <f>SUM(M8:M368)</f>
        <v>-2.1085143089294434E-6</v>
      </c>
      <c r="N369" s="46">
        <f>jan!M365</f>
        <v>9.6391886472702026E-7</v>
      </c>
      <c r="O369" s="46">
        <f t="shared" ref="O369" si="43">M369-N369</f>
        <v>-3.0724331736564636E-6</v>
      </c>
    </row>
    <row r="370" spans="1:15" ht="13.5" thickTop="1" x14ac:dyDescent="0.3">
      <c r="A370" s="50"/>
      <c r="B370" s="50"/>
      <c r="C370" s="50"/>
      <c r="D370" s="2"/>
      <c r="E370" s="37"/>
      <c r="F370" s="38"/>
      <c r="G370" s="39"/>
      <c r="H370" s="39"/>
      <c r="I370" s="37"/>
      <c r="J370" s="40"/>
      <c r="K370" s="37"/>
      <c r="L370" s="37"/>
      <c r="M370" s="37"/>
      <c r="N370" s="34"/>
      <c r="O370" s="51"/>
    </row>
    <row r="371" spans="1:15" x14ac:dyDescent="0.3">
      <c r="A371" s="52" t="s">
        <v>33</v>
      </c>
      <c r="B371" s="52"/>
      <c r="C371" s="52"/>
      <c r="D371" s="53">
        <f>L369</f>
        <v>1909055378.358531</v>
      </c>
      <c r="E371" s="54" t="s">
        <v>34</v>
      </c>
      <c r="F371" s="55">
        <f>D369</f>
        <v>5367580</v>
      </c>
      <c r="G371" s="54" t="s">
        <v>35</v>
      </c>
      <c r="H371" s="54"/>
      <c r="I371" s="56">
        <f>-L369/D369</f>
        <v>-355.66407549743667</v>
      </c>
      <c r="J371" s="57" t="s">
        <v>36</v>
      </c>
      <c r="K371" s="34"/>
      <c r="L371" s="34"/>
      <c r="M371" s="58"/>
      <c r="N371" s="34"/>
      <c r="O371" s="34"/>
    </row>
  </sheetData>
  <mergeCells count="6">
    <mergeCell ref="A1:M1"/>
    <mergeCell ref="A2:A5"/>
    <mergeCell ref="B2:B5"/>
    <mergeCell ref="E2:F2"/>
    <mergeCell ref="G2:K2"/>
    <mergeCell ref="L2:M2"/>
  </mergeCells>
  <pageMargins left="0.7" right="0.7" top="0.78740157499999996" bottom="0.78740157499999996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P437"/>
  <sheetViews>
    <sheetView workbookViewId="0">
      <pane xSplit="2" ySplit="7" topLeftCell="C358" activePane="bottomRight" state="frozen"/>
      <selection pane="topRight" activeCell="C1" sqref="C1"/>
      <selection pane="bottomLeft" activeCell="A8" sqref="A8"/>
      <selection pane="bottomRight" activeCell="A8" sqref="A8:D363"/>
    </sheetView>
  </sheetViews>
  <sheetFormatPr baseColWidth="10" defaultColWidth="8.81640625" defaultRowHeight="13" x14ac:dyDescent="0.3"/>
  <cols>
    <col min="1" max="1" width="6.54296875" style="2" customWidth="1"/>
    <col min="2" max="2" width="14" style="2" bestFit="1" customWidth="1"/>
    <col min="3" max="3" width="13.1796875" style="2" customWidth="1"/>
    <col min="4" max="6" width="11.453125" style="2" customWidth="1"/>
    <col min="7" max="8" width="11.453125" style="61" customWidth="1"/>
    <col min="9" max="9" width="11.453125" style="2" customWidth="1"/>
    <col min="10" max="10" width="11.453125" style="62" customWidth="1"/>
    <col min="11" max="11" width="11.453125" style="2" customWidth="1"/>
    <col min="12" max="12" width="13" style="2" customWidth="1"/>
    <col min="13" max="15" width="11.453125" style="2" customWidth="1"/>
    <col min="16" max="16" width="11.453125" style="77" customWidth="1"/>
    <col min="17" max="200" width="11.453125" style="2" customWidth="1"/>
    <col min="201" max="16384" width="8.81640625" style="2"/>
  </cols>
  <sheetData>
    <row r="1" spans="1:16" ht="22.5" customHeight="1" x14ac:dyDescent="0.3">
      <c r="A1" s="82" t="s">
        <v>393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3"/>
    </row>
    <row r="2" spans="1:16" x14ac:dyDescent="0.3">
      <c r="A2" s="84" t="s">
        <v>0</v>
      </c>
      <c r="B2" s="84" t="s">
        <v>1</v>
      </c>
      <c r="C2" s="5" t="s">
        <v>2</v>
      </c>
      <c r="D2" s="6" t="s">
        <v>3</v>
      </c>
      <c r="E2" s="87" t="s">
        <v>394</v>
      </c>
      <c r="F2" s="88"/>
      <c r="G2" s="87" t="s">
        <v>4</v>
      </c>
      <c r="H2" s="89"/>
      <c r="I2" s="89"/>
      <c r="J2" s="89"/>
      <c r="K2" s="88"/>
      <c r="L2" s="87" t="s">
        <v>5</v>
      </c>
      <c r="M2" s="88"/>
    </row>
    <row r="3" spans="1:16" x14ac:dyDescent="0.3">
      <c r="A3" s="85"/>
      <c r="B3" s="85"/>
      <c r="C3" s="8" t="s">
        <v>8</v>
      </c>
      <c r="D3" s="9" t="s">
        <v>439</v>
      </c>
      <c r="E3" s="10" t="s">
        <v>9</v>
      </c>
      <c r="F3" s="11" t="s">
        <v>10</v>
      </c>
      <c r="G3" s="12" t="s">
        <v>11</v>
      </c>
      <c r="H3" s="70" t="s">
        <v>12</v>
      </c>
      <c r="I3" s="10" t="s">
        <v>13</v>
      </c>
      <c r="J3" s="13" t="s">
        <v>14</v>
      </c>
      <c r="K3" s="14" t="s">
        <v>15</v>
      </c>
      <c r="L3" s="15" t="s">
        <v>13</v>
      </c>
      <c r="M3" s="16" t="s">
        <v>6</v>
      </c>
    </row>
    <row r="4" spans="1:16" x14ac:dyDescent="0.3">
      <c r="A4" s="85"/>
      <c r="B4" s="85"/>
      <c r="C4" s="9"/>
      <c r="D4" s="9"/>
      <c r="E4" s="18"/>
      <c r="F4" s="16" t="s">
        <v>18</v>
      </c>
      <c r="G4" s="19" t="s">
        <v>19</v>
      </c>
      <c r="H4" s="71" t="s">
        <v>20</v>
      </c>
      <c r="I4" s="18" t="s">
        <v>16</v>
      </c>
      <c r="J4" s="20" t="s">
        <v>21</v>
      </c>
      <c r="K4" s="15" t="s">
        <v>22</v>
      </c>
      <c r="L4" s="15" t="s">
        <v>23</v>
      </c>
      <c r="M4" s="16" t="s">
        <v>16</v>
      </c>
    </row>
    <row r="5" spans="1:16" s="34" customFormat="1" x14ac:dyDescent="0.3">
      <c r="A5" s="86"/>
      <c r="B5" s="86"/>
      <c r="C5" s="1"/>
      <c r="D5" s="22"/>
      <c r="E5" s="22"/>
      <c r="F5" s="23" t="s">
        <v>26</v>
      </c>
      <c r="G5" s="24" t="s">
        <v>27</v>
      </c>
      <c r="H5" s="72" t="s">
        <v>28</v>
      </c>
      <c r="I5" s="69"/>
      <c r="J5" s="26" t="s">
        <v>29</v>
      </c>
      <c r="K5" s="22"/>
      <c r="L5" s="23" t="s">
        <v>30</v>
      </c>
      <c r="M5" s="23" t="s">
        <v>31</v>
      </c>
      <c r="P5" s="78"/>
    </row>
    <row r="6" spans="1:16" s="59" customFormat="1" x14ac:dyDescent="0.3">
      <c r="A6" s="74"/>
      <c r="B6" s="74"/>
      <c r="C6" s="74">
        <v>1</v>
      </c>
      <c r="D6" s="75">
        <v>2</v>
      </c>
      <c r="E6" s="74">
        <v>3</v>
      </c>
      <c r="F6" s="74">
        <v>4</v>
      </c>
      <c r="G6" s="74">
        <v>5</v>
      </c>
      <c r="H6" s="74">
        <f t="shared" ref="H6:M6" si="0">G6+1</f>
        <v>6</v>
      </c>
      <c r="I6" s="74">
        <f t="shared" si="0"/>
        <v>7</v>
      </c>
      <c r="J6" s="74">
        <f t="shared" si="0"/>
        <v>8</v>
      </c>
      <c r="K6" s="74">
        <f t="shared" si="0"/>
        <v>9</v>
      </c>
      <c r="L6" s="74">
        <f t="shared" si="0"/>
        <v>10</v>
      </c>
      <c r="M6" s="74">
        <f t="shared" si="0"/>
        <v>11</v>
      </c>
      <c r="P6" s="79"/>
    </row>
    <row r="7" spans="1:16" s="34" customFormat="1" x14ac:dyDescent="0.3">
      <c r="A7" s="28"/>
      <c r="B7" s="29"/>
      <c r="C7" s="29"/>
      <c r="D7" s="29"/>
      <c r="E7" s="29"/>
      <c r="F7" s="29"/>
      <c r="G7" s="30"/>
      <c r="H7" s="30"/>
      <c r="I7" s="29"/>
      <c r="J7" s="31"/>
      <c r="K7" s="67"/>
      <c r="L7" s="29"/>
      <c r="M7" s="29"/>
      <c r="P7" s="78"/>
    </row>
    <row r="8" spans="1:16" s="34" customFormat="1" x14ac:dyDescent="0.3">
      <c r="A8" s="33">
        <v>301</v>
      </c>
      <c r="B8" s="34" t="s">
        <v>90</v>
      </c>
      <c r="C8" s="36">
        <v>3409298251</v>
      </c>
      <c r="D8" s="76">
        <v>693494</v>
      </c>
      <c r="E8" s="37">
        <f t="shared" ref="E8:E71" si="1">(C8)/D8</f>
        <v>4916.1178770111928</v>
      </c>
      <c r="F8" s="38">
        <f t="shared" ref="F8:F71" si="2">IF(ISNUMBER(C8),E8/E$365,"")</f>
        <v>1.2628525061216536</v>
      </c>
      <c r="G8" s="39">
        <f t="shared" ref="G8:G71" si="3">(E$365-E8)*0.6</f>
        <v>-613.9500368085138</v>
      </c>
      <c r="H8" s="39">
        <f t="shared" ref="H8:H71" si="4">IF(E8&gt;=E$365*0.9,0,IF(E8&lt;0.9*E$365,(E$365*0.9-E8)*0.35))</f>
        <v>0</v>
      </c>
      <c r="I8" s="68">
        <f>G8+H8</f>
        <v>-613.9500368085138</v>
      </c>
      <c r="J8" s="40">
        <f>I$367</f>
        <v>-34.832551076714758</v>
      </c>
      <c r="K8" s="37">
        <f t="shared" ref="K8" si="5">I8+J8</f>
        <v>-648.78258788522851</v>
      </c>
      <c r="L8" s="37">
        <f t="shared" ref="L8:L71" si="6">(I8*D8)</f>
        <v>-425770666.82648349</v>
      </c>
      <c r="M8" s="37">
        <f t="shared" ref="M8:M71" si="7">(K8*D8)</f>
        <v>-449926832.00287867</v>
      </c>
      <c r="N8" s="63"/>
      <c r="O8" s="73"/>
      <c r="P8" s="78"/>
    </row>
    <row r="9" spans="1:16" s="34" customFormat="1" x14ac:dyDescent="0.3">
      <c r="A9" s="33">
        <v>1101</v>
      </c>
      <c r="B9" s="34" t="s">
        <v>204</v>
      </c>
      <c r="C9" s="36">
        <v>60259406</v>
      </c>
      <c r="D9" s="76">
        <v>14811</v>
      </c>
      <c r="E9" s="37">
        <f t="shared" si="1"/>
        <v>4068.5575585713323</v>
      </c>
      <c r="F9" s="38">
        <f t="shared" si="2"/>
        <v>1.0451311863713282</v>
      </c>
      <c r="G9" s="39">
        <f t="shared" si="3"/>
        <v>-105.41384574459752</v>
      </c>
      <c r="H9" s="39">
        <f t="shared" si="4"/>
        <v>0</v>
      </c>
      <c r="I9" s="68">
        <f t="shared" ref="I9:I72" si="8">G9+H9</f>
        <v>-105.41384574459752</v>
      </c>
      <c r="J9" s="40">
        <f t="shared" ref="J9:J72" si="9">I$367</f>
        <v>-34.832551076714758</v>
      </c>
      <c r="K9" s="37">
        <f t="shared" ref="K9:K72" si="10">I9+J9</f>
        <v>-140.24639682131229</v>
      </c>
      <c r="L9" s="37">
        <f t="shared" si="6"/>
        <v>-1561284.4693232339</v>
      </c>
      <c r="M9" s="37">
        <f t="shared" si="7"/>
        <v>-2077189.3833204564</v>
      </c>
      <c r="N9" s="63"/>
      <c r="O9" s="73"/>
      <c r="P9" s="78"/>
    </row>
    <row r="10" spans="1:16" s="34" customFormat="1" x14ac:dyDescent="0.3">
      <c r="A10" s="33">
        <v>1103</v>
      </c>
      <c r="B10" s="34" t="s">
        <v>206</v>
      </c>
      <c r="C10" s="36">
        <v>687447156</v>
      </c>
      <c r="D10" s="76">
        <v>143574</v>
      </c>
      <c r="E10" s="37">
        <f t="shared" si="1"/>
        <v>4788.1033891930292</v>
      </c>
      <c r="F10" s="38">
        <f t="shared" si="2"/>
        <v>1.2299681406923746</v>
      </c>
      <c r="G10" s="39">
        <f t="shared" si="3"/>
        <v>-537.14134411761563</v>
      </c>
      <c r="H10" s="39">
        <f t="shared" si="4"/>
        <v>0</v>
      </c>
      <c r="I10" s="68">
        <f t="shared" si="8"/>
        <v>-537.14134411761563</v>
      </c>
      <c r="J10" s="40">
        <f t="shared" si="9"/>
        <v>-34.832551076714758</v>
      </c>
      <c r="K10" s="37">
        <f t="shared" si="10"/>
        <v>-571.97389519433034</v>
      </c>
      <c r="L10" s="37">
        <f t="shared" si="6"/>
        <v>-77119531.340342551</v>
      </c>
      <c r="M10" s="37">
        <f t="shared" si="7"/>
        <v>-82120580.028630778</v>
      </c>
      <c r="N10" s="63"/>
      <c r="O10" s="73"/>
      <c r="P10" s="78"/>
    </row>
    <row r="11" spans="1:16" s="34" customFormat="1" x14ac:dyDescent="0.3">
      <c r="A11" s="33">
        <v>1106</v>
      </c>
      <c r="B11" s="34" t="s">
        <v>207</v>
      </c>
      <c r="C11" s="36">
        <v>146897054</v>
      </c>
      <c r="D11" s="76">
        <v>37357</v>
      </c>
      <c r="E11" s="37">
        <f t="shared" si="1"/>
        <v>3932.2497523891107</v>
      </c>
      <c r="F11" s="38">
        <f t="shared" si="2"/>
        <v>1.010116433074604</v>
      </c>
      <c r="G11" s="39">
        <f t="shared" si="3"/>
        <v>-23.62916203526456</v>
      </c>
      <c r="H11" s="39">
        <f t="shared" si="4"/>
        <v>0</v>
      </c>
      <c r="I11" s="68">
        <f t="shared" si="8"/>
        <v>-23.62916203526456</v>
      </c>
      <c r="J11" s="40">
        <f t="shared" si="9"/>
        <v>-34.832551076714758</v>
      </c>
      <c r="K11" s="37">
        <f t="shared" si="10"/>
        <v>-58.461713111979321</v>
      </c>
      <c r="L11" s="37">
        <f t="shared" si="6"/>
        <v>-882714.60615137813</v>
      </c>
      <c r="M11" s="37">
        <f t="shared" si="7"/>
        <v>-2183954.2167242114</v>
      </c>
      <c r="N11" s="63"/>
      <c r="O11" s="73"/>
      <c r="P11" s="78"/>
    </row>
    <row r="12" spans="1:16" s="34" customFormat="1" x14ac:dyDescent="0.3">
      <c r="A12" s="33">
        <v>1108</v>
      </c>
      <c r="B12" s="34" t="s">
        <v>205</v>
      </c>
      <c r="C12" s="36">
        <v>317153443</v>
      </c>
      <c r="D12" s="76">
        <v>79537</v>
      </c>
      <c r="E12" s="37">
        <f t="shared" si="1"/>
        <v>3987.4956686824999</v>
      </c>
      <c r="F12" s="38">
        <f t="shared" si="2"/>
        <v>1.0243080056913512</v>
      </c>
      <c r="G12" s="39">
        <f t="shared" si="3"/>
        <v>-56.776711811298078</v>
      </c>
      <c r="H12" s="39">
        <f t="shared" si="4"/>
        <v>0</v>
      </c>
      <c r="I12" s="68">
        <f t="shared" si="8"/>
        <v>-56.776711811298078</v>
      </c>
      <c r="J12" s="40">
        <f t="shared" si="9"/>
        <v>-34.832551076714758</v>
      </c>
      <c r="K12" s="37">
        <f t="shared" si="10"/>
        <v>-91.609262888012836</v>
      </c>
      <c r="L12" s="37">
        <f t="shared" si="6"/>
        <v>-4515849.3273352152</v>
      </c>
      <c r="M12" s="37">
        <f t="shared" si="7"/>
        <v>-7286325.9423238765</v>
      </c>
      <c r="N12" s="63"/>
      <c r="O12" s="73"/>
      <c r="P12" s="78"/>
    </row>
    <row r="13" spans="1:16" s="34" customFormat="1" x14ac:dyDescent="0.3">
      <c r="A13" s="33">
        <v>1111</v>
      </c>
      <c r="B13" s="34" t="s">
        <v>208</v>
      </c>
      <c r="C13" s="36">
        <v>11621516</v>
      </c>
      <c r="D13" s="76">
        <v>3280</v>
      </c>
      <c r="E13" s="37">
        <f t="shared" si="1"/>
        <v>3543.1451219512196</v>
      </c>
      <c r="F13" s="38">
        <f t="shared" si="2"/>
        <v>0.91016322406189176</v>
      </c>
      <c r="G13" s="39">
        <f t="shared" si="3"/>
        <v>209.83361622747006</v>
      </c>
      <c r="H13" s="39">
        <f t="shared" si="4"/>
        <v>0</v>
      </c>
      <c r="I13" s="68">
        <f t="shared" si="8"/>
        <v>209.83361622747006</v>
      </c>
      <c r="J13" s="40">
        <f t="shared" si="9"/>
        <v>-34.832551076714758</v>
      </c>
      <c r="K13" s="37">
        <f t="shared" si="10"/>
        <v>175.0010651507553</v>
      </c>
      <c r="L13" s="37">
        <f t="shared" si="6"/>
        <v>688254.26122610178</v>
      </c>
      <c r="M13" s="37">
        <f t="shared" si="7"/>
        <v>574003.49369447737</v>
      </c>
      <c r="N13" s="63"/>
      <c r="O13" s="73"/>
      <c r="P13" s="78"/>
    </row>
    <row r="14" spans="1:16" s="34" customFormat="1" x14ac:dyDescent="0.3">
      <c r="A14" s="33">
        <v>1112</v>
      </c>
      <c r="B14" s="34" t="s">
        <v>209</v>
      </c>
      <c r="C14" s="36">
        <v>9735269</v>
      </c>
      <c r="D14" s="76">
        <v>3202</v>
      </c>
      <c r="E14" s="37">
        <f t="shared" si="1"/>
        <v>3040.3713304184885</v>
      </c>
      <c r="F14" s="38">
        <f t="shared" si="2"/>
        <v>0.78101067757425391</v>
      </c>
      <c r="G14" s="39">
        <f t="shared" si="3"/>
        <v>511.4978911471087</v>
      </c>
      <c r="H14" s="39">
        <f t="shared" si="4"/>
        <v>162.12339628758508</v>
      </c>
      <c r="I14" s="68">
        <f t="shared" si="8"/>
        <v>673.62128743469384</v>
      </c>
      <c r="J14" s="40">
        <f t="shared" si="9"/>
        <v>-34.832551076714758</v>
      </c>
      <c r="K14" s="37">
        <f t="shared" si="10"/>
        <v>638.78873635797913</v>
      </c>
      <c r="L14" s="37">
        <f t="shared" si="6"/>
        <v>2156935.3623658898</v>
      </c>
      <c r="M14" s="37">
        <f t="shared" si="7"/>
        <v>2045401.5338182491</v>
      </c>
      <c r="N14" s="63"/>
      <c r="O14" s="73"/>
      <c r="P14" s="78"/>
    </row>
    <row r="15" spans="1:16" s="34" customFormat="1" x14ac:dyDescent="0.3">
      <c r="A15" s="33">
        <v>1114</v>
      </c>
      <c r="B15" s="34" t="s">
        <v>210</v>
      </c>
      <c r="C15" s="36">
        <v>9152900</v>
      </c>
      <c r="D15" s="76">
        <v>2787</v>
      </c>
      <c r="E15" s="37">
        <f t="shared" si="1"/>
        <v>3284.1406530319341</v>
      </c>
      <c r="F15" s="38">
        <f t="shared" si="2"/>
        <v>0.84363014840051598</v>
      </c>
      <c r="G15" s="39">
        <f t="shared" si="3"/>
        <v>365.23629757904138</v>
      </c>
      <c r="H15" s="39">
        <f t="shared" si="4"/>
        <v>76.804133372879107</v>
      </c>
      <c r="I15" s="68">
        <f t="shared" si="8"/>
        <v>442.04043095192048</v>
      </c>
      <c r="J15" s="40">
        <f t="shared" si="9"/>
        <v>-34.832551076714758</v>
      </c>
      <c r="K15" s="37">
        <f t="shared" si="10"/>
        <v>407.20787987520572</v>
      </c>
      <c r="L15" s="37">
        <f t="shared" si="6"/>
        <v>1231966.6810630024</v>
      </c>
      <c r="M15" s="37">
        <f t="shared" si="7"/>
        <v>1134888.3612121984</v>
      </c>
      <c r="N15" s="63"/>
      <c r="O15" s="73"/>
      <c r="P15" s="78"/>
    </row>
    <row r="16" spans="1:16" s="34" customFormat="1" x14ac:dyDescent="0.3">
      <c r="A16" s="33">
        <v>1119</v>
      </c>
      <c r="B16" s="34" t="s">
        <v>211</v>
      </c>
      <c r="C16" s="36">
        <v>63566356</v>
      </c>
      <c r="D16" s="76">
        <v>18991</v>
      </c>
      <c r="E16" s="37">
        <f t="shared" si="1"/>
        <v>3347.1831920383338</v>
      </c>
      <c r="F16" s="38">
        <f t="shared" si="2"/>
        <v>0.859824517691129</v>
      </c>
      <c r="G16" s="39">
        <f t="shared" si="3"/>
        <v>327.41077417520154</v>
      </c>
      <c r="H16" s="39">
        <f t="shared" si="4"/>
        <v>54.739244720639221</v>
      </c>
      <c r="I16" s="68">
        <f t="shared" si="8"/>
        <v>382.15001889584073</v>
      </c>
      <c r="J16" s="40">
        <f t="shared" si="9"/>
        <v>-34.832551076714758</v>
      </c>
      <c r="K16" s="37">
        <f t="shared" si="10"/>
        <v>347.31746781912597</v>
      </c>
      <c r="L16" s="37">
        <f t="shared" si="6"/>
        <v>7257411.0088509116</v>
      </c>
      <c r="M16" s="37">
        <f t="shared" si="7"/>
        <v>6595906.031353021</v>
      </c>
      <c r="N16" s="63"/>
      <c r="O16" s="73"/>
      <c r="P16" s="78"/>
    </row>
    <row r="17" spans="1:16" s="34" customFormat="1" x14ac:dyDescent="0.3">
      <c r="A17" s="33">
        <v>1120</v>
      </c>
      <c r="B17" s="34" t="s">
        <v>212</v>
      </c>
      <c r="C17" s="36">
        <v>72834194</v>
      </c>
      <c r="D17" s="76">
        <v>19588</v>
      </c>
      <c r="E17" s="37">
        <f t="shared" si="1"/>
        <v>3718.3068205023483</v>
      </c>
      <c r="F17" s="38">
        <f t="shared" si="2"/>
        <v>0.95515876638324493</v>
      </c>
      <c r="G17" s="39">
        <f t="shared" si="3"/>
        <v>104.73659709679286</v>
      </c>
      <c r="H17" s="39">
        <f t="shared" si="4"/>
        <v>0</v>
      </c>
      <c r="I17" s="68">
        <f t="shared" si="8"/>
        <v>104.73659709679286</v>
      </c>
      <c r="J17" s="40">
        <f t="shared" si="9"/>
        <v>-34.832551076714758</v>
      </c>
      <c r="K17" s="37">
        <f t="shared" si="10"/>
        <v>69.904046020078113</v>
      </c>
      <c r="L17" s="37">
        <f t="shared" si="6"/>
        <v>2051580.4639319787</v>
      </c>
      <c r="M17" s="37">
        <f t="shared" si="7"/>
        <v>1369280.4534412902</v>
      </c>
      <c r="N17" s="63"/>
      <c r="O17" s="73"/>
      <c r="P17" s="78"/>
    </row>
    <row r="18" spans="1:16" s="34" customFormat="1" x14ac:dyDescent="0.3">
      <c r="A18" s="33">
        <v>1121</v>
      </c>
      <c r="B18" s="34" t="s">
        <v>213</v>
      </c>
      <c r="C18" s="36">
        <v>72245725</v>
      </c>
      <c r="D18" s="76">
        <v>18916</v>
      </c>
      <c r="E18" s="37">
        <f t="shared" si="1"/>
        <v>3819.2918693169804</v>
      </c>
      <c r="F18" s="38">
        <f t="shared" si="2"/>
        <v>0.98109980871925762</v>
      </c>
      <c r="G18" s="39">
        <f t="shared" si="3"/>
        <v>44.145567808013581</v>
      </c>
      <c r="H18" s="39">
        <f t="shared" si="4"/>
        <v>0</v>
      </c>
      <c r="I18" s="68">
        <f t="shared" si="8"/>
        <v>44.145567808013581</v>
      </c>
      <c r="J18" s="40">
        <f t="shared" si="9"/>
        <v>-34.832551076714758</v>
      </c>
      <c r="K18" s="37">
        <f t="shared" si="10"/>
        <v>9.3130167312988235</v>
      </c>
      <c r="L18" s="37">
        <f t="shared" si="6"/>
        <v>835057.56065638491</v>
      </c>
      <c r="M18" s="37">
        <f t="shared" si="7"/>
        <v>176165.02448924855</v>
      </c>
      <c r="N18" s="63"/>
      <c r="O18" s="73"/>
      <c r="P18" s="78"/>
    </row>
    <row r="19" spans="1:16" s="34" customFormat="1" x14ac:dyDescent="0.3">
      <c r="A19" s="33">
        <v>1122</v>
      </c>
      <c r="B19" s="34" t="s">
        <v>214</v>
      </c>
      <c r="C19" s="36">
        <v>43516400</v>
      </c>
      <c r="D19" s="76">
        <v>12002</v>
      </c>
      <c r="E19" s="37">
        <f t="shared" si="1"/>
        <v>3625.7623729378438</v>
      </c>
      <c r="F19" s="38">
        <f t="shared" si="2"/>
        <v>0.93138594594682156</v>
      </c>
      <c r="G19" s="39">
        <f t="shared" si="3"/>
        <v>160.26326563549554</v>
      </c>
      <c r="H19" s="39">
        <f t="shared" si="4"/>
        <v>0</v>
      </c>
      <c r="I19" s="68">
        <f t="shared" si="8"/>
        <v>160.26326563549554</v>
      </c>
      <c r="J19" s="40">
        <f t="shared" si="9"/>
        <v>-34.832551076714758</v>
      </c>
      <c r="K19" s="37">
        <f t="shared" si="10"/>
        <v>125.43071455878078</v>
      </c>
      <c r="L19" s="37">
        <f t="shared" si="6"/>
        <v>1923479.7141572174</v>
      </c>
      <c r="M19" s="37">
        <f t="shared" si="7"/>
        <v>1505419.4361344869</v>
      </c>
      <c r="N19" s="63"/>
      <c r="O19" s="73"/>
      <c r="P19" s="78"/>
    </row>
    <row r="20" spans="1:16" s="34" customFormat="1" x14ac:dyDescent="0.3">
      <c r="A20" s="33">
        <v>1124</v>
      </c>
      <c r="B20" s="34" t="s">
        <v>215</v>
      </c>
      <c r="C20" s="36">
        <v>131075861</v>
      </c>
      <c r="D20" s="76">
        <v>27153</v>
      </c>
      <c r="E20" s="37">
        <f t="shared" si="1"/>
        <v>4827.3067800979634</v>
      </c>
      <c r="F20" s="38">
        <f t="shared" si="2"/>
        <v>1.2400387089113087</v>
      </c>
      <c r="G20" s="39">
        <f t="shared" si="3"/>
        <v>-560.6633786605762</v>
      </c>
      <c r="H20" s="39">
        <f t="shared" si="4"/>
        <v>0</v>
      </c>
      <c r="I20" s="68">
        <f t="shared" si="8"/>
        <v>-560.6633786605762</v>
      </c>
      <c r="J20" s="40">
        <f t="shared" si="9"/>
        <v>-34.832551076714758</v>
      </c>
      <c r="K20" s="37">
        <f t="shared" si="10"/>
        <v>-595.49592973729091</v>
      </c>
      <c r="L20" s="37">
        <f t="shared" si="6"/>
        <v>-15223692.720770625</v>
      </c>
      <c r="M20" s="37">
        <f t="shared" si="7"/>
        <v>-16169500.98015666</v>
      </c>
      <c r="N20" s="63"/>
      <c r="O20" s="73"/>
      <c r="P20" s="78"/>
    </row>
    <row r="21" spans="1:16" s="34" customFormat="1" x14ac:dyDescent="0.3">
      <c r="A21" s="33">
        <v>1127</v>
      </c>
      <c r="B21" s="34" t="s">
        <v>216</v>
      </c>
      <c r="C21" s="36">
        <v>47423527</v>
      </c>
      <c r="D21" s="76">
        <v>11221</v>
      </c>
      <c r="E21" s="37">
        <f t="shared" si="1"/>
        <v>4226.3191337670441</v>
      </c>
      <c r="F21" s="38">
        <f t="shared" si="2"/>
        <v>1.0856569844888315</v>
      </c>
      <c r="G21" s="39">
        <f t="shared" si="3"/>
        <v>-200.07079086202467</v>
      </c>
      <c r="H21" s="39">
        <f t="shared" si="4"/>
        <v>0</v>
      </c>
      <c r="I21" s="68">
        <f t="shared" si="8"/>
        <v>-200.07079086202467</v>
      </c>
      <c r="J21" s="40">
        <f t="shared" si="9"/>
        <v>-34.832551076714758</v>
      </c>
      <c r="K21" s="37">
        <f t="shared" si="10"/>
        <v>-234.90334193873943</v>
      </c>
      <c r="L21" s="37">
        <f t="shared" si="6"/>
        <v>-2244994.3442627788</v>
      </c>
      <c r="M21" s="37">
        <f t="shared" si="7"/>
        <v>-2635850.3998945951</v>
      </c>
      <c r="N21" s="63"/>
      <c r="O21" s="73"/>
      <c r="P21" s="78"/>
    </row>
    <row r="22" spans="1:16" s="34" customFormat="1" x14ac:dyDescent="0.3">
      <c r="A22" s="33">
        <v>1130</v>
      </c>
      <c r="B22" s="34" t="s">
        <v>217</v>
      </c>
      <c r="C22" s="36">
        <v>48435115</v>
      </c>
      <c r="D22" s="76">
        <v>12968</v>
      </c>
      <c r="E22" s="37">
        <f t="shared" si="1"/>
        <v>3734.9718537939543</v>
      </c>
      <c r="F22" s="38">
        <f t="shared" si="2"/>
        <v>0.95943968062969109</v>
      </c>
      <c r="G22" s="39">
        <f t="shared" si="3"/>
        <v>94.737577121829233</v>
      </c>
      <c r="H22" s="39">
        <f t="shared" si="4"/>
        <v>0</v>
      </c>
      <c r="I22" s="68">
        <f t="shared" si="8"/>
        <v>94.737577121829233</v>
      </c>
      <c r="J22" s="40">
        <f t="shared" si="9"/>
        <v>-34.832551076714758</v>
      </c>
      <c r="K22" s="37">
        <f t="shared" si="10"/>
        <v>59.905026045114475</v>
      </c>
      <c r="L22" s="37">
        <f t="shared" si="6"/>
        <v>1228556.9001158816</v>
      </c>
      <c r="M22" s="37">
        <f t="shared" si="7"/>
        <v>776848.37775304448</v>
      </c>
      <c r="N22" s="63"/>
      <c r="O22" s="73"/>
      <c r="P22" s="78"/>
    </row>
    <row r="23" spans="1:16" s="34" customFormat="1" x14ac:dyDescent="0.3">
      <c r="A23" s="33">
        <v>1133</v>
      </c>
      <c r="B23" s="34" t="s">
        <v>218</v>
      </c>
      <c r="C23" s="36">
        <v>8669115</v>
      </c>
      <c r="D23" s="76">
        <v>2574</v>
      </c>
      <c r="E23" s="37">
        <f t="shared" si="1"/>
        <v>3367.9545454545455</v>
      </c>
      <c r="F23" s="38">
        <f t="shared" si="2"/>
        <v>0.86516026357302989</v>
      </c>
      <c r="G23" s="39">
        <f t="shared" si="3"/>
        <v>314.94796212547453</v>
      </c>
      <c r="H23" s="39">
        <f t="shared" si="4"/>
        <v>47.469271024965131</v>
      </c>
      <c r="I23" s="68">
        <f t="shared" si="8"/>
        <v>362.41723315043964</v>
      </c>
      <c r="J23" s="40">
        <f t="shared" si="9"/>
        <v>-34.832551076714758</v>
      </c>
      <c r="K23" s="37">
        <f t="shared" si="10"/>
        <v>327.58468207372488</v>
      </c>
      <c r="L23" s="37">
        <f t="shared" si="6"/>
        <v>932861.95812923159</v>
      </c>
      <c r="M23" s="37">
        <f t="shared" si="7"/>
        <v>843202.97165776789</v>
      </c>
      <c r="N23" s="63"/>
      <c r="O23" s="73"/>
      <c r="P23" s="78"/>
    </row>
    <row r="24" spans="1:16" s="34" customFormat="1" x14ac:dyDescent="0.3">
      <c r="A24" s="33">
        <v>1134</v>
      </c>
      <c r="B24" s="34" t="s">
        <v>219</v>
      </c>
      <c r="C24" s="36">
        <v>12612961</v>
      </c>
      <c r="D24" s="76">
        <v>3804</v>
      </c>
      <c r="E24" s="37">
        <f t="shared" si="1"/>
        <v>3315.7100420609886</v>
      </c>
      <c r="F24" s="38">
        <f t="shared" si="2"/>
        <v>0.85173969399105187</v>
      </c>
      <c r="G24" s="39">
        <f t="shared" si="3"/>
        <v>346.29466416160864</v>
      </c>
      <c r="H24" s="39">
        <f t="shared" si="4"/>
        <v>65.754847212710047</v>
      </c>
      <c r="I24" s="68">
        <f t="shared" si="8"/>
        <v>412.04951137431868</v>
      </c>
      <c r="J24" s="40">
        <f t="shared" si="9"/>
        <v>-34.832551076714758</v>
      </c>
      <c r="K24" s="37">
        <f t="shared" si="10"/>
        <v>377.21696029760392</v>
      </c>
      <c r="L24" s="37">
        <f t="shared" si="6"/>
        <v>1567436.3412679082</v>
      </c>
      <c r="M24" s="37">
        <f t="shared" si="7"/>
        <v>1434933.3169720853</v>
      </c>
      <c r="N24" s="63"/>
      <c r="O24" s="73"/>
      <c r="P24" s="78"/>
    </row>
    <row r="25" spans="1:16" s="34" customFormat="1" x14ac:dyDescent="0.3">
      <c r="A25" s="33">
        <v>1135</v>
      </c>
      <c r="B25" s="34" t="s">
        <v>220</v>
      </c>
      <c r="C25" s="36">
        <v>16392423</v>
      </c>
      <c r="D25" s="76">
        <v>4595</v>
      </c>
      <c r="E25" s="37">
        <f t="shared" si="1"/>
        <v>3567.4478781284006</v>
      </c>
      <c r="F25" s="38">
        <f t="shared" si="2"/>
        <v>0.91640611678981698</v>
      </c>
      <c r="G25" s="39">
        <f t="shared" si="3"/>
        <v>195.25196252116146</v>
      </c>
      <c r="H25" s="39">
        <f t="shared" si="4"/>
        <v>0</v>
      </c>
      <c r="I25" s="68">
        <f t="shared" si="8"/>
        <v>195.25196252116146</v>
      </c>
      <c r="J25" s="40">
        <f t="shared" si="9"/>
        <v>-34.832551076714758</v>
      </c>
      <c r="K25" s="37">
        <f t="shared" si="10"/>
        <v>160.41941144444669</v>
      </c>
      <c r="L25" s="37">
        <f t="shared" si="6"/>
        <v>897182.76778473693</v>
      </c>
      <c r="M25" s="37">
        <f t="shared" si="7"/>
        <v>737127.19558723259</v>
      </c>
      <c r="N25" s="63"/>
      <c r="O25" s="73"/>
      <c r="P25" s="78"/>
    </row>
    <row r="26" spans="1:16" s="34" customFormat="1" x14ac:dyDescent="0.3">
      <c r="A26" s="33">
        <v>1144</v>
      </c>
      <c r="B26" s="34" t="s">
        <v>221</v>
      </c>
      <c r="C26" s="36">
        <v>1815396</v>
      </c>
      <c r="D26" s="76">
        <v>517</v>
      </c>
      <c r="E26" s="37">
        <f t="shared" si="1"/>
        <v>3511.4042553191489</v>
      </c>
      <c r="F26" s="38">
        <f t="shared" si="2"/>
        <v>0.90200962929960482</v>
      </c>
      <c r="G26" s="39">
        <f t="shared" si="3"/>
        <v>228.8781362067125</v>
      </c>
      <c r="H26" s="39">
        <f t="shared" si="4"/>
        <v>0</v>
      </c>
      <c r="I26" s="68">
        <f t="shared" si="8"/>
        <v>228.8781362067125</v>
      </c>
      <c r="J26" s="40">
        <f t="shared" si="9"/>
        <v>-34.832551076714758</v>
      </c>
      <c r="K26" s="37">
        <f t="shared" si="10"/>
        <v>194.04558512999773</v>
      </c>
      <c r="L26" s="37">
        <f t="shared" si="6"/>
        <v>118329.99641887036</v>
      </c>
      <c r="M26" s="37">
        <f t="shared" si="7"/>
        <v>100321.56751220883</v>
      </c>
      <c r="N26" s="63"/>
      <c r="O26" s="73"/>
      <c r="P26" s="78"/>
    </row>
    <row r="27" spans="1:16" s="34" customFormat="1" x14ac:dyDescent="0.3">
      <c r="A27" s="33">
        <v>1145</v>
      </c>
      <c r="B27" s="34" t="s">
        <v>222</v>
      </c>
      <c r="C27" s="36">
        <v>3133840</v>
      </c>
      <c r="D27" s="76">
        <v>852</v>
      </c>
      <c r="E27" s="37">
        <f t="shared" si="1"/>
        <v>3678.2159624413143</v>
      </c>
      <c r="F27" s="38">
        <f t="shared" si="2"/>
        <v>0.94486022557491822</v>
      </c>
      <c r="G27" s="39">
        <f t="shared" si="3"/>
        <v>128.79111193341322</v>
      </c>
      <c r="H27" s="39">
        <f t="shared" si="4"/>
        <v>0</v>
      </c>
      <c r="I27" s="68">
        <f t="shared" si="8"/>
        <v>128.79111193341322</v>
      </c>
      <c r="J27" s="40">
        <f t="shared" si="9"/>
        <v>-34.832551076714758</v>
      </c>
      <c r="K27" s="37">
        <f t="shared" si="10"/>
        <v>93.958560856698455</v>
      </c>
      <c r="L27" s="37">
        <f t="shared" si="6"/>
        <v>109730.02736726806</v>
      </c>
      <c r="M27" s="37">
        <f t="shared" si="7"/>
        <v>80052.693849907082</v>
      </c>
      <c r="N27" s="63"/>
      <c r="O27" s="73"/>
      <c r="P27" s="78"/>
    </row>
    <row r="28" spans="1:16" s="34" customFormat="1" x14ac:dyDescent="0.3">
      <c r="A28" s="33">
        <v>1146</v>
      </c>
      <c r="B28" s="34" t="s">
        <v>223</v>
      </c>
      <c r="C28" s="36">
        <v>39643902</v>
      </c>
      <c r="D28" s="76">
        <v>11065</v>
      </c>
      <c r="E28" s="37">
        <f t="shared" si="1"/>
        <v>3582.8198825124264</v>
      </c>
      <c r="F28" s="38">
        <f t="shared" si="2"/>
        <v>0.92035487773211599</v>
      </c>
      <c r="G28" s="39">
        <f t="shared" si="3"/>
        <v>186.02875989074599</v>
      </c>
      <c r="H28" s="39">
        <f t="shared" si="4"/>
        <v>0</v>
      </c>
      <c r="I28" s="68">
        <f t="shared" si="8"/>
        <v>186.02875989074599</v>
      </c>
      <c r="J28" s="40">
        <f t="shared" si="9"/>
        <v>-34.832551076714758</v>
      </c>
      <c r="K28" s="37">
        <f t="shared" si="10"/>
        <v>151.19620881403122</v>
      </c>
      <c r="L28" s="37">
        <f t="shared" si="6"/>
        <v>2058408.2281911043</v>
      </c>
      <c r="M28" s="37">
        <f t="shared" si="7"/>
        <v>1672986.0505272555</v>
      </c>
      <c r="N28" s="63"/>
      <c r="O28" s="73"/>
      <c r="P28" s="78"/>
    </row>
    <row r="29" spans="1:16" s="34" customFormat="1" x14ac:dyDescent="0.3">
      <c r="A29" s="33">
        <v>1149</v>
      </c>
      <c r="B29" s="34" t="s">
        <v>224</v>
      </c>
      <c r="C29" s="36">
        <v>149191453</v>
      </c>
      <c r="D29" s="76">
        <v>42186</v>
      </c>
      <c r="E29" s="37">
        <f t="shared" si="1"/>
        <v>3536.5157398188971</v>
      </c>
      <c r="F29" s="38">
        <f t="shared" si="2"/>
        <v>0.90846026818302839</v>
      </c>
      <c r="G29" s="39">
        <f t="shared" si="3"/>
        <v>213.81124550686354</v>
      </c>
      <c r="H29" s="39">
        <f t="shared" si="4"/>
        <v>0</v>
      </c>
      <c r="I29" s="68">
        <f t="shared" si="8"/>
        <v>213.81124550686354</v>
      </c>
      <c r="J29" s="40">
        <f t="shared" si="9"/>
        <v>-34.832551076714758</v>
      </c>
      <c r="K29" s="37">
        <f t="shared" si="10"/>
        <v>178.97869443014878</v>
      </c>
      <c r="L29" s="37">
        <f t="shared" si="6"/>
        <v>9019841.2029525451</v>
      </c>
      <c r="M29" s="37">
        <f t="shared" si="7"/>
        <v>7550395.2032302562</v>
      </c>
      <c r="N29" s="63"/>
      <c r="O29" s="73"/>
      <c r="P29" s="78"/>
    </row>
    <row r="30" spans="1:16" s="34" customFormat="1" x14ac:dyDescent="0.3">
      <c r="A30" s="33">
        <v>1151</v>
      </c>
      <c r="B30" s="34" t="s">
        <v>225</v>
      </c>
      <c r="C30" s="36">
        <v>877729</v>
      </c>
      <c r="D30" s="76">
        <v>198</v>
      </c>
      <c r="E30" s="37">
        <f t="shared" si="1"/>
        <v>4432.9747474747473</v>
      </c>
      <c r="F30" s="38">
        <f t="shared" si="2"/>
        <v>1.1387426846701185</v>
      </c>
      <c r="G30" s="39">
        <f t="shared" si="3"/>
        <v>-324.06415908664655</v>
      </c>
      <c r="H30" s="39">
        <f t="shared" si="4"/>
        <v>0</v>
      </c>
      <c r="I30" s="68">
        <f t="shared" si="8"/>
        <v>-324.06415908664655</v>
      </c>
      <c r="J30" s="40">
        <f t="shared" si="9"/>
        <v>-34.832551076714758</v>
      </c>
      <c r="K30" s="37">
        <f t="shared" si="10"/>
        <v>-358.89671016336132</v>
      </c>
      <c r="L30" s="37">
        <f t="shared" si="6"/>
        <v>-64164.703499156021</v>
      </c>
      <c r="M30" s="37">
        <f t="shared" si="7"/>
        <v>-71061.548612345548</v>
      </c>
      <c r="N30" s="63"/>
      <c r="O30" s="73"/>
      <c r="P30" s="78"/>
    </row>
    <row r="31" spans="1:16" s="34" customFormat="1" x14ac:dyDescent="0.3">
      <c r="A31" s="33">
        <v>1160</v>
      </c>
      <c r="B31" s="34" t="s">
        <v>226</v>
      </c>
      <c r="C31" s="36">
        <v>39796260</v>
      </c>
      <c r="D31" s="76">
        <v>8714</v>
      </c>
      <c r="E31" s="37">
        <f t="shared" si="1"/>
        <v>4566.9336699563919</v>
      </c>
      <c r="F31" s="38">
        <f t="shared" si="2"/>
        <v>1.1731540566521406</v>
      </c>
      <c r="G31" s="39">
        <f t="shared" si="3"/>
        <v>-404.43951257563327</v>
      </c>
      <c r="H31" s="39">
        <f t="shared" si="4"/>
        <v>0</v>
      </c>
      <c r="I31" s="68">
        <f t="shared" si="8"/>
        <v>-404.43951257563327</v>
      </c>
      <c r="J31" s="40">
        <f t="shared" si="9"/>
        <v>-34.832551076714758</v>
      </c>
      <c r="K31" s="37">
        <f t="shared" si="10"/>
        <v>-439.27206365234804</v>
      </c>
      <c r="L31" s="37">
        <f t="shared" si="6"/>
        <v>-3524285.9125840683</v>
      </c>
      <c r="M31" s="37">
        <f t="shared" si="7"/>
        <v>-3827816.7626665607</v>
      </c>
      <c r="N31" s="63"/>
      <c r="O31" s="73"/>
      <c r="P31" s="78"/>
    </row>
    <row r="32" spans="1:16" s="34" customFormat="1" x14ac:dyDescent="0.3">
      <c r="A32" s="33">
        <v>1505</v>
      </c>
      <c r="B32" s="34" t="s">
        <v>267</v>
      </c>
      <c r="C32" s="36">
        <v>87945322</v>
      </c>
      <c r="D32" s="76">
        <v>24179</v>
      </c>
      <c r="E32" s="37">
        <f t="shared" si="1"/>
        <v>3637.2605153232143</v>
      </c>
      <c r="F32" s="38">
        <f t="shared" si="2"/>
        <v>0.93433958910395765</v>
      </c>
      <c r="G32" s="39">
        <f t="shared" si="3"/>
        <v>153.3643802042732</v>
      </c>
      <c r="H32" s="39">
        <f t="shared" si="4"/>
        <v>0</v>
      </c>
      <c r="I32" s="68">
        <f t="shared" si="8"/>
        <v>153.3643802042732</v>
      </c>
      <c r="J32" s="40">
        <f t="shared" si="9"/>
        <v>-34.832551076714758</v>
      </c>
      <c r="K32" s="37">
        <f t="shared" si="10"/>
        <v>118.53182912755844</v>
      </c>
      <c r="L32" s="37">
        <f t="shared" si="6"/>
        <v>3708197.3489591219</v>
      </c>
      <c r="M32" s="37">
        <f t="shared" si="7"/>
        <v>2865981.0964752357</v>
      </c>
      <c r="N32" s="63"/>
      <c r="O32" s="73"/>
      <c r="P32" s="78"/>
    </row>
    <row r="33" spans="1:16" s="34" customFormat="1" x14ac:dyDescent="0.3">
      <c r="A33" s="33">
        <v>1506</v>
      </c>
      <c r="B33" s="34" t="s">
        <v>265</v>
      </c>
      <c r="C33" s="36">
        <v>123675644</v>
      </c>
      <c r="D33" s="76">
        <v>31967</v>
      </c>
      <c r="E33" s="37">
        <f t="shared" si="1"/>
        <v>3868.8536303062533</v>
      </c>
      <c r="F33" s="38">
        <f t="shared" si="2"/>
        <v>0.99383123535281859</v>
      </c>
      <c r="G33" s="39">
        <f t="shared" si="3"/>
        <v>14.408511214449845</v>
      </c>
      <c r="H33" s="39">
        <f t="shared" si="4"/>
        <v>0</v>
      </c>
      <c r="I33" s="68">
        <f t="shared" si="8"/>
        <v>14.408511214449845</v>
      </c>
      <c r="J33" s="40">
        <f t="shared" si="9"/>
        <v>-34.832551076714758</v>
      </c>
      <c r="K33" s="37">
        <f t="shared" si="10"/>
        <v>-20.424039862264912</v>
      </c>
      <c r="L33" s="37">
        <f t="shared" si="6"/>
        <v>460596.87799231819</v>
      </c>
      <c r="M33" s="37">
        <f t="shared" si="7"/>
        <v>-652895.28227702249</v>
      </c>
      <c r="N33" s="63"/>
      <c r="O33" s="73"/>
      <c r="P33" s="78"/>
    </row>
    <row r="34" spans="1:16" s="34" customFormat="1" x14ac:dyDescent="0.3">
      <c r="A34" s="33">
        <v>1507</v>
      </c>
      <c r="B34" s="34" t="s">
        <v>266</v>
      </c>
      <c r="C34" s="36">
        <v>264787305</v>
      </c>
      <c r="D34" s="76">
        <v>66258</v>
      </c>
      <c r="E34" s="37">
        <f t="shared" si="1"/>
        <v>3996.306936520873</v>
      </c>
      <c r="F34" s="38">
        <f t="shared" si="2"/>
        <v>1.0265714444351275</v>
      </c>
      <c r="G34" s="39">
        <f t="shared" si="3"/>
        <v>-62.06347251432198</v>
      </c>
      <c r="H34" s="39">
        <f t="shared" si="4"/>
        <v>0</v>
      </c>
      <c r="I34" s="68">
        <f t="shared" si="8"/>
        <v>-62.06347251432198</v>
      </c>
      <c r="J34" s="40">
        <f t="shared" si="9"/>
        <v>-34.832551076714758</v>
      </c>
      <c r="K34" s="37">
        <f t="shared" si="10"/>
        <v>-96.896023591036737</v>
      </c>
      <c r="L34" s="37">
        <f t="shared" si="6"/>
        <v>-4112201.5618539457</v>
      </c>
      <c r="M34" s="37">
        <f t="shared" si="7"/>
        <v>-6420136.7310949117</v>
      </c>
      <c r="N34" s="63"/>
      <c r="O34" s="73"/>
      <c r="P34" s="78"/>
    </row>
    <row r="35" spans="1:16" s="34" customFormat="1" x14ac:dyDescent="0.3">
      <c r="A35" s="33">
        <v>1511</v>
      </c>
      <c r="B35" s="34" t="s">
        <v>268</v>
      </c>
      <c r="C35" s="36">
        <v>11602072</v>
      </c>
      <c r="D35" s="76">
        <v>3117</v>
      </c>
      <c r="E35" s="37">
        <f t="shared" si="1"/>
        <v>3722.1918511389158</v>
      </c>
      <c r="F35" s="38">
        <f t="shared" si="2"/>
        <v>0.95615675316844617</v>
      </c>
      <c r="G35" s="39">
        <f t="shared" si="3"/>
        <v>102.40557871485234</v>
      </c>
      <c r="H35" s="39">
        <f t="shared" si="4"/>
        <v>0</v>
      </c>
      <c r="I35" s="68">
        <f t="shared" si="8"/>
        <v>102.40557871485234</v>
      </c>
      <c r="J35" s="40">
        <f t="shared" si="9"/>
        <v>-34.832551076714758</v>
      </c>
      <c r="K35" s="37">
        <f t="shared" si="10"/>
        <v>67.573027638137575</v>
      </c>
      <c r="L35" s="37">
        <f t="shared" si="6"/>
        <v>319198.18885419477</v>
      </c>
      <c r="M35" s="37">
        <f t="shared" si="7"/>
        <v>210625.12714807483</v>
      </c>
      <c r="N35" s="63"/>
      <c r="O35" s="73"/>
      <c r="P35" s="78"/>
    </row>
    <row r="36" spans="1:16" s="34" customFormat="1" x14ac:dyDescent="0.3">
      <c r="A36" s="33">
        <v>1514</v>
      </c>
      <c r="B36" s="34" t="s">
        <v>159</v>
      </c>
      <c r="C36" s="36">
        <v>10440978</v>
      </c>
      <c r="D36" s="76">
        <v>2461</v>
      </c>
      <c r="E36" s="37">
        <f t="shared" si="1"/>
        <v>4242.5753758634701</v>
      </c>
      <c r="F36" s="38">
        <f t="shared" si="2"/>
        <v>1.0898328884409298</v>
      </c>
      <c r="G36" s="39">
        <f t="shared" si="3"/>
        <v>-209.82453611988021</v>
      </c>
      <c r="H36" s="39">
        <f t="shared" si="4"/>
        <v>0</v>
      </c>
      <c r="I36" s="68">
        <f t="shared" si="8"/>
        <v>-209.82453611988021</v>
      </c>
      <c r="J36" s="40">
        <f t="shared" si="9"/>
        <v>-34.832551076714758</v>
      </c>
      <c r="K36" s="37">
        <f t="shared" si="10"/>
        <v>-244.65708719659497</v>
      </c>
      <c r="L36" s="37">
        <f t="shared" si="6"/>
        <v>-516378.18339102517</v>
      </c>
      <c r="M36" s="37">
        <f t="shared" si="7"/>
        <v>-602101.09159082023</v>
      </c>
      <c r="N36" s="63"/>
      <c r="O36" s="73"/>
      <c r="P36" s="78"/>
    </row>
    <row r="37" spans="1:16" s="34" customFormat="1" x14ac:dyDescent="0.3">
      <c r="A37" s="33">
        <v>1515</v>
      </c>
      <c r="B37" s="34" t="s">
        <v>413</v>
      </c>
      <c r="C37" s="36">
        <v>45538966</v>
      </c>
      <c r="D37" s="76">
        <v>8900</v>
      </c>
      <c r="E37" s="37">
        <f t="shared" si="1"/>
        <v>5116.7377528089892</v>
      </c>
      <c r="F37" s="38">
        <f t="shared" si="2"/>
        <v>1.3143877457695465</v>
      </c>
      <c r="G37" s="39">
        <f t="shared" si="3"/>
        <v>-734.3219622871917</v>
      </c>
      <c r="H37" s="39">
        <f t="shared" si="4"/>
        <v>0</v>
      </c>
      <c r="I37" s="68">
        <f t="shared" si="8"/>
        <v>-734.3219622871917</v>
      </c>
      <c r="J37" s="40">
        <f t="shared" si="9"/>
        <v>-34.832551076714758</v>
      </c>
      <c r="K37" s="37">
        <f t="shared" si="10"/>
        <v>-769.1545133639064</v>
      </c>
      <c r="L37" s="37">
        <f t="shared" si="6"/>
        <v>-6535465.4643560061</v>
      </c>
      <c r="M37" s="37">
        <f t="shared" si="7"/>
        <v>-6845475.1689387672</v>
      </c>
      <c r="N37" s="63"/>
      <c r="O37" s="73"/>
      <c r="P37" s="78"/>
    </row>
    <row r="38" spans="1:16" s="34" customFormat="1" x14ac:dyDescent="0.3">
      <c r="A38" s="33">
        <v>1516</v>
      </c>
      <c r="B38" s="34" t="s">
        <v>269</v>
      </c>
      <c r="C38" s="36">
        <v>37368407</v>
      </c>
      <c r="D38" s="76">
        <v>8571</v>
      </c>
      <c r="E38" s="37">
        <f t="shared" si="1"/>
        <v>4359.8654766071641</v>
      </c>
      <c r="F38" s="38">
        <f t="shared" si="2"/>
        <v>1.1199623730002963</v>
      </c>
      <c r="G38" s="39">
        <f t="shared" si="3"/>
        <v>-280.19859656609657</v>
      </c>
      <c r="H38" s="39">
        <f t="shared" si="4"/>
        <v>0</v>
      </c>
      <c r="I38" s="68">
        <f t="shared" si="8"/>
        <v>-280.19859656609657</v>
      </c>
      <c r="J38" s="40">
        <f t="shared" si="9"/>
        <v>-34.832551076714758</v>
      </c>
      <c r="K38" s="37">
        <f t="shared" si="10"/>
        <v>-315.03114764281133</v>
      </c>
      <c r="L38" s="37">
        <f t="shared" si="6"/>
        <v>-2401582.1711680135</v>
      </c>
      <c r="M38" s="37">
        <f t="shared" si="7"/>
        <v>-2700131.9664465361</v>
      </c>
      <c r="N38" s="63"/>
      <c r="O38" s="73"/>
      <c r="P38" s="78"/>
    </row>
    <row r="39" spans="1:16" s="34" customFormat="1" x14ac:dyDescent="0.3">
      <c r="A39" s="33">
        <v>1517</v>
      </c>
      <c r="B39" s="34" t="s">
        <v>270</v>
      </c>
      <c r="C39" s="36">
        <v>17847862</v>
      </c>
      <c r="D39" s="76">
        <v>5175</v>
      </c>
      <c r="E39" s="37">
        <f t="shared" si="1"/>
        <v>3448.862222222222</v>
      </c>
      <c r="F39" s="38">
        <f t="shared" si="2"/>
        <v>0.88594382998186849</v>
      </c>
      <c r="G39" s="39">
        <f t="shared" si="3"/>
        <v>266.4033560648686</v>
      </c>
      <c r="H39" s="39">
        <f t="shared" si="4"/>
        <v>19.151584156278339</v>
      </c>
      <c r="I39" s="68">
        <f t="shared" si="8"/>
        <v>285.55494022114692</v>
      </c>
      <c r="J39" s="40">
        <f t="shared" si="9"/>
        <v>-34.832551076714758</v>
      </c>
      <c r="K39" s="37">
        <f t="shared" si="10"/>
        <v>250.72238914443216</v>
      </c>
      <c r="L39" s="37">
        <f t="shared" si="6"/>
        <v>1477746.8156444354</v>
      </c>
      <c r="M39" s="37">
        <f t="shared" si="7"/>
        <v>1297488.3638224364</v>
      </c>
      <c r="N39" s="63"/>
      <c r="O39" s="73"/>
      <c r="P39" s="78"/>
    </row>
    <row r="40" spans="1:16" s="34" customFormat="1" x14ac:dyDescent="0.3">
      <c r="A40" s="33">
        <v>1520</v>
      </c>
      <c r="B40" s="34" t="s">
        <v>272</v>
      </c>
      <c r="C40" s="36">
        <v>38595322</v>
      </c>
      <c r="D40" s="76">
        <v>10825</v>
      </c>
      <c r="E40" s="37">
        <f t="shared" si="1"/>
        <v>3565.3877136258661</v>
      </c>
      <c r="F40" s="38">
        <f t="shared" si="2"/>
        <v>0.915876901671275</v>
      </c>
      <c r="G40" s="39">
        <f t="shared" si="3"/>
        <v>196.48806122268215</v>
      </c>
      <c r="H40" s="39">
        <f t="shared" si="4"/>
        <v>0</v>
      </c>
      <c r="I40" s="68">
        <f t="shared" si="8"/>
        <v>196.48806122268215</v>
      </c>
      <c r="J40" s="40">
        <f t="shared" si="9"/>
        <v>-34.832551076714758</v>
      </c>
      <c r="K40" s="37">
        <f t="shared" si="10"/>
        <v>161.65551014596738</v>
      </c>
      <c r="L40" s="37">
        <f t="shared" si="6"/>
        <v>2126983.2627355345</v>
      </c>
      <c r="M40" s="37">
        <f t="shared" si="7"/>
        <v>1749920.8973300969</v>
      </c>
      <c r="N40" s="63"/>
      <c r="O40" s="73"/>
      <c r="P40" s="78"/>
    </row>
    <row r="41" spans="1:16" s="34" customFormat="1" x14ac:dyDescent="0.3">
      <c r="A41" s="33">
        <v>1525</v>
      </c>
      <c r="B41" s="34" t="s">
        <v>273</v>
      </c>
      <c r="C41" s="36">
        <v>17145422</v>
      </c>
      <c r="D41" s="76">
        <v>4523</v>
      </c>
      <c r="E41" s="37">
        <f t="shared" si="1"/>
        <v>3790.7189918195886</v>
      </c>
      <c r="F41" s="38">
        <f t="shared" si="2"/>
        <v>0.97376000709989008</v>
      </c>
      <c r="G41" s="39">
        <f t="shared" si="3"/>
        <v>61.28929430644866</v>
      </c>
      <c r="H41" s="39">
        <f t="shared" si="4"/>
        <v>0</v>
      </c>
      <c r="I41" s="68">
        <f t="shared" si="8"/>
        <v>61.28929430644866</v>
      </c>
      <c r="J41" s="40">
        <f t="shared" si="9"/>
        <v>-34.832551076714758</v>
      </c>
      <c r="K41" s="37">
        <f t="shared" si="10"/>
        <v>26.456743229733902</v>
      </c>
      <c r="L41" s="37">
        <f t="shared" si="6"/>
        <v>277211.47814806731</v>
      </c>
      <c r="M41" s="37">
        <f t="shared" si="7"/>
        <v>119663.84962808643</v>
      </c>
      <c r="N41" s="63"/>
      <c r="O41" s="73"/>
      <c r="P41" s="78"/>
    </row>
    <row r="42" spans="1:16" s="34" customFormat="1" x14ac:dyDescent="0.3">
      <c r="A42" s="33">
        <v>1528</v>
      </c>
      <c r="B42" s="34" t="s">
        <v>274</v>
      </c>
      <c r="C42" s="36">
        <v>26620510</v>
      </c>
      <c r="D42" s="76">
        <v>7625</v>
      </c>
      <c r="E42" s="37">
        <f t="shared" si="1"/>
        <v>3491.2144262295083</v>
      </c>
      <c r="F42" s="38">
        <f t="shared" si="2"/>
        <v>0.89682326540396895</v>
      </c>
      <c r="G42" s="39">
        <f t="shared" si="3"/>
        <v>240.99203366049687</v>
      </c>
      <c r="H42" s="39">
        <f t="shared" si="4"/>
        <v>4.3283127537281638</v>
      </c>
      <c r="I42" s="68">
        <f t="shared" si="8"/>
        <v>245.32034641422504</v>
      </c>
      <c r="J42" s="40">
        <f t="shared" si="9"/>
        <v>-34.832551076714758</v>
      </c>
      <c r="K42" s="37">
        <f t="shared" si="10"/>
        <v>210.48779533751028</v>
      </c>
      <c r="L42" s="37">
        <f t="shared" si="6"/>
        <v>1870567.641408466</v>
      </c>
      <c r="M42" s="37">
        <f t="shared" si="7"/>
        <v>1604969.4394485159</v>
      </c>
      <c r="N42" s="63"/>
      <c r="O42" s="73"/>
      <c r="P42" s="78"/>
    </row>
    <row r="43" spans="1:16" s="34" customFormat="1" x14ac:dyDescent="0.3">
      <c r="A43" s="33">
        <v>1531</v>
      </c>
      <c r="B43" s="34" t="s">
        <v>275</v>
      </c>
      <c r="C43" s="36">
        <v>34905557</v>
      </c>
      <c r="D43" s="76">
        <v>9310</v>
      </c>
      <c r="E43" s="37">
        <f t="shared" si="1"/>
        <v>3749.2542427497315</v>
      </c>
      <c r="F43" s="38">
        <f t="shared" si="2"/>
        <v>0.96310854112844968</v>
      </c>
      <c r="G43" s="39">
        <f t="shared" si="3"/>
        <v>86.168143748362937</v>
      </c>
      <c r="H43" s="39">
        <f t="shared" si="4"/>
        <v>0</v>
      </c>
      <c r="I43" s="68">
        <f t="shared" si="8"/>
        <v>86.168143748362937</v>
      </c>
      <c r="J43" s="40">
        <f t="shared" si="9"/>
        <v>-34.832551076714758</v>
      </c>
      <c r="K43" s="37">
        <f t="shared" si="10"/>
        <v>51.335592671648179</v>
      </c>
      <c r="L43" s="37">
        <f t="shared" si="6"/>
        <v>802225.4182972589</v>
      </c>
      <c r="M43" s="37">
        <f t="shared" si="7"/>
        <v>477934.36777304456</v>
      </c>
      <c r="N43" s="63"/>
      <c r="O43" s="73"/>
      <c r="P43" s="78"/>
    </row>
    <row r="44" spans="1:16" s="34" customFormat="1" x14ac:dyDescent="0.3">
      <c r="A44" s="33">
        <v>1532</v>
      </c>
      <c r="B44" s="34" t="s">
        <v>276</v>
      </c>
      <c r="C44" s="36">
        <v>35256181</v>
      </c>
      <c r="D44" s="76">
        <v>8462</v>
      </c>
      <c r="E44" s="37">
        <f t="shared" si="1"/>
        <v>4166.4123138737887</v>
      </c>
      <c r="F44" s="38">
        <f t="shared" si="2"/>
        <v>1.0702681188170486</v>
      </c>
      <c r="G44" s="39">
        <f t="shared" si="3"/>
        <v>-164.12669892607136</v>
      </c>
      <c r="H44" s="39">
        <f t="shared" si="4"/>
        <v>0</v>
      </c>
      <c r="I44" s="68">
        <f t="shared" si="8"/>
        <v>-164.12669892607136</v>
      </c>
      <c r="J44" s="40">
        <f t="shared" si="9"/>
        <v>-34.832551076714758</v>
      </c>
      <c r="K44" s="37">
        <f t="shared" si="10"/>
        <v>-198.95925000278612</v>
      </c>
      <c r="L44" s="37">
        <f t="shared" si="6"/>
        <v>-1388840.1263124158</v>
      </c>
      <c r="M44" s="37">
        <f t="shared" si="7"/>
        <v>-1683593.1735235762</v>
      </c>
      <c r="N44" s="63"/>
      <c r="O44" s="73"/>
      <c r="P44" s="78"/>
    </row>
    <row r="45" spans="1:16" s="34" customFormat="1" x14ac:dyDescent="0.3">
      <c r="A45" s="33">
        <v>1535</v>
      </c>
      <c r="B45" s="34" t="s">
        <v>277</v>
      </c>
      <c r="C45" s="36">
        <v>25752399</v>
      </c>
      <c r="D45" s="76">
        <v>6532</v>
      </c>
      <c r="E45" s="37">
        <f t="shared" si="1"/>
        <v>3942.4983159828535</v>
      </c>
      <c r="F45" s="38">
        <f t="shared" si="2"/>
        <v>1.0127490843946683</v>
      </c>
      <c r="G45" s="39">
        <f t="shared" si="3"/>
        <v>-29.77830019151024</v>
      </c>
      <c r="H45" s="39">
        <f t="shared" si="4"/>
        <v>0</v>
      </c>
      <c r="I45" s="68">
        <f t="shared" si="8"/>
        <v>-29.77830019151024</v>
      </c>
      <c r="J45" s="40">
        <f t="shared" si="9"/>
        <v>-34.832551076714758</v>
      </c>
      <c r="K45" s="37">
        <f t="shared" si="10"/>
        <v>-64.610851268224991</v>
      </c>
      <c r="L45" s="37">
        <f t="shared" si="6"/>
        <v>-194511.8568509449</v>
      </c>
      <c r="M45" s="37">
        <f t="shared" si="7"/>
        <v>-422038.08048404567</v>
      </c>
      <c r="N45" s="63"/>
      <c r="O45" s="73"/>
      <c r="P45" s="78"/>
    </row>
    <row r="46" spans="1:16" s="34" customFormat="1" x14ac:dyDescent="0.3">
      <c r="A46" s="33">
        <v>1539</v>
      </c>
      <c r="B46" s="34" t="s">
        <v>278</v>
      </c>
      <c r="C46" s="36">
        <v>25412392</v>
      </c>
      <c r="D46" s="76">
        <v>7468</v>
      </c>
      <c r="E46" s="37">
        <f t="shared" si="1"/>
        <v>3402.837707552223</v>
      </c>
      <c r="F46" s="38">
        <f t="shared" si="2"/>
        <v>0.87412105128776263</v>
      </c>
      <c r="G46" s="39">
        <f t="shared" si="3"/>
        <v>294.01806486686797</v>
      </c>
      <c r="H46" s="39">
        <f t="shared" si="4"/>
        <v>35.260164290777993</v>
      </c>
      <c r="I46" s="68">
        <f t="shared" si="8"/>
        <v>329.27822915764597</v>
      </c>
      <c r="J46" s="40">
        <f t="shared" si="9"/>
        <v>-34.832551076714758</v>
      </c>
      <c r="K46" s="37">
        <f t="shared" si="10"/>
        <v>294.4456780809312</v>
      </c>
      <c r="L46" s="37">
        <f t="shared" si="6"/>
        <v>2459049.8153492999</v>
      </c>
      <c r="M46" s="37">
        <f t="shared" si="7"/>
        <v>2198920.3239083942</v>
      </c>
      <c r="N46" s="63"/>
      <c r="O46" s="73"/>
      <c r="P46" s="78"/>
    </row>
    <row r="47" spans="1:16" s="34" customFormat="1" x14ac:dyDescent="0.3">
      <c r="A47" s="33">
        <v>1547</v>
      </c>
      <c r="B47" s="34" t="s">
        <v>279</v>
      </c>
      <c r="C47" s="36">
        <v>15221071</v>
      </c>
      <c r="D47" s="76">
        <v>3509</v>
      </c>
      <c r="E47" s="37">
        <f t="shared" si="1"/>
        <v>4337.7232829866061</v>
      </c>
      <c r="F47" s="38">
        <f t="shared" si="2"/>
        <v>1.1142744856460265</v>
      </c>
      <c r="G47" s="39">
        <f t="shared" si="3"/>
        <v>-266.91328039376185</v>
      </c>
      <c r="H47" s="39">
        <f t="shared" si="4"/>
        <v>0</v>
      </c>
      <c r="I47" s="68">
        <f t="shared" si="8"/>
        <v>-266.91328039376185</v>
      </c>
      <c r="J47" s="40">
        <f t="shared" si="9"/>
        <v>-34.832551076714758</v>
      </c>
      <c r="K47" s="37">
        <f t="shared" si="10"/>
        <v>-301.74583147047662</v>
      </c>
      <c r="L47" s="37">
        <f t="shared" si="6"/>
        <v>-936598.70090171031</v>
      </c>
      <c r="M47" s="37">
        <f t="shared" si="7"/>
        <v>-1058826.1226299026</v>
      </c>
      <c r="N47" s="63"/>
      <c r="O47" s="73"/>
      <c r="P47" s="78"/>
    </row>
    <row r="48" spans="1:16" s="34" customFormat="1" x14ac:dyDescent="0.3">
      <c r="A48" s="33">
        <v>1554</v>
      </c>
      <c r="B48" s="34" t="s">
        <v>280</v>
      </c>
      <c r="C48" s="36">
        <v>22786242</v>
      </c>
      <c r="D48" s="76">
        <v>5788</v>
      </c>
      <c r="E48" s="37">
        <f t="shared" si="1"/>
        <v>3936.8075328265377</v>
      </c>
      <c r="F48" s="38">
        <f t="shared" si="2"/>
        <v>1.0112872358486122</v>
      </c>
      <c r="G48" s="39">
        <f t="shared" si="3"/>
        <v>-26.363830297720778</v>
      </c>
      <c r="H48" s="39">
        <f t="shared" si="4"/>
        <v>0</v>
      </c>
      <c r="I48" s="68">
        <f t="shared" si="8"/>
        <v>-26.363830297720778</v>
      </c>
      <c r="J48" s="40">
        <f t="shared" si="9"/>
        <v>-34.832551076714758</v>
      </c>
      <c r="K48" s="37">
        <f t="shared" si="10"/>
        <v>-61.196381374435532</v>
      </c>
      <c r="L48" s="37">
        <f t="shared" si="6"/>
        <v>-152593.84976320787</v>
      </c>
      <c r="M48" s="37">
        <f t="shared" si="7"/>
        <v>-354204.65539523284</v>
      </c>
      <c r="N48" s="63"/>
      <c r="O48" s="73"/>
      <c r="P48" s="78"/>
    </row>
    <row r="49" spans="1:16" s="34" customFormat="1" x14ac:dyDescent="0.3">
      <c r="A49" s="33">
        <v>1557</v>
      </c>
      <c r="B49" s="34" t="s">
        <v>281</v>
      </c>
      <c r="C49" s="36">
        <v>8344016</v>
      </c>
      <c r="D49" s="76">
        <v>2629</v>
      </c>
      <c r="E49" s="37">
        <f t="shared" si="1"/>
        <v>3173.8364397109167</v>
      </c>
      <c r="F49" s="38">
        <f t="shared" si="2"/>
        <v>0.81529519880957735</v>
      </c>
      <c r="G49" s="39">
        <f t="shared" si="3"/>
        <v>431.41882557165178</v>
      </c>
      <c r="H49" s="39">
        <f t="shared" si="4"/>
        <v>115.4106080352352</v>
      </c>
      <c r="I49" s="68">
        <f t="shared" si="8"/>
        <v>546.82943360688694</v>
      </c>
      <c r="J49" s="40">
        <f t="shared" si="9"/>
        <v>-34.832551076714758</v>
      </c>
      <c r="K49" s="37">
        <f t="shared" si="10"/>
        <v>511.99688253017217</v>
      </c>
      <c r="L49" s="37">
        <f t="shared" si="6"/>
        <v>1437614.5809525058</v>
      </c>
      <c r="M49" s="37">
        <f t="shared" si="7"/>
        <v>1346039.8041718227</v>
      </c>
      <c r="N49" s="63"/>
      <c r="O49" s="73"/>
      <c r="P49" s="78"/>
    </row>
    <row r="50" spans="1:16" s="34" customFormat="1" x14ac:dyDescent="0.3">
      <c r="A50" s="33">
        <v>1560</v>
      </c>
      <c r="B50" s="34" t="s">
        <v>282</v>
      </c>
      <c r="C50" s="36">
        <v>9511108</v>
      </c>
      <c r="D50" s="76">
        <v>3025</v>
      </c>
      <c r="E50" s="37">
        <f t="shared" si="1"/>
        <v>3144.1679338842973</v>
      </c>
      <c r="F50" s="38">
        <f t="shared" si="2"/>
        <v>0.8076739521524875</v>
      </c>
      <c r="G50" s="39">
        <f t="shared" si="3"/>
        <v>449.21992906762341</v>
      </c>
      <c r="H50" s="39">
        <f t="shared" si="4"/>
        <v>125.79458507455199</v>
      </c>
      <c r="I50" s="68">
        <f t="shared" si="8"/>
        <v>575.01451414217536</v>
      </c>
      <c r="J50" s="40">
        <f t="shared" si="9"/>
        <v>-34.832551076714758</v>
      </c>
      <c r="K50" s="37">
        <f t="shared" si="10"/>
        <v>540.18196306546065</v>
      </c>
      <c r="L50" s="37">
        <f t="shared" si="6"/>
        <v>1739418.9052800804</v>
      </c>
      <c r="M50" s="37">
        <f t="shared" si="7"/>
        <v>1634050.4382730185</v>
      </c>
      <c r="N50" s="63"/>
      <c r="O50" s="73"/>
      <c r="P50" s="78"/>
    </row>
    <row r="51" spans="1:16" s="34" customFormat="1" x14ac:dyDescent="0.3">
      <c r="A51" s="33">
        <v>1563</v>
      </c>
      <c r="B51" s="34" t="s">
        <v>283</v>
      </c>
      <c r="C51" s="36">
        <v>24729208</v>
      </c>
      <c r="D51" s="76">
        <v>7036</v>
      </c>
      <c r="E51" s="37">
        <f t="shared" si="1"/>
        <v>3514.6685616827745</v>
      </c>
      <c r="F51" s="38">
        <f t="shared" si="2"/>
        <v>0.90284816441515403</v>
      </c>
      <c r="G51" s="39">
        <f t="shared" si="3"/>
        <v>226.91955238853714</v>
      </c>
      <c r="H51" s="39">
        <f t="shared" si="4"/>
        <v>0</v>
      </c>
      <c r="I51" s="68">
        <f t="shared" si="8"/>
        <v>226.91955238853714</v>
      </c>
      <c r="J51" s="40">
        <f t="shared" si="9"/>
        <v>-34.832551076714758</v>
      </c>
      <c r="K51" s="37">
        <f t="shared" si="10"/>
        <v>192.08700131182238</v>
      </c>
      <c r="L51" s="37">
        <f t="shared" si="6"/>
        <v>1596605.9706057473</v>
      </c>
      <c r="M51" s="37">
        <f t="shared" si="7"/>
        <v>1351524.1412299823</v>
      </c>
      <c r="N51" s="63"/>
      <c r="O51" s="73"/>
      <c r="P51" s="78"/>
    </row>
    <row r="52" spans="1:16" s="34" customFormat="1" x14ac:dyDescent="0.3">
      <c r="A52" s="33">
        <v>1566</v>
      </c>
      <c r="B52" s="34" t="s">
        <v>284</v>
      </c>
      <c r="C52" s="36">
        <v>18199979</v>
      </c>
      <c r="D52" s="76">
        <v>5920</v>
      </c>
      <c r="E52" s="37">
        <f t="shared" si="1"/>
        <v>3074.3207770270269</v>
      </c>
      <c r="F52" s="38">
        <f t="shared" si="2"/>
        <v>0.78973161242643064</v>
      </c>
      <c r="G52" s="39">
        <f t="shared" si="3"/>
        <v>491.12822318198567</v>
      </c>
      <c r="H52" s="39">
        <f t="shared" si="4"/>
        <v>150.24108997459663</v>
      </c>
      <c r="I52" s="68">
        <f t="shared" si="8"/>
        <v>641.36931315658228</v>
      </c>
      <c r="J52" s="40">
        <f t="shared" si="9"/>
        <v>-34.832551076714758</v>
      </c>
      <c r="K52" s="37">
        <f t="shared" si="10"/>
        <v>606.53676207986757</v>
      </c>
      <c r="L52" s="37">
        <f t="shared" si="6"/>
        <v>3796906.333886967</v>
      </c>
      <c r="M52" s="37">
        <f t="shared" si="7"/>
        <v>3590697.6315128161</v>
      </c>
      <c r="N52" s="63"/>
      <c r="O52" s="73"/>
      <c r="P52" s="78"/>
    </row>
    <row r="53" spans="1:16" s="34" customFormat="1" x14ac:dyDescent="0.3">
      <c r="A53" s="33">
        <v>1573</v>
      </c>
      <c r="B53" s="34" t="s">
        <v>286</v>
      </c>
      <c r="C53" s="36">
        <v>8431685</v>
      </c>
      <c r="D53" s="76">
        <v>2150</v>
      </c>
      <c r="E53" s="37">
        <f t="shared" si="1"/>
        <v>3921.7139534883722</v>
      </c>
      <c r="F53" s="38">
        <f t="shared" si="2"/>
        <v>1.0074099967403554</v>
      </c>
      <c r="G53" s="39">
        <f t="shared" si="3"/>
        <v>-17.307682694821505</v>
      </c>
      <c r="H53" s="39">
        <f t="shared" si="4"/>
        <v>0</v>
      </c>
      <c r="I53" s="68">
        <f t="shared" si="8"/>
        <v>-17.307682694821505</v>
      </c>
      <c r="J53" s="40">
        <f t="shared" si="9"/>
        <v>-34.832551076714758</v>
      </c>
      <c r="K53" s="37">
        <f t="shared" si="10"/>
        <v>-52.140233771536259</v>
      </c>
      <c r="L53" s="37">
        <f t="shared" si="6"/>
        <v>-37211.517793866238</v>
      </c>
      <c r="M53" s="37">
        <f t="shared" si="7"/>
        <v>-112101.50260880296</v>
      </c>
      <c r="N53" s="63"/>
      <c r="O53" s="73"/>
      <c r="P53" s="78"/>
    </row>
    <row r="54" spans="1:16" s="34" customFormat="1" x14ac:dyDescent="0.3">
      <c r="A54" s="33">
        <v>1576</v>
      </c>
      <c r="B54" s="34" t="s">
        <v>287</v>
      </c>
      <c r="C54" s="36">
        <v>12538082</v>
      </c>
      <c r="D54" s="76">
        <v>3507</v>
      </c>
      <c r="E54" s="37">
        <f t="shared" si="1"/>
        <v>3575.1588252067295</v>
      </c>
      <c r="F54" s="38">
        <f t="shared" si="2"/>
        <v>0.91838690510410359</v>
      </c>
      <c r="G54" s="39">
        <f t="shared" si="3"/>
        <v>190.62539427416414</v>
      </c>
      <c r="H54" s="39">
        <f t="shared" si="4"/>
        <v>0</v>
      </c>
      <c r="I54" s="68">
        <f t="shared" si="8"/>
        <v>190.62539427416414</v>
      </c>
      <c r="J54" s="40">
        <f t="shared" si="9"/>
        <v>-34.832551076714758</v>
      </c>
      <c r="K54" s="37">
        <f t="shared" si="10"/>
        <v>155.79284319744937</v>
      </c>
      <c r="L54" s="37">
        <f t="shared" si="6"/>
        <v>668523.25771949359</v>
      </c>
      <c r="M54" s="37">
        <f t="shared" si="7"/>
        <v>546365.50109345489</v>
      </c>
      <c r="N54" s="63"/>
      <c r="O54" s="73"/>
      <c r="P54" s="78"/>
    </row>
    <row r="55" spans="1:16" s="34" customFormat="1" x14ac:dyDescent="0.3">
      <c r="A55" s="33">
        <v>1577</v>
      </c>
      <c r="B55" s="34" t="s">
        <v>271</v>
      </c>
      <c r="C55" s="36">
        <v>33242655</v>
      </c>
      <c r="D55" s="76">
        <v>10473</v>
      </c>
      <c r="E55" s="37">
        <f t="shared" si="1"/>
        <v>3174.1291893440275</v>
      </c>
      <c r="F55" s="38">
        <f t="shared" si="2"/>
        <v>0.81537040034401753</v>
      </c>
      <c r="G55" s="39">
        <f t="shared" si="3"/>
        <v>431.24317579178529</v>
      </c>
      <c r="H55" s="39">
        <f t="shared" si="4"/>
        <v>115.30814566364641</v>
      </c>
      <c r="I55" s="68">
        <f t="shared" si="8"/>
        <v>546.55132145543166</v>
      </c>
      <c r="J55" s="40">
        <f t="shared" si="9"/>
        <v>-34.832551076714758</v>
      </c>
      <c r="K55" s="37">
        <f t="shared" si="10"/>
        <v>511.7187703787169</v>
      </c>
      <c r="L55" s="37">
        <f t="shared" si="6"/>
        <v>5724031.9896027362</v>
      </c>
      <c r="M55" s="37">
        <f t="shared" si="7"/>
        <v>5359230.6821763022</v>
      </c>
      <c r="N55" s="63"/>
      <c r="O55" s="73"/>
      <c r="P55" s="78"/>
    </row>
    <row r="56" spans="1:16" s="34" customFormat="1" x14ac:dyDescent="0.3">
      <c r="A56" s="33">
        <v>1578</v>
      </c>
      <c r="B56" s="34" t="s">
        <v>414</v>
      </c>
      <c r="C56" s="36">
        <v>7883764</v>
      </c>
      <c r="D56" s="76">
        <v>2549</v>
      </c>
      <c r="E56" s="37">
        <f t="shared" si="1"/>
        <v>3092.8850529619458</v>
      </c>
      <c r="F56" s="38">
        <f t="shared" si="2"/>
        <v>0.79450040417944678</v>
      </c>
      <c r="G56" s="39">
        <f t="shared" si="3"/>
        <v>479.98965762103433</v>
      </c>
      <c r="H56" s="39">
        <f t="shared" si="4"/>
        <v>143.74359339737501</v>
      </c>
      <c r="I56" s="68">
        <f t="shared" si="8"/>
        <v>623.73325101840931</v>
      </c>
      <c r="J56" s="40">
        <f t="shared" si="9"/>
        <v>-34.832551076714758</v>
      </c>
      <c r="K56" s="37">
        <f t="shared" si="10"/>
        <v>588.9006999416946</v>
      </c>
      <c r="L56" s="37">
        <f t="shared" si="6"/>
        <v>1589896.0568459253</v>
      </c>
      <c r="M56" s="37">
        <f t="shared" si="7"/>
        <v>1501107.8841513796</v>
      </c>
      <c r="N56" s="63"/>
      <c r="O56" s="73"/>
      <c r="P56" s="78"/>
    </row>
    <row r="57" spans="1:16" s="34" customFormat="1" x14ac:dyDescent="0.3">
      <c r="A57" s="33">
        <v>1579</v>
      </c>
      <c r="B57" s="34" t="s">
        <v>415</v>
      </c>
      <c r="C57" s="36">
        <v>44853031</v>
      </c>
      <c r="D57" s="76">
        <v>13279</v>
      </c>
      <c r="E57" s="37">
        <f t="shared" si="1"/>
        <v>3377.7416221100984</v>
      </c>
      <c r="F57" s="38">
        <f t="shared" si="2"/>
        <v>0.86767436811471832</v>
      </c>
      <c r="G57" s="39">
        <f t="shared" si="3"/>
        <v>309.07571613214276</v>
      </c>
      <c r="H57" s="39">
        <f t="shared" si="4"/>
        <v>44.043794195521599</v>
      </c>
      <c r="I57" s="68">
        <f t="shared" si="8"/>
        <v>353.11951032766433</v>
      </c>
      <c r="J57" s="40">
        <f t="shared" si="9"/>
        <v>-34.832551076714758</v>
      </c>
      <c r="K57" s="37">
        <f t="shared" si="10"/>
        <v>318.28695925094956</v>
      </c>
      <c r="L57" s="37">
        <f t="shared" si="6"/>
        <v>4689073.9776410544</v>
      </c>
      <c r="M57" s="37">
        <f t="shared" si="7"/>
        <v>4226532.5318933595</v>
      </c>
      <c r="N57" s="63"/>
      <c r="O57" s="73"/>
      <c r="P57" s="78"/>
    </row>
    <row r="58" spans="1:16" s="34" customFormat="1" x14ac:dyDescent="0.3">
      <c r="A58" s="33">
        <v>1804</v>
      </c>
      <c r="B58" s="34" t="s">
        <v>288</v>
      </c>
      <c r="C58" s="36">
        <v>213597145</v>
      </c>
      <c r="D58" s="76">
        <v>52357</v>
      </c>
      <c r="E58" s="37">
        <f t="shared" si="1"/>
        <v>4079.6291804343259</v>
      </c>
      <c r="F58" s="38">
        <f t="shared" si="2"/>
        <v>1.0479752649240202</v>
      </c>
      <c r="G58" s="39">
        <f t="shared" si="3"/>
        <v>-112.05681886239371</v>
      </c>
      <c r="H58" s="39">
        <f t="shared" si="4"/>
        <v>0</v>
      </c>
      <c r="I58" s="68">
        <f t="shared" si="8"/>
        <v>-112.05681886239371</v>
      </c>
      <c r="J58" s="40">
        <f t="shared" si="9"/>
        <v>-34.832551076714758</v>
      </c>
      <c r="K58" s="37">
        <f t="shared" si="10"/>
        <v>-146.88936993910846</v>
      </c>
      <c r="L58" s="37">
        <f t="shared" si="6"/>
        <v>-5866958.8651783476</v>
      </c>
      <c r="M58" s="37">
        <f t="shared" si="7"/>
        <v>-7690686.7419019016</v>
      </c>
      <c r="N58" s="63"/>
      <c r="O58" s="73"/>
      <c r="P58" s="78"/>
    </row>
    <row r="59" spans="1:16" s="34" customFormat="1" x14ac:dyDescent="0.3">
      <c r="A59" s="33">
        <v>1806</v>
      </c>
      <c r="B59" s="34" t="s">
        <v>289</v>
      </c>
      <c r="C59" s="36">
        <v>77232691</v>
      </c>
      <c r="D59" s="76">
        <v>21845</v>
      </c>
      <c r="E59" s="37">
        <f t="shared" si="1"/>
        <v>3535.4859693293661</v>
      </c>
      <c r="F59" s="38">
        <f t="shared" si="2"/>
        <v>0.90819574070912146</v>
      </c>
      <c r="G59" s="39">
        <f t="shared" si="3"/>
        <v>214.42910780058219</v>
      </c>
      <c r="H59" s="39">
        <f t="shared" si="4"/>
        <v>0</v>
      </c>
      <c r="I59" s="68">
        <f t="shared" si="8"/>
        <v>214.42910780058219</v>
      </c>
      <c r="J59" s="40">
        <f t="shared" si="9"/>
        <v>-34.832551076714758</v>
      </c>
      <c r="K59" s="37">
        <f t="shared" si="10"/>
        <v>179.59655672386742</v>
      </c>
      <c r="L59" s="37">
        <f t="shared" si="6"/>
        <v>4684203.8599037183</v>
      </c>
      <c r="M59" s="37">
        <f t="shared" si="7"/>
        <v>3923286.7816328839</v>
      </c>
      <c r="N59" s="63"/>
      <c r="O59" s="73"/>
      <c r="P59" s="78"/>
    </row>
    <row r="60" spans="1:16" s="34" customFormat="1" x14ac:dyDescent="0.3">
      <c r="A60" s="33">
        <v>1811</v>
      </c>
      <c r="B60" s="34" t="s">
        <v>290</v>
      </c>
      <c r="C60" s="36">
        <v>4180155</v>
      </c>
      <c r="D60" s="76">
        <v>1426</v>
      </c>
      <c r="E60" s="37">
        <f t="shared" si="1"/>
        <v>2931.3849929873772</v>
      </c>
      <c r="F60" s="38">
        <f t="shared" si="2"/>
        <v>0.75301426398101945</v>
      </c>
      <c r="G60" s="39">
        <f t="shared" si="3"/>
        <v>576.88969360577551</v>
      </c>
      <c r="H60" s="39">
        <f t="shared" si="4"/>
        <v>200.26861438847402</v>
      </c>
      <c r="I60" s="68">
        <f t="shared" si="8"/>
        <v>777.15830799424953</v>
      </c>
      <c r="J60" s="40">
        <f t="shared" si="9"/>
        <v>-34.832551076714758</v>
      </c>
      <c r="K60" s="37">
        <f t="shared" si="10"/>
        <v>742.32575691753482</v>
      </c>
      <c r="L60" s="37">
        <f t="shared" si="6"/>
        <v>1108227.7471997999</v>
      </c>
      <c r="M60" s="37">
        <f t="shared" si="7"/>
        <v>1058556.5293644047</v>
      </c>
      <c r="N60" s="63"/>
      <c r="O60" s="73"/>
      <c r="P60" s="78"/>
    </row>
    <row r="61" spans="1:16" s="34" customFormat="1" x14ac:dyDescent="0.3">
      <c r="A61" s="33">
        <v>1812</v>
      </c>
      <c r="B61" s="34" t="s">
        <v>291</v>
      </c>
      <c r="C61" s="36">
        <v>5440036</v>
      </c>
      <c r="D61" s="76">
        <v>1975</v>
      </c>
      <c r="E61" s="37">
        <f t="shared" si="1"/>
        <v>2754.4486075949367</v>
      </c>
      <c r="F61" s="38">
        <f t="shared" si="2"/>
        <v>0.70756284005121006</v>
      </c>
      <c r="G61" s="39">
        <f t="shared" si="3"/>
        <v>683.05152484123983</v>
      </c>
      <c r="H61" s="39">
        <f t="shared" si="4"/>
        <v>262.1963492758282</v>
      </c>
      <c r="I61" s="68">
        <f t="shared" si="8"/>
        <v>945.24787411706802</v>
      </c>
      <c r="J61" s="40">
        <f t="shared" si="9"/>
        <v>-34.832551076714758</v>
      </c>
      <c r="K61" s="37">
        <f t="shared" si="10"/>
        <v>910.41532304035331</v>
      </c>
      <c r="L61" s="37">
        <f t="shared" si="6"/>
        <v>1866864.5513812094</v>
      </c>
      <c r="M61" s="37">
        <f t="shared" si="7"/>
        <v>1798070.2630046979</v>
      </c>
      <c r="N61" s="63"/>
      <c r="O61" s="73"/>
      <c r="P61" s="78"/>
    </row>
    <row r="62" spans="1:16" s="34" customFormat="1" x14ac:dyDescent="0.3">
      <c r="A62" s="33">
        <v>1813</v>
      </c>
      <c r="B62" s="34" t="s">
        <v>292</v>
      </c>
      <c r="C62" s="36">
        <v>26064013</v>
      </c>
      <c r="D62" s="76">
        <v>7917</v>
      </c>
      <c r="E62" s="37">
        <f t="shared" si="1"/>
        <v>3292.1577617784515</v>
      </c>
      <c r="F62" s="38">
        <f t="shared" si="2"/>
        <v>0.84568958353321144</v>
      </c>
      <c r="G62" s="39">
        <f t="shared" si="3"/>
        <v>360.42603233113095</v>
      </c>
      <c r="H62" s="39">
        <f t="shared" si="4"/>
        <v>73.998145311598037</v>
      </c>
      <c r="I62" s="68">
        <f t="shared" si="8"/>
        <v>434.42417764272898</v>
      </c>
      <c r="J62" s="40">
        <f t="shared" si="9"/>
        <v>-34.832551076714758</v>
      </c>
      <c r="K62" s="37">
        <f t="shared" si="10"/>
        <v>399.59162656601421</v>
      </c>
      <c r="L62" s="37">
        <f t="shared" si="6"/>
        <v>3439336.2143974854</v>
      </c>
      <c r="M62" s="37">
        <f t="shared" si="7"/>
        <v>3163566.9075231347</v>
      </c>
      <c r="N62" s="63"/>
      <c r="O62" s="73"/>
      <c r="P62" s="78"/>
    </row>
    <row r="63" spans="1:16" s="34" customFormat="1" x14ac:dyDescent="0.3">
      <c r="A63" s="33">
        <v>1815</v>
      </c>
      <c r="B63" s="34" t="s">
        <v>293</v>
      </c>
      <c r="C63" s="36">
        <v>3174565</v>
      </c>
      <c r="D63" s="76">
        <v>1200</v>
      </c>
      <c r="E63" s="37">
        <f t="shared" si="1"/>
        <v>2645.4708333333333</v>
      </c>
      <c r="F63" s="38">
        <f t="shared" si="2"/>
        <v>0.67956862616521285</v>
      </c>
      <c r="G63" s="39">
        <f t="shared" si="3"/>
        <v>748.43818939820187</v>
      </c>
      <c r="H63" s="39">
        <f t="shared" si="4"/>
        <v>300.3385702673894</v>
      </c>
      <c r="I63" s="68">
        <f t="shared" si="8"/>
        <v>1048.7767596655913</v>
      </c>
      <c r="J63" s="40">
        <f t="shared" si="9"/>
        <v>-34.832551076714758</v>
      </c>
      <c r="K63" s="37">
        <f t="shared" si="10"/>
        <v>1013.9442085888766</v>
      </c>
      <c r="L63" s="37">
        <f t="shared" si="6"/>
        <v>1258532.1115987096</v>
      </c>
      <c r="M63" s="37">
        <f t="shared" si="7"/>
        <v>1216733.050306652</v>
      </c>
      <c r="N63" s="63"/>
      <c r="O63" s="73"/>
      <c r="P63" s="78"/>
    </row>
    <row r="64" spans="1:16" s="34" customFormat="1" x14ac:dyDescent="0.3">
      <c r="A64" s="33">
        <v>1816</v>
      </c>
      <c r="B64" s="34" t="s">
        <v>294</v>
      </c>
      <c r="C64" s="36">
        <v>1255074</v>
      </c>
      <c r="D64" s="76">
        <v>462</v>
      </c>
      <c r="E64" s="37">
        <f t="shared" si="1"/>
        <v>2716.6103896103896</v>
      </c>
      <c r="F64" s="38">
        <f t="shared" si="2"/>
        <v>0.69784295749257341</v>
      </c>
      <c r="G64" s="39">
        <f t="shared" si="3"/>
        <v>705.75445563196809</v>
      </c>
      <c r="H64" s="39">
        <f t="shared" si="4"/>
        <v>275.43972557041968</v>
      </c>
      <c r="I64" s="68">
        <f t="shared" si="8"/>
        <v>981.19418120238777</v>
      </c>
      <c r="J64" s="40">
        <f t="shared" si="9"/>
        <v>-34.832551076714758</v>
      </c>
      <c r="K64" s="37">
        <f t="shared" si="10"/>
        <v>946.36163012567306</v>
      </c>
      <c r="L64" s="37">
        <f t="shared" si="6"/>
        <v>453311.71171550313</v>
      </c>
      <c r="M64" s="37">
        <f t="shared" si="7"/>
        <v>437219.07311806094</v>
      </c>
      <c r="N64" s="63"/>
      <c r="O64" s="73"/>
      <c r="P64" s="78"/>
    </row>
    <row r="65" spans="1:16" s="34" customFormat="1" x14ac:dyDescent="0.3">
      <c r="A65" s="33">
        <v>1818</v>
      </c>
      <c r="B65" s="34" t="s">
        <v>416</v>
      </c>
      <c r="C65" s="36">
        <v>5770916</v>
      </c>
      <c r="D65" s="76">
        <v>1777</v>
      </c>
      <c r="E65" s="37">
        <f t="shared" si="1"/>
        <v>3247.5610579628587</v>
      </c>
      <c r="F65" s="38">
        <f t="shared" si="2"/>
        <v>0.83423358093375266</v>
      </c>
      <c r="G65" s="39">
        <f t="shared" si="3"/>
        <v>387.18405462048656</v>
      </c>
      <c r="H65" s="39">
        <f t="shared" si="4"/>
        <v>89.606991647055494</v>
      </c>
      <c r="I65" s="68">
        <f t="shared" si="8"/>
        <v>476.79104626754207</v>
      </c>
      <c r="J65" s="40">
        <f t="shared" si="9"/>
        <v>-34.832551076714758</v>
      </c>
      <c r="K65" s="37">
        <f t="shared" si="10"/>
        <v>441.95849519082731</v>
      </c>
      <c r="L65" s="37">
        <f t="shared" si="6"/>
        <v>847257.68921742227</v>
      </c>
      <c r="M65" s="37">
        <f t="shared" si="7"/>
        <v>785360.24595410016</v>
      </c>
      <c r="N65" s="63"/>
      <c r="O65" s="73"/>
      <c r="P65" s="78"/>
    </row>
    <row r="66" spans="1:16" s="34" customFormat="1" x14ac:dyDescent="0.3">
      <c r="A66" s="33">
        <v>1820</v>
      </c>
      <c r="B66" s="34" t="s">
        <v>295</v>
      </c>
      <c r="C66" s="36">
        <v>25599061</v>
      </c>
      <c r="D66" s="76">
        <v>7447</v>
      </c>
      <c r="E66" s="37">
        <f t="shared" si="1"/>
        <v>3437.4997985766081</v>
      </c>
      <c r="F66" s="38">
        <f t="shared" si="2"/>
        <v>0.88302505025862821</v>
      </c>
      <c r="G66" s="39">
        <f t="shared" si="3"/>
        <v>273.22081025223696</v>
      </c>
      <c r="H66" s="39">
        <f t="shared" si="4"/>
        <v>23.128432432243219</v>
      </c>
      <c r="I66" s="68">
        <f t="shared" si="8"/>
        <v>296.3492426844802</v>
      </c>
      <c r="J66" s="40">
        <f t="shared" si="9"/>
        <v>-34.832551076714758</v>
      </c>
      <c r="K66" s="37">
        <f t="shared" si="10"/>
        <v>261.51669160776544</v>
      </c>
      <c r="L66" s="37">
        <f t="shared" si="6"/>
        <v>2206912.8102713241</v>
      </c>
      <c r="M66" s="37">
        <f t="shared" si="7"/>
        <v>1947514.8024030293</v>
      </c>
      <c r="N66" s="63"/>
      <c r="O66" s="73"/>
      <c r="P66" s="78"/>
    </row>
    <row r="67" spans="1:16" s="34" customFormat="1" x14ac:dyDescent="0.3">
      <c r="A67" s="33">
        <v>1822</v>
      </c>
      <c r="B67" s="34" t="s">
        <v>296</v>
      </c>
      <c r="C67" s="36">
        <v>6206975</v>
      </c>
      <c r="D67" s="76">
        <v>2294</v>
      </c>
      <c r="E67" s="37">
        <f t="shared" si="1"/>
        <v>2705.7432432432433</v>
      </c>
      <c r="F67" s="38">
        <f t="shared" si="2"/>
        <v>0.6950514046113222</v>
      </c>
      <c r="G67" s="39">
        <f t="shared" si="3"/>
        <v>712.27474345225585</v>
      </c>
      <c r="H67" s="39">
        <f t="shared" si="4"/>
        <v>279.24322679892089</v>
      </c>
      <c r="I67" s="68">
        <f t="shared" si="8"/>
        <v>991.51797025117673</v>
      </c>
      <c r="J67" s="40">
        <f t="shared" si="9"/>
        <v>-34.832551076714758</v>
      </c>
      <c r="K67" s="37">
        <f t="shared" si="10"/>
        <v>956.68541917446203</v>
      </c>
      <c r="L67" s="37">
        <f t="shared" si="6"/>
        <v>2274542.2237561992</v>
      </c>
      <c r="M67" s="37">
        <f t="shared" si="7"/>
        <v>2194636.3515862157</v>
      </c>
      <c r="N67" s="63"/>
      <c r="O67" s="73"/>
      <c r="P67" s="78"/>
    </row>
    <row r="68" spans="1:16" s="34" customFormat="1" x14ac:dyDescent="0.3">
      <c r="A68" s="33">
        <v>1824</v>
      </c>
      <c r="B68" s="34" t="s">
        <v>297</v>
      </c>
      <c r="C68" s="36">
        <v>44344306</v>
      </c>
      <c r="D68" s="76">
        <v>13278</v>
      </c>
      <c r="E68" s="37">
        <f t="shared" si="1"/>
        <v>3339.6826329266455</v>
      </c>
      <c r="F68" s="38">
        <f t="shared" si="2"/>
        <v>0.85789777384395594</v>
      </c>
      <c r="G68" s="39">
        <f t="shared" si="3"/>
        <v>331.91110964221451</v>
      </c>
      <c r="H68" s="39">
        <f t="shared" si="4"/>
        <v>57.364440409730122</v>
      </c>
      <c r="I68" s="68">
        <f t="shared" si="8"/>
        <v>389.27555005194461</v>
      </c>
      <c r="J68" s="40">
        <f t="shared" si="9"/>
        <v>-34.832551076714758</v>
      </c>
      <c r="K68" s="37">
        <f t="shared" si="10"/>
        <v>354.44299897522984</v>
      </c>
      <c r="L68" s="37">
        <f t="shared" si="6"/>
        <v>5168800.7535897205</v>
      </c>
      <c r="M68" s="37">
        <f t="shared" si="7"/>
        <v>4706294.1403931016</v>
      </c>
      <c r="N68" s="63"/>
      <c r="O68" s="73"/>
      <c r="P68" s="78"/>
    </row>
    <row r="69" spans="1:16" s="34" customFormat="1" x14ac:dyDescent="0.3">
      <c r="A69" s="33">
        <v>1825</v>
      </c>
      <c r="B69" s="34" t="s">
        <v>298</v>
      </c>
      <c r="C69" s="36">
        <v>4177432</v>
      </c>
      <c r="D69" s="76">
        <v>1482</v>
      </c>
      <c r="E69" s="37">
        <f t="shared" si="1"/>
        <v>2818.7800269905533</v>
      </c>
      <c r="F69" s="38">
        <f t="shared" si="2"/>
        <v>0.72408829697444987</v>
      </c>
      <c r="G69" s="39">
        <f t="shared" si="3"/>
        <v>644.45267320386984</v>
      </c>
      <c r="H69" s="39">
        <f t="shared" si="4"/>
        <v>239.68035248736237</v>
      </c>
      <c r="I69" s="68">
        <f t="shared" si="8"/>
        <v>884.13302569123221</v>
      </c>
      <c r="J69" s="40">
        <f t="shared" si="9"/>
        <v>-34.832551076714758</v>
      </c>
      <c r="K69" s="37">
        <f t="shared" si="10"/>
        <v>849.3004746145175</v>
      </c>
      <c r="L69" s="37">
        <f t="shared" si="6"/>
        <v>1310285.1440744062</v>
      </c>
      <c r="M69" s="37">
        <f t="shared" si="7"/>
        <v>1258663.3033787149</v>
      </c>
      <c r="N69" s="63"/>
      <c r="O69" s="73"/>
      <c r="P69" s="78"/>
    </row>
    <row r="70" spans="1:16" s="34" customFormat="1" x14ac:dyDescent="0.3">
      <c r="A70" s="33">
        <v>1826</v>
      </c>
      <c r="B70" s="34" t="s">
        <v>417</v>
      </c>
      <c r="C70" s="36">
        <v>3620032</v>
      </c>
      <c r="D70" s="76">
        <v>1297</v>
      </c>
      <c r="E70" s="37">
        <f t="shared" si="1"/>
        <v>2791.0809560524285</v>
      </c>
      <c r="F70" s="38">
        <f t="shared" si="2"/>
        <v>0.71697295880995515</v>
      </c>
      <c r="G70" s="39">
        <f t="shared" si="3"/>
        <v>661.07211576674467</v>
      </c>
      <c r="H70" s="39">
        <f t="shared" si="4"/>
        <v>249.37502731570606</v>
      </c>
      <c r="I70" s="68">
        <f t="shared" si="8"/>
        <v>910.44714308245079</v>
      </c>
      <c r="J70" s="40">
        <f t="shared" si="9"/>
        <v>-34.832551076714758</v>
      </c>
      <c r="K70" s="37">
        <f t="shared" si="10"/>
        <v>875.61459200573609</v>
      </c>
      <c r="L70" s="37">
        <f t="shared" si="6"/>
        <v>1180849.9445779386</v>
      </c>
      <c r="M70" s="37">
        <f t="shared" si="7"/>
        <v>1135672.1258314396</v>
      </c>
      <c r="N70" s="63"/>
      <c r="O70" s="73"/>
      <c r="P70" s="78"/>
    </row>
    <row r="71" spans="1:16" s="34" customFormat="1" x14ac:dyDescent="0.3">
      <c r="A71" s="33">
        <v>1827</v>
      </c>
      <c r="B71" s="34" t="s">
        <v>299</v>
      </c>
      <c r="C71" s="36">
        <v>4640670</v>
      </c>
      <c r="D71" s="76">
        <v>1371</v>
      </c>
      <c r="E71" s="37">
        <f t="shared" si="1"/>
        <v>3384.8796498905908</v>
      </c>
      <c r="F71" s="38">
        <f t="shared" si="2"/>
        <v>0.86950798490277659</v>
      </c>
      <c r="G71" s="39">
        <f t="shared" si="3"/>
        <v>304.79289946384733</v>
      </c>
      <c r="H71" s="39">
        <f t="shared" si="4"/>
        <v>41.545484472349266</v>
      </c>
      <c r="I71" s="68">
        <f t="shared" si="8"/>
        <v>346.33838393619658</v>
      </c>
      <c r="J71" s="40">
        <f t="shared" si="9"/>
        <v>-34.832551076714758</v>
      </c>
      <c r="K71" s="37">
        <f t="shared" si="10"/>
        <v>311.50583285948181</v>
      </c>
      <c r="L71" s="37">
        <f t="shared" si="6"/>
        <v>474829.92437652551</v>
      </c>
      <c r="M71" s="37">
        <f t="shared" si="7"/>
        <v>427074.49685034959</v>
      </c>
      <c r="N71" s="63"/>
      <c r="O71" s="73"/>
      <c r="P71" s="78"/>
    </row>
    <row r="72" spans="1:16" s="34" customFormat="1" x14ac:dyDescent="0.3">
      <c r="A72" s="33">
        <v>1828</v>
      </c>
      <c r="B72" s="34" t="s">
        <v>300</v>
      </c>
      <c r="C72" s="36">
        <v>5550953</v>
      </c>
      <c r="D72" s="76">
        <v>1761</v>
      </c>
      <c r="E72" s="37">
        <f t="shared" ref="E72:E135" si="11">(C72)/D72</f>
        <v>3152.1595684270301</v>
      </c>
      <c r="F72" s="38">
        <f t="shared" ref="F72:F135" si="12">IF(ISNUMBER(C72),E72/E$365,"")</f>
        <v>0.80972684347095891</v>
      </c>
      <c r="G72" s="39">
        <f t="shared" ref="G72:G135" si="13">(E$365-E72)*0.6</f>
        <v>444.42494834198379</v>
      </c>
      <c r="H72" s="39">
        <f t="shared" ref="H72:H135" si="14">IF(E72&gt;=E$365*0.9,0,IF(E72&lt;0.9*E$365,(E$365*0.9-E72)*0.35))</f>
        <v>122.99751298459552</v>
      </c>
      <c r="I72" s="68">
        <f t="shared" si="8"/>
        <v>567.42246132657931</v>
      </c>
      <c r="J72" s="40">
        <f t="shared" si="9"/>
        <v>-34.832551076714758</v>
      </c>
      <c r="K72" s="37">
        <f t="shared" si="10"/>
        <v>532.5899102498646</v>
      </c>
      <c r="L72" s="37">
        <f t="shared" ref="L72:L135" si="15">(I72*D72)</f>
        <v>999230.95439610619</v>
      </c>
      <c r="M72" s="37">
        <f t="shared" ref="M72:M135" si="16">(K72*D72)</f>
        <v>937890.83195001155</v>
      </c>
      <c r="N72" s="63"/>
      <c r="O72" s="73"/>
      <c r="P72" s="78"/>
    </row>
    <row r="73" spans="1:16" s="34" customFormat="1" x14ac:dyDescent="0.3">
      <c r="A73" s="33">
        <v>1832</v>
      </c>
      <c r="B73" s="34" t="s">
        <v>301</v>
      </c>
      <c r="C73" s="36">
        <v>13241023</v>
      </c>
      <c r="D73" s="76">
        <v>4454</v>
      </c>
      <c r="E73" s="37">
        <f t="shared" si="11"/>
        <v>2972.8385720700494</v>
      </c>
      <c r="F73" s="38">
        <f t="shared" si="12"/>
        <v>0.76366286060582034</v>
      </c>
      <c r="G73" s="39">
        <f t="shared" si="13"/>
        <v>552.01754615617222</v>
      </c>
      <c r="H73" s="39">
        <f t="shared" si="14"/>
        <v>185.75986170953877</v>
      </c>
      <c r="I73" s="68">
        <f t="shared" ref="I73:I136" si="17">G73+H73</f>
        <v>737.77740786571098</v>
      </c>
      <c r="J73" s="40">
        <f t="shared" ref="J73:J136" si="18">I$367</f>
        <v>-34.832551076714758</v>
      </c>
      <c r="K73" s="37">
        <f t="shared" ref="K73:K136" si="19">I73+J73</f>
        <v>702.94485678899628</v>
      </c>
      <c r="L73" s="37">
        <f t="shared" si="15"/>
        <v>3286060.5746338768</v>
      </c>
      <c r="M73" s="37">
        <f t="shared" si="16"/>
        <v>3130916.3921381896</v>
      </c>
      <c r="N73" s="63"/>
      <c r="O73" s="73"/>
      <c r="P73" s="78"/>
    </row>
    <row r="74" spans="1:16" s="34" customFormat="1" x14ac:dyDescent="0.3">
      <c r="A74" s="33">
        <v>1833</v>
      </c>
      <c r="B74" s="34" t="s">
        <v>302</v>
      </c>
      <c r="C74" s="36">
        <v>93380181</v>
      </c>
      <c r="D74" s="76">
        <v>26184</v>
      </c>
      <c r="E74" s="37">
        <f t="shared" si="11"/>
        <v>3566.3069431714025</v>
      </c>
      <c r="F74" s="38">
        <f t="shared" si="12"/>
        <v>0.91611303338420857</v>
      </c>
      <c r="G74" s="39">
        <f t="shared" si="13"/>
        <v>195.93652349536032</v>
      </c>
      <c r="H74" s="39">
        <f t="shared" si="14"/>
        <v>0</v>
      </c>
      <c r="I74" s="68">
        <f t="shared" si="17"/>
        <v>195.93652349536032</v>
      </c>
      <c r="J74" s="40">
        <f t="shared" si="18"/>
        <v>-34.832551076714758</v>
      </c>
      <c r="K74" s="37">
        <f t="shared" si="19"/>
        <v>161.10397241864555</v>
      </c>
      <c r="L74" s="37">
        <f t="shared" si="15"/>
        <v>5130401.931202515</v>
      </c>
      <c r="M74" s="37">
        <f t="shared" si="16"/>
        <v>4218346.4138098154</v>
      </c>
      <c r="N74" s="63"/>
      <c r="O74" s="73"/>
      <c r="P74" s="78"/>
    </row>
    <row r="75" spans="1:16" s="34" customFormat="1" x14ac:dyDescent="0.3">
      <c r="A75" s="33">
        <v>1834</v>
      </c>
      <c r="B75" s="34" t="s">
        <v>303</v>
      </c>
      <c r="C75" s="36">
        <v>7774858</v>
      </c>
      <c r="D75" s="76">
        <v>1890</v>
      </c>
      <c r="E75" s="37">
        <f t="shared" si="11"/>
        <v>4113.6814814814816</v>
      </c>
      <c r="F75" s="38">
        <f t="shared" si="12"/>
        <v>1.056722621027441</v>
      </c>
      <c r="G75" s="39">
        <f t="shared" si="13"/>
        <v>-132.48819949068709</v>
      </c>
      <c r="H75" s="39">
        <f t="shared" si="14"/>
        <v>0</v>
      </c>
      <c r="I75" s="68">
        <f t="shared" si="17"/>
        <v>-132.48819949068709</v>
      </c>
      <c r="J75" s="40">
        <f t="shared" si="18"/>
        <v>-34.832551076714758</v>
      </c>
      <c r="K75" s="37">
        <f t="shared" si="19"/>
        <v>-167.32075056740186</v>
      </c>
      <c r="L75" s="37">
        <f t="shared" si="15"/>
        <v>-250402.69703739861</v>
      </c>
      <c r="M75" s="37">
        <f t="shared" si="16"/>
        <v>-316236.21857238951</v>
      </c>
      <c r="N75" s="63"/>
      <c r="O75" s="73"/>
      <c r="P75" s="78"/>
    </row>
    <row r="76" spans="1:16" s="34" customFormat="1" x14ac:dyDescent="0.3">
      <c r="A76" s="33">
        <v>1835</v>
      </c>
      <c r="B76" s="34" t="s">
        <v>304</v>
      </c>
      <c r="C76" s="36">
        <v>1670679</v>
      </c>
      <c r="D76" s="76">
        <v>435</v>
      </c>
      <c r="E76" s="37">
        <f t="shared" si="11"/>
        <v>3840.6413793103447</v>
      </c>
      <c r="F76" s="38">
        <f t="shared" si="12"/>
        <v>0.98658407147985294</v>
      </c>
      <c r="G76" s="39">
        <f t="shared" si="13"/>
        <v>31.335861811994981</v>
      </c>
      <c r="H76" s="39">
        <f t="shared" si="14"/>
        <v>0</v>
      </c>
      <c r="I76" s="68">
        <f t="shared" si="17"/>
        <v>31.335861811994981</v>
      </c>
      <c r="J76" s="40">
        <f t="shared" si="18"/>
        <v>-34.832551076714758</v>
      </c>
      <c r="K76" s="37">
        <f t="shared" si="19"/>
        <v>-3.4966892647197767</v>
      </c>
      <c r="L76" s="37">
        <f t="shared" si="15"/>
        <v>13631.099888217817</v>
      </c>
      <c r="M76" s="37">
        <f t="shared" si="16"/>
        <v>-1521.0598301531029</v>
      </c>
      <c r="N76" s="63"/>
      <c r="O76" s="73"/>
      <c r="P76" s="78"/>
    </row>
    <row r="77" spans="1:16" s="34" customFormat="1" x14ac:dyDescent="0.3">
      <c r="A77" s="33">
        <v>1836</v>
      </c>
      <c r="B77" s="34" t="s">
        <v>305</v>
      </c>
      <c r="C77" s="36">
        <v>3777480</v>
      </c>
      <c r="D77" s="76">
        <v>1213</v>
      </c>
      <c r="E77" s="37">
        <f t="shared" si="11"/>
        <v>3114.1632316570485</v>
      </c>
      <c r="F77" s="38">
        <f t="shared" si="12"/>
        <v>0.79996634335402805</v>
      </c>
      <c r="G77" s="39">
        <f t="shared" si="13"/>
        <v>467.22275040397267</v>
      </c>
      <c r="H77" s="39">
        <f t="shared" si="14"/>
        <v>136.29623085408906</v>
      </c>
      <c r="I77" s="68">
        <f t="shared" si="17"/>
        <v>603.51898125806179</v>
      </c>
      <c r="J77" s="40">
        <f t="shared" si="18"/>
        <v>-34.832551076714758</v>
      </c>
      <c r="K77" s="37">
        <f t="shared" si="19"/>
        <v>568.68643018134708</v>
      </c>
      <c r="L77" s="37">
        <f t="shared" si="15"/>
        <v>732068.52426602889</v>
      </c>
      <c r="M77" s="37">
        <f t="shared" si="16"/>
        <v>689816.639809974</v>
      </c>
      <c r="N77" s="63"/>
      <c r="O77" s="73"/>
      <c r="P77" s="78"/>
    </row>
    <row r="78" spans="1:16" s="34" customFormat="1" x14ac:dyDescent="0.3">
      <c r="A78" s="33">
        <v>1837</v>
      </c>
      <c r="B78" s="34" t="s">
        <v>306</v>
      </c>
      <c r="C78" s="36">
        <v>23028764</v>
      </c>
      <c r="D78" s="76">
        <v>6288</v>
      </c>
      <c r="E78" s="37">
        <f t="shared" si="11"/>
        <v>3662.3352417302799</v>
      </c>
      <c r="F78" s="38">
        <f t="shared" si="12"/>
        <v>0.94078078556744216</v>
      </c>
      <c r="G78" s="39">
        <f t="shared" si="13"/>
        <v>138.31954436003389</v>
      </c>
      <c r="H78" s="39">
        <f t="shared" si="14"/>
        <v>0</v>
      </c>
      <c r="I78" s="68">
        <f t="shared" si="17"/>
        <v>138.31954436003389</v>
      </c>
      <c r="J78" s="40">
        <f t="shared" si="18"/>
        <v>-34.832551076714758</v>
      </c>
      <c r="K78" s="37">
        <f t="shared" si="19"/>
        <v>103.48699328331912</v>
      </c>
      <c r="L78" s="37">
        <f t="shared" si="15"/>
        <v>869753.29493589303</v>
      </c>
      <c r="M78" s="37">
        <f t="shared" si="16"/>
        <v>650726.21376551059</v>
      </c>
      <c r="N78" s="63"/>
      <c r="O78" s="73"/>
      <c r="P78" s="78"/>
    </row>
    <row r="79" spans="1:16" s="34" customFormat="1" x14ac:dyDescent="0.3">
      <c r="A79" s="33">
        <v>1838</v>
      </c>
      <c r="B79" s="34" t="s">
        <v>307</v>
      </c>
      <c r="C79" s="36">
        <v>6606816</v>
      </c>
      <c r="D79" s="76">
        <v>1950</v>
      </c>
      <c r="E79" s="37">
        <f t="shared" si="11"/>
        <v>3388.1107692307692</v>
      </c>
      <c r="F79" s="38">
        <f t="shared" si="12"/>
        <v>0.87033799493475794</v>
      </c>
      <c r="G79" s="39">
        <f t="shared" si="13"/>
        <v>302.85422785974032</v>
      </c>
      <c r="H79" s="39">
        <f t="shared" si="14"/>
        <v>40.414592703286843</v>
      </c>
      <c r="I79" s="68">
        <f t="shared" si="17"/>
        <v>343.26882056302713</v>
      </c>
      <c r="J79" s="40">
        <f t="shared" si="18"/>
        <v>-34.832551076714758</v>
      </c>
      <c r="K79" s="37">
        <f t="shared" si="19"/>
        <v>308.43626948631237</v>
      </c>
      <c r="L79" s="37">
        <f t="shared" si="15"/>
        <v>669374.20009790291</v>
      </c>
      <c r="M79" s="37">
        <f t="shared" si="16"/>
        <v>601450.72549830913</v>
      </c>
      <c r="N79" s="63"/>
      <c r="O79" s="73"/>
      <c r="P79" s="78"/>
    </row>
    <row r="80" spans="1:16" s="34" customFormat="1" x14ac:dyDescent="0.3">
      <c r="A80" s="33">
        <v>1839</v>
      </c>
      <c r="B80" s="34" t="s">
        <v>308</v>
      </c>
      <c r="C80" s="36">
        <v>2499257</v>
      </c>
      <c r="D80" s="76">
        <v>1017</v>
      </c>
      <c r="E80" s="37">
        <f t="shared" si="11"/>
        <v>2457.4798426745328</v>
      </c>
      <c r="F80" s="38">
        <f t="shared" si="12"/>
        <v>0.63127749490655982</v>
      </c>
      <c r="G80" s="39">
        <f t="shared" si="13"/>
        <v>861.2327837934821</v>
      </c>
      <c r="H80" s="39">
        <f t="shared" si="14"/>
        <v>366.13541699796951</v>
      </c>
      <c r="I80" s="68">
        <f t="shared" si="17"/>
        <v>1227.3682007914517</v>
      </c>
      <c r="J80" s="40">
        <f t="shared" si="18"/>
        <v>-34.832551076714758</v>
      </c>
      <c r="K80" s="37">
        <f t="shared" si="19"/>
        <v>1192.535649714737</v>
      </c>
      <c r="L80" s="37">
        <f t="shared" si="15"/>
        <v>1248233.4602049063</v>
      </c>
      <c r="M80" s="37">
        <f t="shared" si="16"/>
        <v>1212808.7557598876</v>
      </c>
      <c r="N80" s="63"/>
      <c r="O80" s="73"/>
      <c r="P80" s="78"/>
    </row>
    <row r="81" spans="1:16" s="34" customFormat="1" x14ac:dyDescent="0.3">
      <c r="A81" s="33">
        <v>1840</v>
      </c>
      <c r="B81" s="34" t="s">
        <v>309</v>
      </c>
      <c r="C81" s="36">
        <v>14627326</v>
      </c>
      <c r="D81" s="76">
        <v>4671</v>
      </c>
      <c r="E81" s="37">
        <f t="shared" si="11"/>
        <v>3131.5191607792763</v>
      </c>
      <c r="F81" s="38">
        <f t="shared" si="12"/>
        <v>0.80442473494194511</v>
      </c>
      <c r="G81" s="39">
        <f t="shared" si="13"/>
        <v>456.80919293063607</v>
      </c>
      <c r="H81" s="39">
        <f t="shared" si="14"/>
        <v>130.22165566130937</v>
      </c>
      <c r="I81" s="68">
        <f t="shared" si="17"/>
        <v>587.03084859194541</v>
      </c>
      <c r="J81" s="40">
        <f t="shared" si="18"/>
        <v>-34.832551076714758</v>
      </c>
      <c r="K81" s="37">
        <f t="shared" si="19"/>
        <v>552.19829751523071</v>
      </c>
      <c r="L81" s="37">
        <f t="shared" si="15"/>
        <v>2742021.0937729771</v>
      </c>
      <c r="M81" s="37">
        <f t="shared" si="16"/>
        <v>2579318.2476936425</v>
      </c>
      <c r="N81" s="63"/>
      <c r="O81" s="73"/>
      <c r="P81" s="78"/>
    </row>
    <row r="82" spans="1:16" s="34" customFormat="1" x14ac:dyDescent="0.3">
      <c r="A82" s="33">
        <v>1841</v>
      </c>
      <c r="B82" s="34" t="s">
        <v>418</v>
      </c>
      <c r="C82" s="36">
        <v>33369892</v>
      </c>
      <c r="D82" s="76">
        <v>9739</v>
      </c>
      <c r="E82" s="37">
        <f t="shared" si="11"/>
        <v>3426.4187288222611</v>
      </c>
      <c r="F82" s="38">
        <f t="shared" si="12"/>
        <v>0.88017854473132506</v>
      </c>
      <c r="G82" s="39">
        <f t="shared" si="13"/>
        <v>279.86945210484515</v>
      </c>
      <c r="H82" s="39">
        <f t="shared" si="14"/>
        <v>27.006806846264681</v>
      </c>
      <c r="I82" s="68">
        <f t="shared" si="17"/>
        <v>306.87625895110983</v>
      </c>
      <c r="J82" s="40">
        <f t="shared" si="18"/>
        <v>-34.832551076714758</v>
      </c>
      <c r="K82" s="37">
        <f t="shared" si="19"/>
        <v>272.04370787439507</v>
      </c>
      <c r="L82" s="37">
        <f t="shared" si="15"/>
        <v>2988667.8859248585</v>
      </c>
      <c r="M82" s="37">
        <f t="shared" si="16"/>
        <v>2649433.6709887334</v>
      </c>
      <c r="N82" s="63"/>
      <c r="O82" s="73"/>
      <c r="P82" s="78"/>
    </row>
    <row r="83" spans="1:16" s="34" customFormat="1" x14ac:dyDescent="0.3">
      <c r="A83" s="33">
        <v>1845</v>
      </c>
      <c r="B83" s="34" t="s">
        <v>310</v>
      </c>
      <c r="C83" s="36">
        <v>6235386</v>
      </c>
      <c r="D83" s="76">
        <v>1926</v>
      </c>
      <c r="E83" s="37">
        <f t="shared" si="11"/>
        <v>3237.4797507788162</v>
      </c>
      <c r="F83" s="38">
        <f t="shared" si="12"/>
        <v>0.83164389444517506</v>
      </c>
      <c r="G83" s="39">
        <f t="shared" si="13"/>
        <v>393.23283893091212</v>
      </c>
      <c r="H83" s="39">
        <f t="shared" si="14"/>
        <v>93.135449161470376</v>
      </c>
      <c r="I83" s="68">
        <f t="shared" si="17"/>
        <v>486.3682880923825</v>
      </c>
      <c r="J83" s="40">
        <f t="shared" si="18"/>
        <v>-34.832551076714758</v>
      </c>
      <c r="K83" s="37">
        <f t="shared" si="19"/>
        <v>451.53573701566773</v>
      </c>
      <c r="L83" s="37">
        <f t="shared" si="15"/>
        <v>936745.32286592864</v>
      </c>
      <c r="M83" s="37">
        <f t="shared" si="16"/>
        <v>869657.82949217607</v>
      </c>
      <c r="N83" s="63"/>
      <c r="O83" s="73"/>
      <c r="P83" s="78"/>
    </row>
    <row r="84" spans="1:16" s="34" customFormat="1" x14ac:dyDescent="0.3">
      <c r="A84" s="33">
        <v>1848</v>
      </c>
      <c r="B84" s="34" t="s">
        <v>311</v>
      </c>
      <c r="C84" s="36">
        <v>8613432</v>
      </c>
      <c r="D84" s="76">
        <v>2608</v>
      </c>
      <c r="E84" s="37">
        <f t="shared" si="11"/>
        <v>3302.6963190184051</v>
      </c>
      <c r="F84" s="38">
        <f t="shared" si="12"/>
        <v>0.84839672842971936</v>
      </c>
      <c r="G84" s="39">
        <f t="shared" si="13"/>
        <v>354.10289798715877</v>
      </c>
      <c r="H84" s="39">
        <f t="shared" si="14"/>
        <v>70.309650277614253</v>
      </c>
      <c r="I84" s="68">
        <f t="shared" si="17"/>
        <v>424.41254826477302</v>
      </c>
      <c r="J84" s="40">
        <f t="shared" si="18"/>
        <v>-34.832551076714758</v>
      </c>
      <c r="K84" s="37">
        <f t="shared" si="19"/>
        <v>389.57999718805826</v>
      </c>
      <c r="L84" s="37">
        <f t="shared" si="15"/>
        <v>1106867.925874528</v>
      </c>
      <c r="M84" s="37">
        <f t="shared" si="16"/>
        <v>1016024.6326664559</v>
      </c>
      <c r="N84" s="63"/>
      <c r="O84" s="73"/>
      <c r="P84" s="78"/>
    </row>
    <row r="85" spans="1:16" s="34" customFormat="1" x14ac:dyDescent="0.3">
      <c r="A85" s="33">
        <v>1851</v>
      </c>
      <c r="B85" s="34" t="s">
        <v>312</v>
      </c>
      <c r="C85" s="36">
        <v>6808564</v>
      </c>
      <c r="D85" s="76">
        <v>2034</v>
      </c>
      <c r="E85" s="37">
        <f t="shared" si="11"/>
        <v>3347.3765978367746</v>
      </c>
      <c r="F85" s="38">
        <f t="shared" si="12"/>
        <v>0.85987419977837143</v>
      </c>
      <c r="G85" s="39">
        <f t="shared" si="13"/>
        <v>327.29473069613704</v>
      </c>
      <c r="H85" s="39">
        <f t="shared" si="14"/>
        <v>54.671552691184928</v>
      </c>
      <c r="I85" s="68">
        <f t="shared" si="17"/>
        <v>381.96628338732194</v>
      </c>
      <c r="J85" s="40">
        <f t="shared" si="18"/>
        <v>-34.832551076714758</v>
      </c>
      <c r="K85" s="37">
        <f t="shared" si="19"/>
        <v>347.13373231060717</v>
      </c>
      <c r="L85" s="37">
        <f t="shared" si="15"/>
        <v>776919.42040981282</v>
      </c>
      <c r="M85" s="37">
        <f t="shared" si="16"/>
        <v>706070.01151977503</v>
      </c>
      <c r="N85" s="63"/>
      <c r="O85" s="73"/>
      <c r="P85" s="78"/>
    </row>
    <row r="86" spans="1:16" s="34" customFormat="1" x14ac:dyDescent="0.3">
      <c r="A86" s="33">
        <v>1853</v>
      </c>
      <c r="B86" s="34" t="s">
        <v>314</v>
      </c>
      <c r="C86" s="36">
        <v>3873365</v>
      </c>
      <c r="D86" s="76">
        <v>1348</v>
      </c>
      <c r="E86" s="37">
        <f t="shared" si="11"/>
        <v>2873.4161721068249</v>
      </c>
      <c r="F86" s="38">
        <f t="shared" si="12"/>
        <v>0.73812323155312554</v>
      </c>
      <c r="G86" s="39">
        <f t="shared" si="13"/>
        <v>611.6709861341069</v>
      </c>
      <c r="H86" s="39">
        <f t="shared" si="14"/>
        <v>220.55770169666732</v>
      </c>
      <c r="I86" s="68">
        <f t="shared" si="17"/>
        <v>832.22868783077422</v>
      </c>
      <c r="J86" s="40">
        <f t="shared" si="18"/>
        <v>-34.832551076714758</v>
      </c>
      <c r="K86" s="37">
        <f t="shared" si="19"/>
        <v>797.39613675405951</v>
      </c>
      <c r="L86" s="37">
        <f t="shared" si="15"/>
        <v>1121844.2711958836</v>
      </c>
      <c r="M86" s="37">
        <f t="shared" si="16"/>
        <v>1074889.9923444723</v>
      </c>
      <c r="N86" s="63"/>
      <c r="O86" s="73"/>
      <c r="P86" s="78"/>
    </row>
    <row r="87" spans="1:16" s="34" customFormat="1" x14ac:dyDescent="0.3">
      <c r="A87" s="33">
        <v>1856</v>
      </c>
      <c r="B87" s="34" t="s">
        <v>315</v>
      </c>
      <c r="C87" s="36">
        <v>1684110</v>
      </c>
      <c r="D87" s="76">
        <v>498</v>
      </c>
      <c r="E87" s="37">
        <f t="shared" si="11"/>
        <v>3381.7469879518071</v>
      </c>
      <c r="F87" s="38">
        <f t="shared" si="12"/>
        <v>0.86870326661098696</v>
      </c>
      <c r="G87" s="39">
        <f t="shared" si="13"/>
        <v>306.67249662711754</v>
      </c>
      <c r="H87" s="39">
        <f t="shared" si="14"/>
        <v>42.641916150923564</v>
      </c>
      <c r="I87" s="68">
        <f t="shared" si="17"/>
        <v>349.31441277804112</v>
      </c>
      <c r="J87" s="40">
        <f t="shared" si="18"/>
        <v>-34.832551076714758</v>
      </c>
      <c r="K87" s="37">
        <f t="shared" si="19"/>
        <v>314.48186170132635</v>
      </c>
      <c r="L87" s="37">
        <f t="shared" si="15"/>
        <v>173958.57756346447</v>
      </c>
      <c r="M87" s="37">
        <f t="shared" si="16"/>
        <v>156611.96712726052</v>
      </c>
      <c r="N87" s="63"/>
      <c r="O87" s="73"/>
      <c r="P87" s="78"/>
    </row>
    <row r="88" spans="1:16" s="34" customFormat="1" x14ac:dyDescent="0.3">
      <c r="A88" s="33">
        <v>1857</v>
      </c>
      <c r="B88" s="34" t="s">
        <v>316</v>
      </c>
      <c r="C88" s="36">
        <v>2979329</v>
      </c>
      <c r="D88" s="76">
        <v>728</v>
      </c>
      <c r="E88" s="37">
        <f t="shared" si="11"/>
        <v>4092.4848901098903</v>
      </c>
      <c r="F88" s="38">
        <f t="shared" si="12"/>
        <v>1.0512776400069441</v>
      </c>
      <c r="G88" s="39">
        <f t="shared" si="13"/>
        <v>-119.77024466773236</v>
      </c>
      <c r="H88" s="39">
        <f t="shared" si="14"/>
        <v>0</v>
      </c>
      <c r="I88" s="68">
        <f t="shared" si="17"/>
        <v>-119.77024466773236</v>
      </c>
      <c r="J88" s="40">
        <f t="shared" si="18"/>
        <v>-34.832551076714758</v>
      </c>
      <c r="K88" s="37">
        <f t="shared" si="19"/>
        <v>-154.60279574444712</v>
      </c>
      <c r="L88" s="37">
        <f t="shared" si="15"/>
        <v>-87192.738118109162</v>
      </c>
      <c r="M88" s="37">
        <f t="shared" si="16"/>
        <v>-112550.8353019575</v>
      </c>
      <c r="N88" s="63"/>
      <c r="O88" s="73"/>
      <c r="P88" s="78"/>
    </row>
    <row r="89" spans="1:16" s="34" customFormat="1" x14ac:dyDescent="0.3">
      <c r="A89" s="33">
        <v>1859</v>
      </c>
      <c r="B89" s="34" t="s">
        <v>317</v>
      </c>
      <c r="C89" s="36">
        <v>4937654</v>
      </c>
      <c r="D89" s="76">
        <v>1272</v>
      </c>
      <c r="E89" s="37">
        <f t="shared" si="11"/>
        <v>3881.8034591194969</v>
      </c>
      <c r="F89" s="38">
        <f t="shared" si="12"/>
        <v>0.99715778776262232</v>
      </c>
      <c r="G89" s="39">
        <f t="shared" si="13"/>
        <v>6.6386139265036945</v>
      </c>
      <c r="H89" s="39">
        <f t="shared" si="14"/>
        <v>0</v>
      </c>
      <c r="I89" s="68">
        <f t="shared" si="17"/>
        <v>6.6386139265036945</v>
      </c>
      <c r="J89" s="40">
        <f t="shared" si="18"/>
        <v>-34.832551076714758</v>
      </c>
      <c r="K89" s="37">
        <f t="shared" si="19"/>
        <v>-28.193937150211063</v>
      </c>
      <c r="L89" s="37">
        <f t="shared" si="15"/>
        <v>8444.3169145126994</v>
      </c>
      <c r="M89" s="37">
        <f t="shared" si="16"/>
        <v>-35862.688055068473</v>
      </c>
      <c r="N89" s="63"/>
      <c r="O89" s="73"/>
      <c r="P89" s="78"/>
    </row>
    <row r="90" spans="1:16" s="34" customFormat="1" x14ac:dyDescent="0.3">
      <c r="A90" s="33">
        <v>1860</v>
      </c>
      <c r="B90" s="34" t="s">
        <v>318</v>
      </c>
      <c r="C90" s="36">
        <v>38098946</v>
      </c>
      <c r="D90" s="76">
        <v>11433</v>
      </c>
      <c r="E90" s="37">
        <f t="shared" si="11"/>
        <v>3332.3664829878421</v>
      </c>
      <c r="F90" s="38">
        <f t="shared" si="12"/>
        <v>0.85601840103058535</v>
      </c>
      <c r="G90" s="39">
        <f t="shared" si="13"/>
        <v>336.30079960549654</v>
      </c>
      <c r="H90" s="39">
        <f t="shared" si="14"/>
        <v>59.925092888311312</v>
      </c>
      <c r="I90" s="68">
        <f t="shared" si="17"/>
        <v>396.22589249380786</v>
      </c>
      <c r="J90" s="40">
        <f t="shared" si="18"/>
        <v>-34.832551076714758</v>
      </c>
      <c r="K90" s="37">
        <f t="shared" si="19"/>
        <v>361.3933414170931</v>
      </c>
      <c r="L90" s="37">
        <f t="shared" si="15"/>
        <v>4530050.628881705</v>
      </c>
      <c r="M90" s="37">
        <f t="shared" si="16"/>
        <v>4131810.0724216253</v>
      </c>
      <c r="N90" s="63"/>
      <c r="O90" s="73"/>
      <c r="P90" s="78"/>
    </row>
    <row r="91" spans="1:16" s="34" customFormat="1" x14ac:dyDescent="0.3">
      <c r="A91" s="33">
        <v>1865</v>
      </c>
      <c r="B91" s="34" t="s">
        <v>319</v>
      </c>
      <c r="C91" s="36">
        <v>34484116</v>
      </c>
      <c r="D91" s="76">
        <v>9608</v>
      </c>
      <c r="E91" s="37">
        <f t="shared" si="11"/>
        <v>3589.1044962531223</v>
      </c>
      <c r="F91" s="38">
        <f t="shared" si="12"/>
        <v>0.92196926949630809</v>
      </c>
      <c r="G91" s="39">
        <f t="shared" si="13"/>
        <v>182.25799164632843</v>
      </c>
      <c r="H91" s="39">
        <f t="shared" si="14"/>
        <v>0</v>
      </c>
      <c r="I91" s="68">
        <f t="shared" si="17"/>
        <v>182.25799164632843</v>
      </c>
      <c r="J91" s="40">
        <f t="shared" si="18"/>
        <v>-34.832551076714758</v>
      </c>
      <c r="K91" s="37">
        <f t="shared" si="19"/>
        <v>147.42544056961367</v>
      </c>
      <c r="L91" s="37">
        <f t="shared" si="15"/>
        <v>1751134.7837379237</v>
      </c>
      <c r="M91" s="37">
        <f t="shared" si="16"/>
        <v>1416463.6329928481</v>
      </c>
      <c r="N91" s="63"/>
      <c r="O91" s="73"/>
      <c r="P91" s="78"/>
    </row>
    <row r="92" spans="1:16" s="34" customFormat="1" x14ac:dyDescent="0.3">
      <c r="A92" s="33">
        <v>1866</v>
      </c>
      <c r="B92" s="34" t="s">
        <v>320</v>
      </c>
      <c r="C92" s="36">
        <v>26599337</v>
      </c>
      <c r="D92" s="76">
        <v>8061</v>
      </c>
      <c r="E92" s="37">
        <f t="shared" si="11"/>
        <v>3299.7564818260762</v>
      </c>
      <c r="F92" s="38">
        <f t="shared" si="12"/>
        <v>0.84764154296452066</v>
      </c>
      <c r="G92" s="39">
        <f t="shared" si="13"/>
        <v>355.8668003025561</v>
      </c>
      <c r="H92" s="39">
        <f t="shared" si="14"/>
        <v>71.338593294929382</v>
      </c>
      <c r="I92" s="68">
        <f t="shared" si="17"/>
        <v>427.20539359748545</v>
      </c>
      <c r="J92" s="40">
        <f t="shared" si="18"/>
        <v>-34.832551076714758</v>
      </c>
      <c r="K92" s="37">
        <f t="shared" si="19"/>
        <v>392.37284252077069</v>
      </c>
      <c r="L92" s="37">
        <f t="shared" si="15"/>
        <v>3443702.67778933</v>
      </c>
      <c r="M92" s="37">
        <f t="shared" si="16"/>
        <v>3162917.4835599326</v>
      </c>
      <c r="N92" s="63"/>
      <c r="O92" s="73"/>
      <c r="P92" s="78"/>
    </row>
    <row r="93" spans="1:16" s="34" customFormat="1" x14ac:dyDescent="0.3">
      <c r="A93" s="33">
        <v>1867</v>
      </c>
      <c r="B93" s="34" t="s">
        <v>170</v>
      </c>
      <c r="C93" s="36">
        <v>8122065</v>
      </c>
      <c r="D93" s="76">
        <v>2569</v>
      </c>
      <c r="E93" s="37">
        <f t="shared" si="11"/>
        <v>3161.5667574931881</v>
      </c>
      <c r="F93" s="38">
        <f t="shared" si="12"/>
        <v>0.81214336247741126</v>
      </c>
      <c r="G93" s="39">
        <f t="shared" si="13"/>
        <v>438.78063490228897</v>
      </c>
      <c r="H93" s="39">
        <f t="shared" si="14"/>
        <v>119.70499681144021</v>
      </c>
      <c r="I93" s="68">
        <f t="shared" si="17"/>
        <v>558.48563171372916</v>
      </c>
      <c r="J93" s="40">
        <f t="shared" si="18"/>
        <v>-34.832551076714758</v>
      </c>
      <c r="K93" s="37">
        <f t="shared" si="19"/>
        <v>523.65308063701445</v>
      </c>
      <c r="L93" s="37">
        <f t="shared" si="15"/>
        <v>1434749.5878725701</v>
      </c>
      <c r="M93" s="37">
        <f t="shared" si="16"/>
        <v>1345264.7641564901</v>
      </c>
      <c r="N93" s="63"/>
      <c r="O93" s="73"/>
      <c r="P93" s="78"/>
    </row>
    <row r="94" spans="1:16" s="34" customFormat="1" x14ac:dyDescent="0.3">
      <c r="A94" s="33">
        <v>1868</v>
      </c>
      <c r="B94" s="34" t="s">
        <v>321</v>
      </c>
      <c r="C94" s="36">
        <v>17979246</v>
      </c>
      <c r="D94" s="76">
        <v>4410</v>
      </c>
      <c r="E94" s="37">
        <f t="shared" si="11"/>
        <v>4076.9265306122447</v>
      </c>
      <c r="F94" s="38">
        <f t="shared" si="12"/>
        <v>1.0472810081575288</v>
      </c>
      <c r="G94" s="39">
        <f t="shared" si="13"/>
        <v>-110.435228969145</v>
      </c>
      <c r="H94" s="39">
        <f t="shared" si="14"/>
        <v>0</v>
      </c>
      <c r="I94" s="68">
        <f t="shared" si="17"/>
        <v>-110.435228969145</v>
      </c>
      <c r="J94" s="40">
        <f t="shared" si="18"/>
        <v>-34.832551076714758</v>
      </c>
      <c r="K94" s="37">
        <f t="shared" si="19"/>
        <v>-145.26778004585975</v>
      </c>
      <c r="L94" s="37">
        <f t="shared" si="15"/>
        <v>-487019.35975392943</v>
      </c>
      <c r="M94" s="37">
        <f t="shared" si="16"/>
        <v>-640630.91000224149</v>
      </c>
      <c r="N94" s="63"/>
      <c r="O94" s="73"/>
      <c r="P94" s="78"/>
    </row>
    <row r="95" spans="1:16" s="34" customFormat="1" x14ac:dyDescent="0.3">
      <c r="A95" s="33">
        <v>1870</v>
      </c>
      <c r="B95" s="34" t="s">
        <v>385</v>
      </c>
      <c r="C95" s="36">
        <v>38275193</v>
      </c>
      <c r="D95" s="76">
        <v>10566</v>
      </c>
      <c r="E95" s="37">
        <f t="shared" si="11"/>
        <v>3622.4865606662879</v>
      </c>
      <c r="F95" s="38">
        <f t="shared" si="12"/>
        <v>0.93054445519330165</v>
      </c>
      <c r="G95" s="39">
        <f t="shared" si="13"/>
        <v>162.22875299842909</v>
      </c>
      <c r="H95" s="39">
        <f t="shared" si="14"/>
        <v>0</v>
      </c>
      <c r="I95" s="68">
        <f t="shared" si="17"/>
        <v>162.22875299842909</v>
      </c>
      <c r="J95" s="40">
        <f t="shared" si="18"/>
        <v>-34.832551076714758</v>
      </c>
      <c r="K95" s="37">
        <f t="shared" si="19"/>
        <v>127.39620192171432</v>
      </c>
      <c r="L95" s="37">
        <f t="shared" si="15"/>
        <v>1714109.0041814018</v>
      </c>
      <c r="M95" s="37">
        <f t="shared" si="16"/>
        <v>1346068.2695048335</v>
      </c>
      <c r="N95" s="63"/>
      <c r="O95" s="73"/>
      <c r="P95" s="78"/>
    </row>
    <row r="96" spans="1:16" s="34" customFormat="1" x14ac:dyDescent="0.3">
      <c r="A96" s="33">
        <v>1871</v>
      </c>
      <c r="B96" s="34" t="s">
        <v>322</v>
      </c>
      <c r="C96" s="36">
        <v>17273221</v>
      </c>
      <c r="D96" s="76">
        <v>4663</v>
      </c>
      <c r="E96" s="37">
        <f t="shared" si="11"/>
        <v>3704.315033240403</v>
      </c>
      <c r="F96" s="38">
        <f t="shared" si="12"/>
        <v>0.95156455565622089</v>
      </c>
      <c r="G96" s="39">
        <f t="shared" si="13"/>
        <v>113.13166945396006</v>
      </c>
      <c r="H96" s="39">
        <f t="shared" si="14"/>
        <v>0</v>
      </c>
      <c r="I96" s="68">
        <f t="shared" si="17"/>
        <v>113.13166945396006</v>
      </c>
      <c r="J96" s="40">
        <f t="shared" si="18"/>
        <v>-34.832551076714758</v>
      </c>
      <c r="K96" s="37">
        <f t="shared" si="19"/>
        <v>78.299118377245293</v>
      </c>
      <c r="L96" s="37">
        <f t="shared" si="15"/>
        <v>527532.97466381569</v>
      </c>
      <c r="M96" s="37">
        <f t="shared" si="16"/>
        <v>365108.78899309481</v>
      </c>
      <c r="N96" s="63"/>
      <c r="O96" s="73"/>
      <c r="P96" s="78"/>
    </row>
    <row r="97" spans="1:16" s="34" customFormat="1" x14ac:dyDescent="0.3">
      <c r="A97" s="33">
        <v>1874</v>
      </c>
      <c r="B97" s="34" t="s">
        <v>323</v>
      </c>
      <c r="C97" s="36">
        <v>3830350</v>
      </c>
      <c r="D97" s="76">
        <v>1015</v>
      </c>
      <c r="E97" s="37">
        <f t="shared" si="11"/>
        <v>3773.7438423645322</v>
      </c>
      <c r="F97" s="38">
        <f t="shared" si="12"/>
        <v>0.96939943020417485</v>
      </c>
      <c r="G97" s="39">
        <f t="shared" si="13"/>
        <v>71.474383979482539</v>
      </c>
      <c r="H97" s="39">
        <f t="shared" si="14"/>
        <v>0</v>
      </c>
      <c r="I97" s="68">
        <f t="shared" si="17"/>
        <v>71.474383979482539</v>
      </c>
      <c r="J97" s="40">
        <f t="shared" si="18"/>
        <v>-34.832551076714758</v>
      </c>
      <c r="K97" s="37">
        <f t="shared" si="19"/>
        <v>36.641832902767781</v>
      </c>
      <c r="L97" s="37">
        <f t="shared" si="15"/>
        <v>72546.499739174775</v>
      </c>
      <c r="M97" s="37">
        <f t="shared" si="16"/>
        <v>37191.460396309296</v>
      </c>
      <c r="N97" s="63"/>
      <c r="O97" s="73"/>
      <c r="P97" s="78"/>
    </row>
    <row r="98" spans="1:16" s="34" customFormat="1" x14ac:dyDescent="0.3">
      <c r="A98" s="33">
        <v>1875</v>
      </c>
      <c r="B98" s="34" t="s">
        <v>384</v>
      </c>
      <c r="C98" s="36">
        <v>11443209</v>
      </c>
      <c r="D98" s="76">
        <v>2766</v>
      </c>
      <c r="E98" s="37">
        <f t="shared" si="11"/>
        <v>4137.0965292841647</v>
      </c>
      <c r="F98" s="38">
        <f t="shared" si="12"/>
        <v>1.0627374792017843</v>
      </c>
      <c r="G98" s="39">
        <f t="shared" si="13"/>
        <v>-146.53722817229701</v>
      </c>
      <c r="H98" s="39">
        <f t="shared" si="14"/>
        <v>0</v>
      </c>
      <c r="I98" s="68">
        <f t="shared" si="17"/>
        <v>-146.53722817229701</v>
      </c>
      <c r="J98" s="40">
        <f t="shared" si="18"/>
        <v>-34.832551076714758</v>
      </c>
      <c r="K98" s="37">
        <f t="shared" si="19"/>
        <v>-181.36977924901177</v>
      </c>
      <c r="L98" s="37">
        <f t="shared" si="15"/>
        <v>-405321.97312457353</v>
      </c>
      <c r="M98" s="37">
        <f t="shared" si="16"/>
        <v>-501668.80940276658</v>
      </c>
      <c r="N98" s="63"/>
      <c r="O98" s="73"/>
      <c r="P98" s="78"/>
    </row>
    <row r="99" spans="1:16" s="34" customFormat="1" x14ac:dyDescent="0.3">
      <c r="A99" s="33">
        <v>3001</v>
      </c>
      <c r="B99" s="34" t="s">
        <v>63</v>
      </c>
      <c r="C99" s="36">
        <v>94556385</v>
      </c>
      <c r="D99" s="76">
        <v>31373</v>
      </c>
      <c r="E99" s="37">
        <f t="shared" si="11"/>
        <v>3013.941446466707</v>
      </c>
      <c r="F99" s="38">
        <f t="shared" si="12"/>
        <v>0.77422136820047149</v>
      </c>
      <c r="G99" s="39">
        <f t="shared" si="13"/>
        <v>527.35582151817755</v>
      </c>
      <c r="H99" s="39">
        <f t="shared" si="14"/>
        <v>171.37385567070859</v>
      </c>
      <c r="I99" s="68">
        <f t="shared" si="17"/>
        <v>698.72967718888617</v>
      </c>
      <c r="J99" s="40">
        <f t="shared" si="18"/>
        <v>-34.832551076714758</v>
      </c>
      <c r="K99" s="37">
        <f t="shared" si="19"/>
        <v>663.89712611217146</v>
      </c>
      <c r="L99" s="37">
        <f t="shared" si="15"/>
        <v>21921246.162446927</v>
      </c>
      <c r="M99" s="37">
        <f t="shared" si="16"/>
        <v>20828444.537517156</v>
      </c>
      <c r="N99" s="63"/>
      <c r="O99" s="73"/>
      <c r="P99" s="78"/>
    </row>
    <row r="100" spans="1:16" s="34" customFormat="1" x14ac:dyDescent="0.3">
      <c r="A100" s="33">
        <v>3002</v>
      </c>
      <c r="B100" s="34" t="s">
        <v>64</v>
      </c>
      <c r="C100" s="36">
        <v>168757235</v>
      </c>
      <c r="D100" s="76">
        <v>49273</v>
      </c>
      <c r="E100" s="37">
        <f t="shared" si="11"/>
        <v>3424.943376697177</v>
      </c>
      <c r="F100" s="38">
        <f t="shared" si="12"/>
        <v>0.87979955623365569</v>
      </c>
      <c r="G100" s="39">
        <f t="shared" si="13"/>
        <v>280.75466337989565</v>
      </c>
      <c r="H100" s="39">
        <f t="shared" si="14"/>
        <v>27.523180090044114</v>
      </c>
      <c r="I100" s="68">
        <f t="shared" si="17"/>
        <v>308.27784346993974</v>
      </c>
      <c r="J100" s="40">
        <f t="shared" si="18"/>
        <v>-34.832551076714758</v>
      </c>
      <c r="K100" s="37">
        <f t="shared" si="19"/>
        <v>273.44529239322497</v>
      </c>
      <c r="L100" s="37">
        <f t="shared" si="15"/>
        <v>15189774.181294341</v>
      </c>
      <c r="M100" s="37">
        <f t="shared" si="16"/>
        <v>13473469.892091375</v>
      </c>
      <c r="N100" s="63"/>
      <c r="O100" s="73"/>
      <c r="P100" s="78"/>
    </row>
    <row r="101" spans="1:16" s="34" customFormat="1" x14ac:dyDescent="0.3">
      <c r="A101" s="33">
        <v>3003</v>
      </c>
      <c r="B101" s="34" t="s">
        <v>65</v>
      </c>
      <c r="C101" s="36">
        <v>179044694</v>
      </c>
      <c r="D101" s="76">
        <v>56732</v>
      </c>
      <c r="E101" s="37">
        <f t="shared" si="11"/>
        <v>3155.973595149122</v>
      </c>
      <c r="F101" s="38">
        <f t="shared" si="12"/>
        <v>0.81070659076850282</v>
      </c>
      <c r="G101" s="39">
        <f t="shared" si="13"/>
        <v>442.13653230872859</v>
      </c>
      <c r="H101" s="39">
        <f t="shared" si="14"/>
        <v>121.66260363186333</v>
      </c>
      <c r="I101" s="68">
        <f t="shared" si="17"/>
        <v>563.7991359405919</v>
      </c>
      <c r="J101" s="40">
        <f t="shared" si="18"/>
        <v>-34.832551076714758</v>
      </c>
      <c r="K101" s="37">
        <f t="shared" si="19"/>
        <v>528.96658486387719</v>
      </c>
      <c r="L101" s="37">
        <f t="shared" si="15"/>
        <v>31985452.580181658</v>
      </c>
      <c r="M101" s="37">
        <f t="shared" si="16"/>
        <v>30009332.292497482</v>
      </c>
      <c r="N101" s="63"/>
      <c r="O101" s="73"/>
      <c r="P101" s="78"/>
    </row>
    <row r="102" spans="1:16" s="34" customFormat="1" x14ac:dyDescent="0.3">
      <c r="A102" s="33">
        <v>3004</v>
      </c>
      <c r="B102" s="34" t="s">
        <v>66</v>
      </c>
      <c r="C102" s="36">
        <v>272233727</v>
      </c>
      <c r="D102" s="76">
        <v>82385</v>
      </c>
      <c r="E102" s="37">
        <f t="shared" si="11"/>
        <v>3304.4088972507129</v>
      </c>
      <c r="F102" s="38">
        <f t="shared" si="12"/>
        <v>0.84883665557685162</v>
      </c>
      <c r="G102" s="39">
        <f t="shared" si="13"/>
        <v>353.07535104777406</v>
      </c>
      <c r="H102" s="39">
        <f t="shared" si="14"/>
        <v>69.710247896306527</v>
      </c>
      <c r="I102" s="68">
        <f t="shared" si="17"/>
        <v>422.78559894408056</v>
      </c>
      <c r="J102" s="40">
        <f t="shared" si="18"/>
        <v>-34.832551076714758</v>
      </c>
      <c r="K102" s="37">
        <f t="shared" si="19"/>
        <v>387.9530478673658</v>
      </c>
      <c r="L102" s="37">
        <f t="shared" si="15"/>
        <v>34831191.569008075</v>
      </c>
      <c r="M102" s="37">
        <f t="shared" si="16"/>
        <v>31961511.848552931</v>
      </c>
      <c r="N102" s="63"/>
      <c r="O102" s="73"/>
      <c r="P102" s="78"/>
    </row>
    <row r="103" spans="1:16" s="34" customFormat="1" x14ac:dyDescent="0.3">
      <c r="A103" s="33">
        <v>3005</v>
      </c>
      <c r="B103" s="34" t="s">
        <v>138</v>
      </c>
      <c r="C103" s="36">
        <v>371136508</v>
      </c>
      <c r="D103" s="76">
        <v>101386</v>
      </c>
      <c r="E103" s="37">
        <f t="shared" si="11"/>
        <v>3660.6287653127652</v>
      </c>
      <c r="F103" s="38">
        <f t="shared" si="12"/>
        <v>0.94034242585467509</v>
      </c>
      <c r="G103" s="39">
        <f t="shared" si="13"/>
        <v>139.34343021054272</v>
      </c>
      <c r="H103" s="39">
        <f t="shared" si="14"/>
        <v>0</v>
      </c>
      <c r="I103" s="68">
        <f t="shared" si="17"/>
        <v>139.34343021054272</v>
      </c>
      <c r="J103" s="40">
        <f t="shared" si="18"/>
        <v>-34.832551076714758</v>
      </c>
      <c r="K103" s="37">
        <f t="shared" si="19"/>
        <v>104.51087913382796</v>
      </c>
      <c r="L103" s="37">
        <f t="shared" si="15"/>
        <v>14127473.015326085</v>
      </c>
      <c r="M103" s="37">
        <f t="shared" si="16"/>
        <v>10595939.99186228</v>
      </c>
      <c r="N103" s="63"/>
      <c r="O103" s="73"/>
      <c r="P103" s="78"/>
    </row>
    <row r="104" spans="1:16" s="34" customFormat="1" x14ac:dyDescent="0.3">
      <c r="A104" s="33">
        <v>3006</v>
      </c>
      <c r="B104" s="34" t="s">
        <v>139</v>
      </c>
      <c r="C104" s="36">
        <v>111670399</v>
      </c>
      <c r="D104" s="76">
        <v>27723</v>
      </c>
      <c r="E104" s="37">
        <f t="shared" si="11"/>
        <v>4028.0777332900479</v>
      </c>
      <c r="F104" s="38">
        <f t="shared" si="12"/>
        <v>1.0347327276519218</v>
      </c>
      <c r="G104" s="39">
        <f t="shared" si="13"/>
        <v>-81.125950575826934</v>
      </c>
      <c r="H104" s="39">
        <f t="shared" si="14"/>
        <v>0</v>
      </c>
      <c r="I104" s="68">
        <f t="shared" si="17"/>
        <v>-81.125950575826934</v>
      </c>
      <c r="J104" s="40">
        <f t="shared" si="18"/>
        <v>-34.832551076714758</v>
      </c>
      <c r="K104" s="37">
        <f t="shared" si="19"/>
        <v>-115.95850165254168</v>
      </c>
      <c r="L104" s="37">
        <f t="shared" si="15"/>
        <v>-2249054.7278136499</v>
      </c>
      <c r="M104" s="37">
        <f t="shared" si="16"/>
        <v>-3214717.5413134131</v>
      </c>
      <c r="N104" s="63"/>
      <c r="O104" s="73"/>
      <c r="P104" s="78"/>
    </row>
    <row r="105" spans="1:16" s="34" customFormat="1" x14ac:dyDescent="0.3">
      <c r="A105" s="33">
        <v>3007</v>
      </c>
      <c r="B105" s="34" t="s">
        <v>140</v>
      </c>
      <c r="C105" s="36">
        <v>100775975</v>
      </c>
      <c r="D105" s="76">
        <v>30641</v>
      </c>
      <c r="E105" s="37">
        <f t="shared" si="11"/>
        <v>3288.9257857119546</v>
      </c>
      <c r="F105" s="38">
        <f t="shared" si="12"/>
        <v>0.8448593534253479</v>
      </c>
      <c r="G105" s="39">
        <f t="shared" si="13"/>
        <v>362.36521797102904</v>
      </c>
      <c r="H105" s="39">
        <f t="shared" si="14"/>
        <v>75.12933693487193</v>
      </c>
      <c r="I105" s="68">
        <f t="shared" si="17"/>
        <v>437.49455490590094</v>
      </c>
      <c r="J105" s="40">
        <f t="shared" si="18"/>
        <v>-34.832551076714758</v>
      </c>
      <c r="K105" s="37">
        <f t="shared" si="19"/>
        <v>402.66200382918618</v>
      </c>
      <c r="L105" s="37">
        <f t="shared" si="15"/>
        <v>13405270.65687171</v>
      </c>
      <c r="M105" s="37">
        <f t="shared" si="16"/>
        <v>12337966.459330093</v>
      </c>
      <c r="N105" s="63"/>
      <c r="O105" s="73"/>
      <c r="P105" s="78"/>
    </row>
    <row r="106" spans="1:16" s="34" customFormat="1" x14ac:dyDescent="0.3">
      <c r="A106" s="33">
        <v>3011</v>
      </c>
      <c r="B106" s="34" t="s">
        <v>67</v>
      </c>
      <c r="C106" s="36">
        <v>17962134</v>
      </c>
      <c r="D106" s="76">
        <v>4668</v>
      </c>
      <c r="E106" s="37">
        <f t="shared" si="11"/>
        <v>3847.9293059125962</v>
      </c>
      <c r="F106" s="38">
        <f t="shared" si="12"/>
        <v>0.98845619428169251</v>
      </c>
      <c r="G106" s="39">
        <f t="shared" si="13"/>
        <v>26.963105850644116</v>
      </c>
      <c r="H106" s="39">
        <f t="shared" si="14"/>
        <v>0</v>
      </c>
      <c r="I106" s="68">
        <f t="shared" si="17"/>
        <v>26.963105850644116</v>
      </c>
      <c r="J106" s="40">
        <f t="shared" si="18"/>
        <v>-34.832551076714758</v>
      </c>
      <c r="K106" s="37">
        <f t="shared" si="19"/>
        <v>-7.869445226070642</v>
      </c>
      <c r="L106" s="37">
        <f t="shared" si="15"/>
        <v>125863.77811080673</v>
      </c>
      <c r="M106" s="37">
        <f t="shared" si="16"/>
        <v>-36734.570315297758</v>
      </c>
      <c r="N106" s="63"/>
      <c r="O106" s="73"/>
      <c r="P106" s="78"/>
    </row>
    <row r="107" spans="1:16" s="34" customFormat="1" x14ac:dyDescent="0.3">
      <c r="A107" s="33">
        <v>3012</v>
      </c>
      <c r="B107" s="34" t="s">
        <v>68</v>
      </c>
      <c r="C107" s="36">
        <v>3944720</v>
      </c>
      <c r="D107" s="76">
        <v>1325</v>
      </c>
      <c r="E107" s="37">
        <f t="shared" si="11"/>
        <v>2977.147169811321</v>
      </c>
      <c r="F107" s="38">
        <f t="shared" si="12"/>
        <v>0.76476965332144642</v>
      </c>
      <c r="G107" s="39">
        <f t="shared" si="13"/>
        <v>549.43238751140927</v>
      </c>
      <c r="H107" s="39">
        <f t="shared" si="14"/>
        <v>184.25185250009372</v>
      </c>
      <c r="I107" s="68">
        <f t="shared" si="17"/>
        <v>733.68424001150299</v>
      </c>
      <c r="J107" s="40">
        <f t="shared" si="18"/>
        <v>-34.832551076714758</v>
      </c>
      <c r="K107" s="37">
        <f t="shared" si="19"/>
        <v>698.85168893478829</v>
      </c>
      <c r="L107" s="37">
        <f t="shared" si="15"/>
        <v>972131.61801524146</v>
      </c>
      <c r="M107" s="37">
        <f t="shared" si="16"/>
        <v>925978.48783859448</v>
      </c>
      <c r="N107" s="63"/>
      <c r="O107" s="73"/>
      <c r="P107" s="78"/>
    </row>
    <row r="108" spans="1:16" s="34" customFormat="1" x14ac:dyDescent="0.3">
      <c r="A108" s="33">
        <v>3013</v>
      </c>
      <c r="B108" s="34" t="s">
        <v>69</v>
      </c>
      <c r="C108" s="36">
        <v>10702258</v>
      </c>
      <c r="D108" s="76">
        <v>3595</v>
      </c>
      <c r="E108" s="37">
        <f t="shared" si="11"/>
        <v>2976.9841446453406</v>
      </c>
      <c r="F108" s="38">
        <f t="shared" si="12"/>
        <v>0.7647277754119719</v>
      </c>
      <c r="G108" s="39">
        <f t="shared" si="13"/>
        <v>549.53020261099743</v>
      </c>
      <c r="H108" s="39">
        <f t="shared" si="14"/>
        <v>184.30891130818682</v>
      </c>
      <c r="I108" s="68">
        <f t="shared" si="17"/>
        <v>733.83911391918423</v>
      </c>
      <c r="J108" s="40">
        <f t="shared" si="18"/>
        <v>-34.832551076714758</v>
      </c>
      <c r="K108" s="37">
        <f t="shared" si="19"/>
        <v>699.00656284246952</v>
      </c>
      <c r="L108" s="37">
        <f t="shared" si="15"/>
        <v>2638151.6145394673</v>
      </c>
      <c r="M108" s="37">
        <f t="shared" si="16"/>
        <v>2512928.5934186778</v>
      </c>
      <c r="N108" s="63"/>
      <c r="O108" s="73"/>
      <c r="P108" s="78"/>
    </row>
    <row r="109" spans="1:16" s="34" customFormat="1" x14ac:dyDescent="0.3">
      <c r="A109" s="33">
        <v>3014</v>
      </c>
      <c r="B109" s="34" t="s">
        <v>419</v>
      </c>
      <c r="C109" s="36">
        <v>141137059</v>
      </c>
      <c r="D109" s="76">
        <v>44792</v>
      </c>
      <c r="E109" s="37">
        <f t="shared" si="11"/>
        <v>3150.943449723165</v>
      </c>
      <c r="F109" s="38">
        <f t="shared" si="12"/>
        <v>0.80941444686222441</v>
      </c>
      <c r="G109" s="39">
        <f t="shared" si="13"/>
        <v>445.15461956430278</v>
      </c>
      <c r="H109" s="39">
        <f t="shared" si="14"/>
        <v>123.42315453094828</v>
      </c>
      <c r="I109" s="68">
        <f t="shared" si="17"/>
        <v>568.57777409525102</v>
      </c>
      <c r="J109" s="40">
        <f t="shared" si="18"/>
        <v>-34.832551076714758</v>
      </c>
      <c r="K109" s="37">
        <f t="shared" si="19"/>
        <v>533.74522301853631</v>
      </c>
      <c r="L109" s="37">
        <f t="shared" si="15"/>
        <v>25467735.657274485</v>
      </c>
      <c r="M109" s="37">
        <f t="shared" si="16"/>
        <v>23907516.029446278</v>
      </c>
      <c r="N109" s="63"/>
      <c r="O109" s="73"/>
      <c r="P109" s="78"/>
    </row>
    <row r="110" spans="1:16" s="34" customFormat="1" x14ac:dyDescent="0.3">
      <c r="A110" s="33">
        <v>3015</v>
      </c>
      <c r="B110" s="34" t="s">
        <v>70</v>
      </c>
      <c r="C110" s="36">
        <v>11645499</v>
      </c>
      <c r="D110" s="76">
        <v>3805</v>
      </c>
      <c r="E110" s="37">
        <f t="shared" si="11"/>
        <v>3060.577923784494</v>
      </c>
      <c r="F110" s="38">
        <f t="shared" si="12"/>
        <v>0.7862013478776998</v>
      </c>
      <c r="G110" s="39">
        <f t="shared" si="13"/>
        <v>499.37393512750538</v>
      </c>
      <c r="H110" s="39">
        <f t="shared" si="14"/>
        <v>155.05108860948314</v>
      </c>
      <c r="I110" s="68">
        <f t="shared" si="17"/>
        <v>654.42502373698858</v>
      </c>
      <c r="J110" s="40">
        <f t="shared" si="18"/>
        <v>-34.832551076714758</v>
      </c>
      <c r="K110" s="37">
        <f t="shared" si="19"/>
        <v>619.59247266027387</v>
      </c>
      <c r="L110" s="37">
        <f t="shared" si="15"/>
        <v>2490087.2153192414</v>
      </c>
      <c r="M110" s="37">
        <f t="shared" si="16"/>
        <v>2357549.3584723421</v>
      </c>
      <c r="N110" s="63"/>
      <c r="O110" s="73"/>
      <c r="P110" s="78"/>
    </row>
    <row r="111" spans="1:16" s="34" customFormat="1" x14ac:dyDescent="0.3">
      <c r="A111" s="33">
        <v>3016</v>
      </c>
      <c r="B111" s="34" t="s">
        <v>71</v>
      </c>
      <c r="C111" s="36">
        <v>24898311</v>
      </c>
      <c r="D111" s="76">
        <v>8255</v>
      </c>
      <c r="E111" s="37">
        <f t="shared" si="11"/>
        <v>3016.1491217443972</v>
      </c>
      <c r="F111" s="38">
        <f t="shared" si="12"/>
        <v>0.77478847589131239</v>
      </c>
      <c r="G111" s="39">
        <f t="shared" si="13"/>
        <v>526.03121635156344</v>
      </c>
      <c r="H111" s="39">
        <f t="shared" si="14"/>
        <v>170.60116932351701</v>
      </c>
      <c r="I111" s="68">
        <f t="shared" si="17"/>
        <v>696.63238567508051</v>
      </c>
      <c r="J111" s="40">
        <f t="shared" si="18"/>
        <v>-34.832551076714758</v>
      </c>
      <c r="K111" s="37">
        <f t="shared" si="19"/>
        <v>661.79983459836581</v>
      </c>
      <c r="L111" s="37">
        <f t="shared" si="15"/>
        <v>5750700.34374779</v>
      </c>
      <c r="M111" s="37">
        <f t="shared" si="16"/>
        <v>5463157.6346095093</v>
      </c>
      <c r="N111" s="63"/>
      <c r="O111" s="73"/>
      <c r="P111" s="78"/>
    </row>
    <row r="112" spans="1:16" s="34" customFormat="1" x14ac:dyDescent="0.3">
      <c r="A112" s="33">
        <v>3017</v>
      </c>
      <c r="B112" s="34" t="s">
        <v>72</v>
      </c>
      <c r="C112" s="36">
        <v>25523092</v>
      </c>
      <c r="D112" s="76">
        <v>7508</v>
      </c>
      <c r="E112" s="37">
        <f t="shared" si="11"/>
        <v>3399.4528502930207</v>
      </c>
      <c r="F112" s="38">
        <f t="shared" si="12"/>
        <v>0.87325154905458047</v>
      </c>
      <c r="G112" s="39">
        <f t="shared" si="13"/>
        <v>296.04897922238939</v>
      </c>
      <c r="H112" s="39">
        <f t="shared" si="14"/>
        <v>36.44486433149882</v>
      </c>
      <c r="I112" s="68">
        <f t="shared" si="17"/>
        <v>332.49384355388821</v>
      </c>
      <c r="J112" s="40">
        <f t="shared" si="18"/>
        <v>-34.832551076714758</v>
      </c>
      <c r="K112" s="37">
        <f t="shared" si="19"/>
        <v>297.66129247717345</v>
      </c>
      <c r="L112" s="37">
        <f t="shared" si="15"/>
        <v>2496363.7774025928</v>
      </c>
      <c r="M112" s="37">
        <f t="shared" si="16"/>
        <v>2234840.9839186184</v>
      </c>
      <c r="N112" s="63"/>
      <c r="O112" s="73"/>
      <c r="P112" s="78"/>
    </row>
    <row r="113" spans="1:16" s="34" customFormat="1" x14ac:dyDescent="0.3">
      <c r="A113" s="33">
        <v>3018</v>
      </c>
      <c r="B113" s="34" t="s">
        <v>420</v>
      </c>
      <c r="C113" s="36">
        <v>18387529</v>
      </c>
      <c r="D113" s="76">
        <v>5736</v>
      </c>
      <c r="E113" s="37">
        <f t="shared" si="11"/>
        <v>3205.6361576011159</v>
      </c>
      <c r="F113" s="38">
        <f t="shared" si="12"/>
        <v>0.82346391128479857</v>
      </c>
      <c r="G113" s="39">
        <f t="shared" si="13"/>
        <v>412.33899483753231</v>
      </c>
      <c r="H113" s="39">
        <f t="shared" si="14"/>
        <v>104.28070677366549</v>
      </c>
      <c r="I113" s="68">
        <f t="shared" si="17"/>
        <v>516.6197016111978</v>
      </c>
      <c r="J113" s="40">
        <f t="shared" si="18"/>
        <v>-34.832551076714758</v>
      </c>
      <c r="K113" s="37">
        <f t="shared" si="19"/>
        <v>481.78715053448303</v>
      </c>
      <c r="L113" s="37">
        <f t="shared" si="15"/>
        <v>2963330.6084418306</v>
      </c>
      <c r="M113" s="37">
        <f t="shared" si="16"/>
        <v>2763531.0954657947</v>
      </c>
      <c r="N113" s="63"/>
      <c r="O113" s="73"/>
      <c r="P113" s="78"/>
    </row>
    <row r="114" spans="1:16" s="34" customFormat="1" x14ac:dyDescent="0.3">
      <c r="A114" s="33">
        <v>3019</v>
      </c>
      <c r="B114" s="34" t="s">
        <v>73</v>
      </c>
      <c r="C114" s="36">
        <v>69557572</v>
      </c>
      <c r="D114" s="76">
        <v>18042</v>
      </c>
      <c r="E114" s="37">
        <f t="shared" si="11"/>
        <v>3855.3138233011859</v>
      </c>
      <c r="F114" s="38">
        <f t="shared" si="12"/>
        <v>0.99035312932759278</v>
      </c>
      <c r="G114" s="39">
        <f t="shared" si="13"/>
        <v>22.53239541749026</v>
      </c>
      <c r="H114" s="39">
        <f t="shared" si="14"/>
        <v>0</v>
      </c>
      <c r="I114" s="68">
        <f t="shared" si="17"/>
        <v>22.53239541749026</v>
      </c>
      <c r="J114" s="40">
        <f t="shared" si="18"/>
        <v>-34.832551076714758</v>
      </c>
      <c r="K114" s="37">
        <f t="shared" si="19"/>
        <v>-12.300155659224497</v>
      </c>
      <c r="L114" s="37">
        <f t="shared" si="15"/>
        <v>406529.47812235926</v>
      </c>
      <c r="M114" s="37">
        <f t="shared" si="16"/>
        <v>-221919.40840372839</v>
      </c>
      <c r="N114" s="63"/>
      <c r="O114" s="73"/>
      <c r="P114" s="78"/>
    </row>
    <row r="115" spans="1:16" s="34" customFormat="1" x14ac:dyDescent="0.3">
      <c r="A115" s="33">
        <v>3020</v>
      </c>
      <c r="B115" s="34" t="s">
        <v>421</v>
      </c>
      <c r="C115" s="36">
        <v>261144424</v>
      </c>
      <c r="D115" s="76">
        <v>59288</v>
      </c>
      <c r="E115" s="37">
        <f t="shared" si="11"/>
        <v>4404.6758871947104</v>
      </c>
      <c r="F115" s="38">
        <f t="shared" si="12"/>
        <v>1.1314732726016761</v>
      </c>
      <c r="G115" s="39">
        <f t="shared" si="13"/>
        <v>-307.08484291862442</v>
      </c>
      <c r="H115" s="39">
        <f t="shared" si="14"/>
        <v>0</v>
      </c>
      <c r="I115" s="68">
        <f t="shared" si="17"/>
        <v>-307.08484291862442</v>
      </c>
      <c r="J115" s="40">
        <f t="shared" si="18"/>
        <v>-34.832551076714758</v>
      </c>
      <c r="K115" s="37">
        <f t="shared" si="19"/>
        <v>-341.91739399533918</v>
      </c>
      <c r="L115" s="37">
        <f t="shared" si="15"/>
        <v>-18206446.166959405</v>
      </c>
      <c r="M115" s="37">
        <f t="shared" si="16"/>
        <v>-20271598.455195669</v>
      </c>
      <c r="N115" s="63"/>
      <c r="O115" s="73"/>
      <c r="P115" s="78"/>
    </row>
    <row r="116" spans="1:16" s="34" customFormat="1" x14ac:dyDescent="0.3">
      <c r="A116" s="33">
        <v>3021</v>
      </c>
      <c r="B116" s="34" t="s">
        <v>74</v>
      </c>
      <c r="C116" s="36">
        <v>78040678</v>
      </c>
      <c r="D116" s="76">
        <v>20439</v>
      </c>
      <c r="E116" s="37">
        <f t="shared" si="11"/>
        <v>3818.2238857086941</v>
      </c>
      <c r="F116" s="38">
        <f t="shared" si="12"/>
        <v>0.98082546505827095</v>
      </c>
      <c r="G116" s="39">
        <f t="shared" si="13"/>
        <v>44.786357972985385</v>
      </c>
      <c r="H116" s="39">
        <f t="shared" si="14"/>
        <v>0</v>
      </c>
      <c r="I116" s="68">
        <f t="shared" si="17"/>
        <v>44.786357972985385</v>
      </c>
      <c r="J116" s="40">
        <f t="shared" si="18"/>
        <v>-34.832551076714758</v>
      </c>
      <c r="K116" s="37">
        <f t="shared" si="19"/>
        <v>9.9538068962706276</v>
      </c>
      <c r="L116" s="37">
        <f t="shared" si="15"/>
        <v>915388.37060984829</v>
      </c>
      <c r="M116" s="37">
        <f t="shared" si="16"/>
        <v>203445.85915287535</v>
      </c>
      <c r="N116" s="63"/>
      <c r="O116" s="73"/>
      <c r="P116" s="78"/>
    </row>
    <row r="117" spans="1:16" s="34" customFormat="1" x14ac:dyDescent="0.3">
      <c r="A117" s="33">
        <v>3022</v>
      </c>
      <c r="B117" s="34" t="s">
        <v>75</v>
      </c>
      <c r="C117" s="36">
        <v>71707280</v>
      </c>
      <c r="D117" s="76">
        <v>15877</v>
      </c>
      <c r="E117" s="37">
        <f t="shared" si="11"/>
        <v>4516.4250173206528</v>
      </c>
      <c r="F117" s="38">
        <f t="shared" si="12"/>
        <v>1.1601793924643384</v>
      </c>
      <c r="G117" s="39">
        <f t="shared" si="13"/>
        <v>-374.13432099418986</v>
      </c>
      <c r="H117" s="39">
        <f t="shared" si="14"/>
        <v>0</v>
      </c>
      <c r="I117" s="68">
        <f t="shared" si="17"/>
        <v>-374.13432099418986</v>
      </c>
      <c r="J117" s="40">
        <f t="shared" si="18"/>
        <v>-34.832551076714758</v>
      </c>
      <c r="K117" s="37">
        <f t="shared" si="19"/>
        <v>-408.96687207090463</v>
      </c>
      <c r="L117" s="37">
        <f t="shared" si="15"/>
        <v>-5940130.6144247521</v>
      </c>
      <c r="M117" s="37">
        <f t="shared" si="16"/>
        <v>-6493167.0278697526</v>
      </c>
      <c r="N117" s="63"/>
      <c r="O117" s="73"/>
      <c r="P117" s="78"/>
    </row>
    <row r="118" spans="1:16" s="34" customFormat="1" x14ac:dyDescent="0.3">
      <c r="A118" s="33">
        <v>3023</v>
      </c>
      <c r="B118" s="34" t="s">
        <v>76</v>
      </c>
      <c r="C118" s="36">
        <v>77847215</v>
      </c>
      <c r="D118" s="76">
        <v>19616</v>
      </c>
      <c r="E118" s="37">
        <f t="shared" si="11"/>
        <v>3968.5570452691682</v>
      </c>
      <c r="F118" s="38">
        <f t="shared" si="12"/>
        <v>1.0194430515469723</v>
      </c>
      <c r="G118" s="39">
        <f t="shared" si="13"/>
        <v>-45.413537763299061</v>
      </c>
      <c r="H118" s="39">
        <f t="shared" si="14"/>
        <v>0</v>
      </c>
      <c r="I118" s="68">
        <f t="shared" si="17"/>
        <v>-45.413537763299061</v>
      </c>
      <c r="J118" s="40">
        <f t="shared" si="18"/>
        <v>-34.832551076714758</v>
      </c>
      <c r="K118" s="37">
        <f t="shared" si="19"/>
        <v>-80.246088840013812</v>
      </c>
      <c r="L118" s="37">
        <f t="shared" si="15"/>
        <v>-890831.9567648744</v>
      </c>
      <c r="M118" s="37">
        <f t="shared" si="16"/>
        <v>-1574107.2786857109</v>
      </c>
      <c r="N118" s="63"/>
      <c r="O118" s="73"/>
      <c r="P118" s="78"/>
    </row>
    <row r="119" spans="1:16" s="34" customFormat="1" x14ac:dyDescent="0.3">
      <c r="A119" s="33">
        <v>3024</v>
      </c>
      <c r="B119" s="34" t="s">
        <v>77</v>
      </c>
      <c r="C119" s="36">
        <v>730881425</v>
      </c>
      <c r="D119" s="76">
        <v>127731</v>
      </c>
      <c r="E119" s="37">
        <f t="shared" si="11"/>
        <v>5722.0363498289371</v>
      </c>
      <c r="F119" s="38">
        <f t="shared" si="12"/>
        <v>1.4698768673329392</v>
      </c>
      <c r="G119" s="39">
        <f t="shared" si="13"/>
        <v>-1097.5011204991604</v>
      </c>
      <c r="H119" s="39">
        <f t="shared" si="14"/>
        <v>0</v>
      </c>
      <c r="I119" s="68">
        <f t="shared" si="17"/>
        <v>-1097.5011204991604</v>
      </c>
      <c r="J119" s="40">
        <f t="shared" si="18"/>
        <v>-34.832551076714758</v>
      </c>
      <c r="K119" s="37">
        <f t="shared" si="19"/>
        <v>-1132.3336715758751</v>
      </c>
      <c r="L119" s="37">
        <f t="shared" si="15"/>
        <v>-140184915.62247825</v>
      </c>
      <c r="M119" s="37">
        <f t="shared" si="16"/>
        <v>-144634112.20405811</v>
      </c>
      <c r="N119" s="63"/>
      <c r="O119" s="73"/>
      <c r="P119" s="78"/>
    </row>
    <row r="120" spans="1:16" s="34" customFormat="1" x14ac:dyDescent="0.3">
      <c r="A120" s="33">
        <v>3025</v>
      </c>
      <c r="B120" s="34" t="s">
        <v>78</v>
      </c>
      <c r="C120" s="36">
        <v>465194592</v>
      </c>
      <c r="D120" s="76">
        <v>94441</v>
      </c>
      <c r="E120" s="37">
        <f t="shared" si="11"/>
        <v>4925.7694433561692</v>
      </c>
      <c r="F120" s="38">
        <f t="shared" si="12"/>
        <v>1.2653318007707401</v>
      </c>
      <c r="G120" s="39">
        <f t="shared" si="13"/>
        <v>-619.74097661549968</v>
      </c>
      <c r="H120" s="39">
        <f t="shared" si="14"/>
        <v>0</v>
      </c>
      <c r="I120" s="68">
        <f t="shared" si="17"/>
        <v>-619.74097661549968</v>
      </c>
      <c r="J120" s="40">
        <f t="shared" si="18"/>
        <v>-34.832551076714758</v>
      </c>
      <c r="K120" s="37">
        <f t="shared" si="19"/>
        <v>-654.57352769221438</v>
      </c>
      <c r="L120" s="37">
        <f t="shared" si="15"/>
        <v>-58528957.572544403</v>
      </c>
      <c r="M120" s="37">
        <f t="shared" si="16"/>
        <v>-61818578.528780416</v>
      </c>
      <c r="N120" s="63"/>
      <c r="O120" s="73"/>
      <c r="P120" s="78"/>
    </row>
    <row r="121" spans="1:16" s="34" customFormat="1" x14ac:dyDescent="0.3">
      <c r="A121" s="33">
        <v>3026</v>
      </c>
      <c r="B121" s="34" t="s">
        <v>79</v>
      </c>
      <c r="C121" s="36">
        <v>54932223</v>
      </c>
      <c r="D121" s="76">
        <v>17390</v>
      </c>
      <c r="E121" s="37">
        <f t="shared" si="11"/>
        <v>3158.8397354801609</v>
      </c>
      <c r="F121" s="38">
        <f t="shared" si="12"/>
        <v>0.81144284498178654</v>
      </c>
      <c r="G121" s="39">
        <f t="shared" si="13"/>
        <v>440.41684811010526</v>
      </c>
      <c r="H121" s="39">
        <f t="shared" si="14"/>
        <v>120.65945451599973</v>
      </c>
      <c r="I121" s="68">
        <f t="shared" si="17"/>
        <v>561.07630262610496</v>
      </c>
      <c r="J121" s="40">
        <f t="shared" si="18"/>
        <v>-34.832551076714758</v>
      </c>
      <c r="K121" s="37">
        <f t="shared" si="19"/>
        <v>526.24375154939025</v>
      </c>
      <c r="L121" s="37">
        <f t="shared" si="15"/>
        <v>9757116.9026679657</v>
      </c>
      <c r="M121" s="37">
        <f t="shared" si="16"/>
        <v>9151378.839443896</v>
      </c>
      <c r="N121" s="63"/>
      <c r="O121" s="73"/>
      <c r="P121" s="78"/>
    </row>
    <row r="122" spans="1:16" s="34" customFormat="1" x14ac:dyDescent="0.3">
      <c r="A122" s="33">
        <v>3027</v>
      </c>
      <c r="B122" s="34" t="s">
        <v>80</v>
      </c>
      <c r="C122" s="36">
        <v>72945618</v>
      </c>
      <c r="D122" s="76">
        <v>18530</v>
      </c>
      <c r="E122" s="37">
        <f t="shared" si="11"/>
        <v>3936.6226659471126</v>
      </c>
      <c r="F122" s="38">
        <f t="shared" si="12"/>
        <v>1.0112397472391401</v>
      </c>
      <c r="G122" s="39">
        <f t="shared" si="13"/>
        <v>-26.25291017006575</v>
      </c>
      <c r="H122" s="39">
        <f t="shared" si="14"/>
        <v>0</v>
      </c>
      <c r="I122" s="68">
        <f t="shared" si="17"/>
        <v>-26.25291017006575</v>
      </c>
      <c r="J122" s="40">
        <f t="shared" si="18"/>
        <v>-34.832551076714758</v>
      </c>
      <c r="K122" s="37">
        <f t="shared" si="19"/>
        <v>-61.085461246780511</v>
      </c>
      <c r="L122" s="37">
        <f t="shared" si="15"/>
        <v>-486466.42545131833</v>
      </c>
      <c r="M122" s="37">
        <f t="shared" si="16"/>
        <v>-1131913.5969028429</v>
      </c>
      <c r="N122" s="63"/>
      <c r="O122" s="73"/>
      <c r="P122" s="78"/>
    </row>
    <row r="123" spans="1:16" s="34" customFormat="1" x14ac:dyDescent="0.3">
      <c r="A123" s="33">
        <v>3028</v>
      </c>
      <c r="B123" s="34" t="s">
        <v>81</v>
      </c>
      <c r="C123" s="36">
        <v>38512471</v>
      </c>
      <c r="D123" s="76">
        <v>11110</v>
      </c>
      <c r="E123" s="37">
        <f t="shared" si="11"/>
        <v>3466.4690369036903</v>
      </c>
      <c r="F123" s="38">
        <f t="shared" si="12"/>
        <v>0.89046666905968763</v>
      </c>
      <c r="G123" s="39">
        <f t="shared" si="13"/>
        <v>255.83926725598766</v>
      </c>
      <c r="H123" s="39">
        <f t="shared" si="14"/>
        <v>12.989199017764463</v>
      </c>
      <c r="I123" s="68">
        <f t="shared" si="17"/>
        <v>268.82846627375216</v>
      </c>
      <c r="J123" s="40">
        <f t="shared" si="18"/>
        <v>-34.832551076714758</v>
      </c>
      <c r="K123" s="37">
        <f t="shared" si="19"/>
        <v>233.99591519703739</v>
      </c>
      <c r="L123" s="37">
        <f t="shared" si="15"/>
        <v>2986684.2603013865</v>
      </c>
      <c r="M123" s="37">
        <f t="shared" si="16"/>
        <v>2599694.6178390854</v>
      </c>
      <c r="N123" s="63"/>
      <c r="O123" s="73"/>
      <c r="P123" s="78"/>
    </row>
    <row r="124" spans="1:16" s="34" customFormat="1" x14ac:dyDescent="0.3">
      <c r="A124" s="33">
        <v>3029</v>
      </c>
      <c r="B124" s="34" t="s">
        <v>82</v>
      </c>
      <c r="C124" s="36">
        <v>165613938</v>
      </c>
      <c r="D124" s="76">
        <v>41460</v>
      </c>
      <c r="E124" s="37">
        <f t="shared" si="11"/>
        <v>3994.547467438495</v>
      </c>
      <c r="F124" s="38">
        <f t="shared" si="12"/>
        <v>1.0261194719650379</v>
      </c>
      <c r="G124" s="39">
        <f t="shared" si="13"/>
        <v>-61.007791064895173</v>
      </c>
      <c r="H124" s="39">
        <f t="shared" si="14"/>
        <v>0</v>
      </c>
      <c r="I124" s="68">
        <f t="shared" si="17"/>
        <v>-61.007791064895173</v>
      </c>
      <c r="J124" s="40">
        <f t="shared" si="18"/>
        <v>-34.832551076714758</v>
      </c>
      <c r="K124" s="37">
        <f t="shared" si="19"/>
        <v>-95.840342141609938</v>
      </c>
      <c r="L124" s="37">
        <f t="shared" si="15"/>
        <v>-2529383.0175505537</v>
      </c>
      <c r="M124" s="37">
        <f t="shared" si="16"/>
        <v>-3973540.5851911479</v>
      </c>
      <c r="N124" s="63"/>
      <c r="O124" s="73"/>
      <c r="P124" s="78"/>
    </row>
    <row r="125" spans="1:16" s="34" customFormat="1" x14ac:dyDescent="0.3">
      <c r="A125" s="33">
        <v>3030</v>
      </c>
      <c r="B125" s="34" t="s">
        <v>422</v>
      </c>
      <c r="C125" s="36">
        <v>348397033</v>
      </c>
      <c r="D125" s="76">
        <v>85983</v>
      </c>
      <c r="E125" s="37">
        <f t="shared" si="11"/>
        <v>4051.9292534570786</v>
      </c>
      <c r="F125" s="38">
        <f t="shared" si="12"/>
        <v>1.0408597068601704</v>
      </c>
      <c r="G125" s="39">
        <f t="shared" si="13"/>
        <v>-95.436862676045351</v>
      </c>
      <c r="H125" s="39">
        <f t="shared" si="14"/>
        <v>0</v>
      </c>
      <c r="I125" s="68">
        <f t="shared" si="17"/>
        <v>-95.436862676045351</v>
      </c>
      <c r="J125" s="40">
        <f t="shared" si="18"/>
        <v>-34.832551076714758</v>
      </c>
      <c r="K125" s="37">
        <f t="shared" si="19"/>
        <v>-130.2694137527601</v>
      </c>
      <c r="L125" s="37">
        <f t="shared" si="15"/>
        <v>-8205947.7634744076</v>
      </c>
      <c r="M125" s="37">
        <f t="shared" si="16"/>
        <v>-11200955.002703572</v>
      </c>
      <c r="N125" s="63"/>
      <c r="O125" s="73"/>
      <c r="P125" s="78"/>
    </row>
    <row r="126" spans="1:16" s="34" customFormat="1" x14ac:dyDescent="0.3">
      <c r="A126" s="33">
        <v>3031</v>
      </c>
      <c r="B126" s="34" t="s">
        <v>83</v>
      </c>
      <c r="C126" s="36">
        <v>106984051</v>
      </c>
      <c r="D126" s="76">
        <v>24249</v>
      </c>
      <c r="E126" s="37">
        <f t="shared" si="11"/>
        <v>4411.8953771289534</v>
      </c>
      <c r="F126" s="38">
        <f t="shared" si="12"/>
        <v>1.1333278153902069</v>
      </c>
      <c r="G126" s="39">
        <f t="shared" si="13"/>
        <v>-311.41653687917022</v>
      </c>
      <c r="H126" s="39">
        <f t="shared" si="14"/>
        <v>0</v>
      </c>
      <c r="I126" s="68">
        <f t="shared" si="17"/>
        <v>-311.41653687917022</v>
      </c>
      <c r="J126" s="40">
        <f t="shared" si="18"/>
        <v>-34.832551076714758</v>
      </c>
      <c r="K126" s="37">
        <f t="shared" si="19"/>
        <v>-346.24908795588499</v>
      </c>
      <c r="L126" s="37">
        <f t="shared" si="15"/>
        <v>-7551539.6027829992</v>
      </c>
      <c r="M126" s="37">
        <f t="shared" si="16"/>
        <v>-8396194.1338422559</v>
      </c>
      <c r="N126" s="63"/>
      <c r="O126" s="73"/>
      <c r="P126" s="78"/>
    </row>
    <row r="127" spans="1:16" s="34" customFormat="1" x14ac:dyDescent="0.3">
      <c r="A127" s="33">
        <v>3032</v>
      </c>
      <c r="B127" s="34" t="s">
        <v>84</v>
      </c>
      <c r="C127" s="36">
        <v>30443750</v>
      </c>
      <c r="D127" s="76">
        <v>6890</v>
      </c>
      <c r="E127" s="37">
        <f t="shared" si="11"/>
        <v>4418.5413642960812</v>
      </c>
      <c r="F127" s="38">
        <f t="shared" si="12"/>
        <v>1.1350350367709037</v>
      </c>
      <c r="G127" s="39">
        <f t="shared" si="13"/>
        <v>-315.40412917944684</v>
      </c>
      <c r="H127" s="39">
        <f t="shared" si="14"/>
        <v>0</v>
      </c>
      <c r="I127" s="68">
        <f t="shared" si="17"/>
        <v>-315.40412917944684</v>
      </c>
      <c r="J127" s="40">
        <f t="shared" si="18"/>
        <v>-34.832551076714758</v>
      </c>
      <c r="K127" s="37">
        <f t="shared" si="19"/>
        <v>-350.23668025616161</v>
      </c>
      <c r="L127" s="37">
        <f t="shared" si="15"/>
        <v>-2173134.4500463889</v>
      </c>
      <c r="M127" s="37">
        <f t="shared" si="16"/>
        <v>-2413130.7269649534</v>
      </c>
      <c r="N127" s="63"/>
      <c r="O127" s="73"/>
      <c r="P127" s="78"/>
    </row>
    <row r="128" spans="1:16" s="34" customFormat="1" x14ac:dyDescent="0.3">
      <c r="A128" s="33">
        <v>3033</v>
      </c>
      <c r="B128" s="34" t="s">
        <v>85</v>
      </c>
      <c r="C128" s="36">
        <v>142127771</v>
      </c>
      <c r="D128" s="76">
        <v>39625</v>
      </c>
      <c r="E128" s="37">
        <f t="shared" si="11"/>
        <v>3586.8207192429022</v>
      </c>
      <c r="F128" s="38">
        <f t="shared" si="12"/>
        <v>0.92138261279015676</v>
      </c>
      <c r="G128" s="39">
        <f t="shared" si="13"/>
        <v>183.62825785246051</v>
      </c>
      <c r="H128" s="39">
        <f t="shared" si="14"/>
        <v>0</v>
      </c>
      <c r="I128" s="68">
        <f t="shared" si="17"/>
        <v>183.62825785246051</v>
      </c>
      <c r="J128" s="40">
        <f t="shared" si="18"/>
        <v>-34.832551076714758</v>
      </c>
      <c r="K128" s="37">
        <f t="shared" si="19"/>
        <v>148.79570677574574</v>
      </c>
      <c r="L128" s="37">
        <f t="shared" si="15"/>
        <v>7276269.7174037471</v>
      </c>
      <c r="M128" s="37">
        <f t="shared" si="16"/>
        <v>5896029.8809889248</v>
      </c>
      <c r="N128" s="63"/>
      <c r="O128" s="73"/>
      <c r="P128" s="78"/>
    </row>
    <row r="129" spans="1:16" s="34" customFormat="1" x14ac:dyDescent="0.3">
      <c r="A129" s="33">
        <v>3034</v>
      </c>
      <c r="B129" s="34" t="s">
        <v>86</v>
      </c>
      <c r="C129" s="36">
        <v>72267657</v>
      </c>
      <c r="D129" s="76">
        <v>23092</v>
      </c>
      <c r="E129" s="37">
        <f t="shared" si="11"/>
        <v>3129.5538281655986</v>
      </c>
      <c r="F129" s="38">
        <f t="shared" si="12"/>
        <v>0.80391988024182659</v>
      </c>
      <c r="G129" s="39">
        <f t="shared" si="13"/>
        <v>457.98839249884264</v>
      </c>
      <c r="H129" s="39">
        <f t="shared" si="14"/>
        <v>130.90952207609655</v>
      </c>
      <c r="I129" s="68">
        <f t="shared" si="17"/>
        <v>588.89791457493925</v>
      </c>
      <c r="J129" s="40">
        <f t="shared" si="18"/>
        <v>-34.832551076714758</v>
      </c>
      <c r="K129" s="37">
        <f t="shared" si="19"/>
        <v>554.06536349822454</v>
      </c>
      <c r="L129" s="37">
        <f t="shared" si="15"/>
        <v>13598830.643364497</v>
      </c>
      <c r="M129" s="37">
        <f t="shared" si="16"/>
        <v>12794477.373901</v>
      </c>
      <c r="N129" s="63"/>
      <c r="O129" s="73"/>
      <c r="P129" s="78"/>
    </row>
    <row r="130" spans="1:16" s="34" customFormat="1" x14ac:dyDescent="0.3">
      <c r="A130" s="33">
        <v>3035</v>
      </c>
      <c r="B130" s="34" t="s">
        <v>87</v>
      </c>
      <c r="C130" s="36">
        <v>82685693</v>
      </c>
      <c r="D130" s="76">
        <v>25436</v>
      </c>
      <c r="E130" s="37">
        <f t="shared" si="11"/>
        <v>3250.7349032866805</v>
      </c>
      <c r="F130" s="38">
        <f t="shared" si="12"/>
        <v>0.83504887841471287</v>
      </c>
      <c r="G130" s="39">
        <f t="shared" si="13"/>
        <v>385.27974742619352</v>
      </c>
      <c r="H130" s="39">
        <f t="shared" si="14"/>
        <v>88.496145783717878</v>
      </c>
      <c r="I130" s="68">
        <f t="shared" si="17"/>
        <v>473.77589320991137</v>
      </c>
      <c r="J130" s="40">
        <f t="shared" si="18"/>
        <v>-34.832551076714758</v>
      </c>
      <c r="K130" s="37">
        <f t="shared" si="19"/>
        <v>438.94334213319661</v>
      </c>
      <c r="L130" s="37">
        <f t="shared" si="15"/>
        <v>12050963.619687306</v>
      </c>
      <c r="M130" s="37">
        <f t="shared" si="16"/>
        <v>11164962.850499989</v>
      </c>
      <c r="N130" s="63"/>
      <c r="O130" s="73"/>
      <c r="P130" s="78"/>
    </row>
    <row r="131" spans="1:16" s="34" customFormat="1" x14ac:dyDescent="0.3">
      <c r="A131" s="33">
        <v>3036</v>
      </c>
      <c r="B131" s="34" t="s">
        <v>88</v>
      </c>
      <c r="C131" s="36">
        <v>47733003</v>
      </c>
      <c r="D131" s="76">
        <v>14139</v>
      </c>
      <c r="E131" s="37">
        <f t="shared" si="11"/>
        <v>3375.9815404201145</v>
      </c>
      <c r="F131" s="38">
        <f t="shared" si="12"/>
        <v>0.86722223827796874</v>
      </c>
      <c r="G131" s="39">
        <f t="shared" si="13"/>
        <v>310.13176514613315</v>
      </c>
      <c r="H131" s="39">
        <f t="shared" si="14"/>
        <v>44.65982278701599</v>
      </c>
      <c r="I131" s="68">
        <f t="shared" si="17"/>
        <v>354.79158793314912</v>
      </c>
      <c r="J131" s="40">
        <f t="shared" si="18"/>
        <v>-34.832551076714758</v>
      </c>
      <c r="K131" s="37">
        <f t="shared" si="19"/>
        <v>319.95903685643435</v>
      </c>
      <c r="L131" s="37">
        <f t="shared" si="15"/>
        <v>5016398.2617867952</v>
      </c>
      <c r="M131" s="37">
        <f t="shared" si="16"/>
        <v>4523900.8221131256</v>
      </c>
      <c r="N131" s="63"/>
      <c r="O131" s="73"/>
      <c r="P131" s="78"/>
    </row>
    <row r="132" spans="1:16" s="34" customFormat="1" x14ac:dyDescent="0.3">
      <c r="A132" s="33">
        <v>3037</v>
      </c>
      <c r="B132" s="34" t="s">
        <v>89</v>
      </c>
      <c r="C132" s="36">
        <v>8407040</v>
      </c>
      <c r="D132" s="76">
        <v>2854</v>
      </c>
      <c r="E132" s="37">
        <f t="shared" si="11"/>
        <v>2945.7042747021724</v>
      </c>
      <c r="F132" s="38">
        <f t="shared" si="12"/>
        <v>0.75669260149280937</v>
      </c>
      <c r="G132" s="39">
        <f t="shared" si="13"/>
        <v>568.29812457689843</v>
      </c>
      <c r="H132" s="39">
        <f t="shared" si="14"/>
        <v>195.25686578829573</v>
      </c>
      <c r="I132" s="68">
        <f t="shared" si="17"/>
        <v>763.55499036519416</v>
      </c>
      <c r="J132" s="40">
        <f t="shared" si="18"/>
        <v>-34.832551076714758</v>
      </c>
      <c r="K132" s="37">
        <f t="shared" si="19"/>
        <v>728.72243928847945</v>
      </c>
      <c r="L132" s="37">
        <f t="shared" si="15"/>
        <v>2179185.9425022639</v>
      </c>
      <c r="M132" s="37">
        <f t="shared" si="16"/>
        <v>2079773.8417293204</v>
      </c>
      <c r="N132" s="63"/>
      <c r="O132" s="73"/>
      <c r="P132" s="78"/>
    </row>
    <row r="133" spans="1:16" s="34" customFormat="1" x14ac:dyDescent="0.3">
      <c r="A133" s="33">
        <v>3038</v>
      </c>
      <c r="B133" s="34" t="s">
        <v>141</v>
      </c>
      <c r="C133" s="36">
        <v>28053057</v>
      </c>
      <c r="D133" s="76">
        <v>6799</v>
      </c>
      <c r="E133" s="37">
        <f t="shared" si="11"/>
        <v>4126.0563318135019</v>
      </c>
      <c r="F133" s="38">
        <f t="shared" si="12"/>
        <v>1.0599014729479268</v>
      </c>
      <c r="G133" s="39">
        <f t="shared" si="13"/>
        <v>-139.91310968989927</v>
      </c>
      <c r="H133" s="39">
        <f t="shared" si="14"/>
        <v>0</v>
      </c>
      <c r="I133" s="68">
        <f t="shared" si="17"/>
        <v>-139.91310968989927</v>
      </c>
      <c r="J133" s="40">
        <f t="shared" si="18"/>
        <v>-34.832551076714758</v>
      </c>
      <c r="K133" s="37">
        <f t="shared" si="19"/>
        <v>-174.74566076661404</v>
      </c>
      <c r="L133" s="37">
        <f t="shared" si="15"/>
        <v>-951269.23278162512</v>
      </c>
      <c r="M133" s="37">
        <f t="shared" si="16"/>
        <v>-1188095.7475522088</v>
      </c>
      <c r="N133" s="63"/>
      <c r="O133" s="73"/>
      <c r="P133" s="78"/>
    </row>
    <row r="134" spans="1:16" s="34" customFormat="1" x14ac:dyDescent="0.3">
      <c r="A134" s="33">
        <v>3039</v>
      </c>
      <c r="B134" s="34" t="s">
        <v>142</v>
      </c>
      <c r="C134" s="36">
        <v>4231973</v>
      </c>
      <c r="D134" s="76">
        <v>1050</v>
      </c>
      <c r="E134" s="37">
        <f t="shared" si="11"/>
        <v>4030.4504761904764</v>
      </c>
      <c r="F134" s="38">
        <f t="shared" si="12"/>
        <v>1.0353422379185899</v>
      </c>
      <c r="G134" s="39">
        <f t="shared" si="13"/>
        <v>-82.549596316083992</v>
      </c>
      <c r="H134" s="39">
        <f t="shared" si="14"/>
        <v>0</v>
      </c>
      <c r="I134" s="68">
        <f t="shared" si="17"/>
        <v>-82.549596316083992</v>
      </c>
      <c r="J134" s="40">
        <f t="shared" si="18"/>
        <v>-34.832551076714758</v>
      </c>
      <c r="K134" s="37">
        <f t="shared" si="19"/>
        <v>-117.38214739279874</v>
      </c>
      <c r="L134" s="37">
        <f t="shared" si="15"/>
        <v>-86677.076131888185</v>
      </c>
      <c r="M134" s="37">
        <f t="shared" si="16"/>
        <v>-123251.25476243868</v>
      </c>
      <c r="N134" s="63"/>
      <c r="O134" s="73"/>
      <c r="P134" s="78"/>
    </row>
    <row r="135" spans="1:16" s="34" customFormat="1" x14ac:dyDescent="0.3">
      <c r="A135" s="33">
        <v>3040</v>
      </c>
      <c r="B135" s="34" t="s">
        <v>423</v>
      </c>
      <c r="C135" s="36">
        <v>12267195</v>
      </c>
      <c r="D135" s="76">
        <v>3273</v>
      </c>
      <c r="E135" s="37">
        <f t="shared" si="11"/>
        <v>3747.9972502291475</v>
      </c>
      <c r="F135" s="38">
        <f t="shared" si="12"/>
        <v>0.96278564485246354</v>
      </c>
      <c r="G135" s="39">
        <f t="shared" si="13"/>
        <v>86.922339260713301</v>
      </c>
      <c r="H135" s="39">
        <f t="shared" si="14"/>
        <v>0</v>
      </c>
      <c r="I135" s="68">
        <f t="shared" si="17"/>
        <v>86.922339260713301</v>
      </c>
      <c r="J135" s="40">
        <f t="shared" si="18"/>
        <v>-34.832551076714758</v>
      </c>
      <c r="K135" s="37">
        <f t="shared" si="19"/>
        <v>52.089788183998543</v>
      </c>
      <c r="L135" s="37">
        <f t="shared" si="15"/>
        <v>284496.81640031462</v>
      </c>
      <c r="M135" s="37">
        <f t="shared" si="16"/>
        <v>170489.87672622723</v>
      </c>
      <c r="N135" s="63"/>
      <c r="O135" s="73"/>
      <c r="P135" s="78"/>
    </row>
    <row r="136" spans="1:16" s="34" customFormat="1" x14ac:dyDescent="0.3">
      <c r="A136" s="33">
        <v>3041</v>
      </c>
      <c r="B136" s="34" t="s">
        <v>143</v>
      </c>
      <c r="C136" s="36">
        <v>16992315</v>
      </c>
      <c r="D136" s="76">
        <v>4608</v>
      </c>
      <c r="E136" s="37">
        <f t="shared" ref="E136:E199" si="20">(C136)/D136</f>
        <v>3687.568359375</v>
      </c>
      <c r="F136" s="38">
        <f t="shared" ref="F136:F199" si="21">IF(ISNUMBER(C136),E136/E$365,"")</f>
        <v>0.94726266957675531</v>
      </c>
      <c r="G136" s="39">
        <f t="shared" ref="G136:G199" si="22">(E$365-E136)*0.6</f>
        <v>123.17967377320183</v>
      </c>
      <c r="H136" s="39">
        <f t="shared" ref="H136:H199" si="23">IF(E136&gt;=E$365*0.9,0,IF(E136&lt;0.9*E$365,(E$365*0.9-E136)*0.35))</f>
        <v>0</v>
      </c>
      <c r="I136" s="68">
        <f t="shared" si="17"/>
        <v>123.17967377320183</v>
      </c>
      <c r="J136" s="40">
        <f t="shared" si="18"/>
        <v>-34.832551076714758</v>
      </c>
      <c r="K136" s="37">
        <f t="shared" si="19"/>
        <v>88.347122696487077</v>
      </c>
      <c r="L136" s="37">
        <f t="shared" ref="L136:L199" si="24">(I136*D136)</f>
        <v>567611.93674691406</v>
      </c>
      <c r="M136" s="37">
        <f t="shared" ref="M136:M199" si="25">(K136*D136)</f>
        <v>407103.54138541245</v>
      </c>
      <c r="N136" s="63"/>
      <c r="O136" s="73"/>
      <c r="P136" s="78"/>
    </row>
    <row r="137" spans="1:16" s="34" customFormat="1" x14ac:dyDescent="0.3">
      <c r="A137" s="33">
        <v>3042</v>
      </c>
      <c r="B137" s="34" t="s">
        <v>144</v>
      </c>
      <c r="C137" s="36">
        <v>9197519</v>
      </c>
      <c r="D137" s="76">
        <v>2486</v>
      </c>
      <c r="E137" s="37">
        <f t="shared" si="20"/>
        <v>3699.7260659694289</v>
      </c>
      <c r="F137" s="38">
        <f t="shared" si="21"/>
        <v>0.95038574160748546</v>
      </c>
      <c r="G137" s="39">
        <f t="shared" si="22"/>
        <v>115.88504981654449</v>
      </c>
      <c r="H137" s="39">
        <f t="shared" si="23"/>
        <v>0</v>
      </c>
      <c r="I137" s="68">
        <f t="shared" ref="I137:I200" si="26">G137+H137</f>
        <v>115.88504981654449</v>
      </c>
      <c r="J137" s="40">
        <f t="shared" ref="J137:J200" si="27">I$367</f>
        <v>-34.832551076714758</v>
      </c>
      <c r="K137" s="37">
        <f t="shared" ref="K137:K200" si="28">I137+J137</f>
        <v>81.05249873982973</v>
      </c>
      <c r="L137" s="37">
        <f t="shared" si="24"/>
        <v>288090.2338439296</v>
      </c>
      <c r="M137" s="37">
        <f t="shared" si="25"/>
        <v>201496.5118672167</v>
      </c>
      <c r="N137" s="63"/>
      <c r="O137" s="73"/>
      <c r="P137" s="78"/>
    </row>
    <row r="138" spans="1:16" s="34" customFormat="1" x14ac:dyDescent="0.3">
      <c r="A138" s="33">
        <v>3043</v>
      </c>
      <c r="B138" s="34" t="s">
        <v>145</v>
      </c>
      <c r="C138" s="36">
        <v>16506208</v>
      </c>
      <c r="D138" s="76">
        <v>4674</v>
      </c>
      <c r="E138" s="37">
        <f t="shared" si="20"/>
        <v>3531.4950791613178</v>
      </c>
      <c r="F138" s="38">
        <f t="shared" si="21"/>
        <v>0.90717056072433222</v>
      </c>
      <c r="G138" s="39">
        <f t="shared" si="22"/>
        <v>216.82364190141115</v>
      </c>
      <c r="H138" s="39">
        <f t="shared" si="23"/>
        <v>0</v>
      </c>
      <c r="I138" s="68">
        <f t="shared" si="26"/>
        <v>216.82364190141115</v>
      </c>
      <c r="J138" s="40">
        <f t="shared" si="27"/>
        <v>-34.832551076714758</v>
      </c>
      <c r="K138" s="37">
        <f t="shared" si="28"/>
        <v>181.99109082469639</v>
      </c>
      <c r="L138" s="37">
        <f t="shared" si="24"/>
        <v>1013433.7022471958</v>
      </c>
      <c r="M138" s="37">
        <f t="shared" si="25"/>
        <v>850626.35851463093</v>
      </c>
      <c r="N138" s="63"/>
      <c r="O138" s="73"/>
      <c r="P138" s="78"/>
    </row>
    <row r="139" spans="1:16" s="34" customFormat="1" x14ac:dyDescent="0.3">
      <c r="A139" s="33">
        <v>3044</v>
      </c>
      <c r="B139" s="34" t="s">
        <v>146</v>
      </c>
      <c r="C139" s="36">
        <v>19010902</v>
      </c>
      <c r="D139" s="76">
        <v>4441</v>
      </c>
      <c r="E139" s="37">
        <f t="shared" si="20"/>
        <v>4280.7705471740601</v>
      </c>
      <c r="F139" s="38">
        <f t="shared" si="21"/>
        <v>1.0996444651805521</v>
      </c>
      <c r="G139" s="39">
        <f t="shared" si="22"/>
        <v>-232.74163890623421</v>
      </c>
      <c r="H139" s="39">
        <f t="shared" si="23"/>
        <v>0</v>
      </c>
      <c r="I139" s="68">
        <f t="shared" si="26"/>
        <v>-232.74163890623421</v>
      </c>
      <c r="J139" s="40">
        <f t="shared" si="27"/>
        <v>-34.832551076714758</v>
      </c>
      <c r="K139" s="37">
        <f t="shared" si="28"/>
        <v>-267.57418998294895</v>
      </c>
      <c r="L139" s="37">
        <f t="shared" si="24"/>
        <v>-1033605.6183825862</v>
      </c>
      <c r="M139" s="37">
        <f t="shared" si="25"/>
        <v>-1188296.9777142764</v>
      </c>
      <c r="N139" s="63"/>
      <c r="O139" s="73"/>
      <c r="P139" s="78"/>
    </row>
    <row r="140" spans="1:16" s="34" customFormat="1" x14ac:dyDescent="0.3">
      <c r="A140" s="33">
        <v>3045</v>
      </c>
      <c r="B140" s="34" t="s">
        <v>147</v>
      </c>
      <c r="C140" s="36">
        <v>12486014</v>
      </c>
      <c r="D140" s="76">
        <v>3467</v>
      </c>
      <c r="E140" s="37">
        <f t="shared" si="20"/>
        <v>3601.3885203345831</v>
      </c>
      <c r="F140" s="38">
        <f t="shared" si="21"/>
        <v>0.92512478996685521</v>
      </c>
      <c r="G140" s="39">
        <f t="shared" si="22"/>
        <v>174.88757719745198</v>
      </c>
      <c r="H140" s="39">
        <f t="shared" si="23"/>
        <v>0</v>
      </c>
      <c r="I140" s="68">
        <f t="shared" si="26"/>
        <v>174.88757719745198</v>
      </c>
      <c r="J140" s="40">
        <f t="shared" si="27"/>
        <v>-34.832551076714758</v>
      </c>
      <c r="K140" s="37">
        <f t="shared" si="28"/>
        <v>140.05502612073721</v>
      </c>
      <c r="L140" s="37">
        <f t="shared" si="24"/>
        <v>606335.23014356603</v>
      </c>
      <c r="M140" s="37">
        <f t="shared" si="25"/>
        <v>485570.77556059591</v>
      </c>
      <c r="N140" s="63"/>
      <c r="O140" s="73"/>
      <c r="P140" s="78"/>
    </row>
    <row r="141" spans="1:16" s="34" customFormat="1" x14ac:dyDescent="0.3">
      <c r="A141" s="33">
        <v>3046</v>
      </c>
      <c r="B141" s="34" t="s">
        <v>148</v>
      </c>
      <c r="C141" s="36">
        <v>8985547</v>
      </c>
      <c r="D141" s="76">
        <v>2212</v>
      </c>
      <c r="E141" s="37">
        <f t="shared" si="20"/>
        <v>4062.1821880650996</v>
      </c>
      <c r="F141" s="38">
        <f t="shared" si="21"/>
        <v>1.043493481006512</v>
      </c>
      <c r="G141" s="39">
        <f t="shared" si="22"/>
        <v>-101.58862344085792</v>
      </c>
      <c r="H141" s="39">
        <f t="shared" si="23"/>
        <v>0</v>
      </c>
      <c r="I141" s="68">
        <f t="shared" si="26"/>
        <v>-101.58862344085792</v>
      </c>
      <c r="J141" s="40">
        <f t="shared" si="27"/>
        <v>-34.832551076714758</v>
      </c>
      <c r="K141" s="37">
        <f t="shared" si="28"/>
        <v>-136.42117451757267</v>
      </c>
      <c r="L141" s="37">
        <f t="shared" si="24"/>
        <v>-224714.03505117772</v>
      </c>
      <c r="M141" s="37">
        <f t="shared" si="25"/>
        <v>-301763.63803287072</v>
      </c>
      <c r="N141" s="63"/>
      <c r="O141" s="73"/>
      <c r="P141" s="78"/>
    </row>
    <row r="142" spans="1:16" s="34" customFormat="1" x14ac:dyDescent="0.3">
      <c r="A142" s="33">
        <v>3047</v>
      </c>
      <c r="B142" s="34" t="s">
        <v>149</v>
      </c>
      <c r="C142" s="36">
        <v>46497495</v>
      </c>
      <c r="D142" s="76">
        <v>14115</v>
      </c>
      <c r="E142" s="37">
        <f t="shared" si="20"/>
        <v>3294.1902231668437</v>
      </c>
      <c r="F142" s="38">
        <f t="shared" si="21"/>
        <v>0.84621168227497046</v>
      </c>
      <c r="G142" s="39">
        <f t="shared" si="22"/>
        <v>359.20655549809561</v>
      </c>
      <c r="H142" s="39">
        <f t="shared" si="23"/>
        <v>73.286783825660763</v>
      </c>
      <c r="I142" s="68">
        <f t="shared" si="26"/>
        <v>432.49333932375635</v>
      </c>
      <c r="J142" s="40">
        <f t="shared" si="27"/>
        <v>-34.832551076714758</v>
      </c>
      <c r="K142" s="37">
        <f t="shared" si="28"/>
        <v>397.66078824704158</v>
      </c>
      <c r="L142" s="37">
        <f t="shared" si="24"/>
        <v>6104643.4845548207</v>
      </c>
      <c r="M142" s="37">
        <f t="shared" si="25"/>
        <v>5612982.0261069918</v>
      </c>
      <c r="N142" s="63"/>
      <c r="O142" s="73"/>
      <c r="P142" s="78"/>
    </row>
    <row r="143" spans="1:16" s="34" customFormat="1" x14ac:dyDescent="0.3">
      <c r="A143" s="33">
        <v>3048</v>
      </c>
      <c r="B143" s="34" t="s">
        <v>150</v>
      </c>
      <c r="C143" s="36">
        <v>68776450</v>
      </c>
      <c r="D143" s="76">
        <v>19423</v>
      </c>
      <c r="E143" s="37">
        <f t="shared" si="20"/>
        <v>3540.9797662565002</v>
      </c>
      <c r="F143" s="38">
        <f t="shared" si="21"/>
        <v>0.90960698742678003</v>
      </c>
      <c r="G143" s="39">
        <f t="shared" si="22"/>
        <v>211.13282964430172</v>
      </c>
      <c r="H143" s="39">
        <f t="shared" si="23"/>
        <v>0</v>
      </c>
      <c r="I143" s="68">
        <f t="shared" si="26"/>
        <v>211.13282964430172</v>
      </c>
      <c r="J143" s="40">
        <f t="shared" si="27"/>
        <v>-34.832551076714758</v>
      </c>
      <c r="K143" s="37">
        <f t="shared" si="28"/>
        <v>176.30027856758696</v>
      </c>
      <c r="L143" s="37">
        <f t="shared" si="24"/>
        <v>4100832.9501812723</v>
      </c>
      <c r="M143" s="37">
        <f t="shared" si="25"/>
        <v>3424280.3106182413</v>
      </c>
      <c r="N143" s="63"/>
      <c r="O143" s="73"/>
      <c r="P143" s="78"/>
    </row>
    <row r="144" spans="1:16" s="34" customFormat="1" x14ac:dyDescent="0.3">
      <c r="A144" s="33">
        <v>3049</v>
      </c>
      <c r="B144" s="34" t="s">
        <v>151</v>
      </c>
      <c r="C144" s="36">
        <v>112721976</v>
      </c>
      <c r="D144" s="76">
        <v>26811</v>
      </c>
      <c r="E144" s="37">
        <f t="shared" si="20"/>
        <v>4204.3182275931522</v>
      </c>
      <c r="F144" s="38">
        <f t="shared" si="21"/>
        <v>1.0800053910580536</v>
      </c>
      <c r="G144" s="39">
        <f t="shared" si="22"/>
        <v>-186.87024715768948</v>
      </c>
      <c r="H144" s="39">
        <f t="shared" si="23"/>
        <v>0</v>
      </c>
      <c r="I144" s="68">
        <f t="shared" si="26"/>
        <v>-186.87024715768948</v>
      </c>
      <c r="J144" s="40">
        <f t="shared" si="27"/>
        <v>-34.832551076714758</v>
      </c>
      <c r="K144" s="37">
        <f t="shared" si="28"/>
        <v>-221.70279823440424</v>
      </c>
      <c r="L144" s="37">
        <f t="shared" si="24"/>
        <v>-5010178.196544813</v>
      </c>
      <c r="M144" s="37">
        <f t="shared" si="25"/>
        <v>-5944073.7234626124</v>
      </c>
      <c r="N144" s="63"/>
      <c r="O144" s="73"/>
      <c r="P144" s="78"/>
    </row>
    <row r="145" spans="1:16" s="34" customFormat="1" x14ac:dyDescent="0.3">
      <c r="A145" s="33">
        <v>3050</v>
      </c>
      <c r="B145" s="34" t="s">
        <v>152</v>
      </c>
      <c r="C145" s="36">
        <v>9503199</v>
      </c>
      <c r="D145" s="76">
        <v>2688</v>
      </c>
      <c r="E145" s="37">
        <f t="shared" si="20"/>
        <v>3535.4162946428573</v>
      </c>
      <c r="F145" s="38">
        <f t="shared" si="21"/>
        <v>0.90817784267358359</v>
      </c>
      <c r="G145" s="39">
        <f t="shared" si="22"/>
        <v>214.47091261248741</v>
      </c>
      <c r="H145" s="39">
        <f t="shared" si="23"/>
        <v>0</v>
      </c>
      <c r="I145" s="68">
        <f t="shared" si="26"/>
        <v>214.47091261248741</v>
      </c>
      <c r="J145" s="40">
        <f t="shared" si="27"/>
        <v>-34.832551076714758</v>
      </c>
      <c r="K145" s="37">
        <f t="shared" si="28"/>
        <v>179.63836153577265</v>
      </c>
      <c r="L145" s="37">
        <f t="shared" si="24"/>
        <v>576497.81310236617</v>
      </c>
      <c r="M145" s="37">
        <f t="shared" si="25"/>
        <v>482867.91580815689</v>
      </c>
      <c r="N145" s="63"/>
      <c r="O145" s="73"/>
      <c r="P145" s="78"/>
    </row>
    <row r="146" spans="1:16" s="34" customFormat="1" x14ac:dyDescent="0.3">
      <c r="A146" s="33">
        <v>3051</v>
      </c>
      <c r="B146" s="34" t="s">
        <v>153</v>
      </c>
      <c r="C146" s="36">
        <v>4466414</v>
      </c>
      <c r="D146" s="76">
        <v>1390</v>
      </c>
      <c r="E146" s="37">
        <f t="shared" si="20"/>
        <v>3213.2474820143884</v>
      </c>
      <c r="F146" s="38">
        <f t="shared" si="21"/>
        <v>0.82541910852592948</v>
      </c>
      <c r="G146" s="39">
        <f t="shared" si="22"/>
        <v>407.77220018956876</v>
      </c>
      <c r="H146" s="39">
        <f t="shared" si="23"/>
        <v>101.6167432290201</v>
      </c>
      <c r="I146" s="68">
        <f t="shared" si="26"/>
        <v>509.38894341858884</v>
      </c>
      <c r="J146" s="40">
        <f t="shared" si="27"/>
        <v>-34.832551076714758</v>
      </c>
      <c r="K146" s="37">
        <f t="shared" si="28"/>
        <v>474.55639234187407</v>
      </c>
      <c r="L146" s="37">
        <f t="shared" si="24"/>
        <v>708050.63135183847</v>
      </c>
      <c r="M146" s="37">
        <f t="shared" si="25"/>
        <v>659633.38535520493</v>
      </c>
      <c r="N146" s="63"/>
      <c r="O146" s="73"/>
      <c r="P146" s="78"/>
    </row>
    <row r="147" spans="1:16" s="34" customFormat="1" x14ac:dyDescent="0.3">
      <c r="A147" s="33">
        <v>3052</v>
      </c>
      <c r="B147" s="34" t="s">
        <v>154</v>
      </c>
      <c r="C147" s="36">
        <v>8519670</v>
      </c>
      <c r="D147" s="76">
        <v>2439</v>
      </c>
      <c r="E147" s="37">
        <f t="shared" si="20"/>
        <v>3493.0996309963098</v>
      </c>
      <c r="F147" s="38">
        <f t="shared" si="21"/>
        <v>0.89730753686040432</v>
      </c>
      <c r="G147" s="39">
        <f t="shared" si="22"/>
        <v>239.86091080041595</v>
      </c>
      <c r="H147" s="39">
        <f t="shared" si="23"/>
        <v>3.6684910853476365</v>
      </c>
      <c r="I147" s="68">
        <f t="shared" si="26"/>
        <v>243.52940188576358</v>
      </c>
      <c r="J147" s="40">
        <f t="shared" si="27"/>
        <v>-34.832551076714758</v>
      </c>
      <c r="K147" s="37">
        <f t="shared" si="28"/>
        <v>208.69685080904881</v>
      </c>
      <c r="L147" s="37">
        <f t="shared" si="24"/>
        <v>593968.21119937731</v>
      </c>
      <c r="M147" s="37">
        <f t="shared" si="25"/>
        <v>509011.61912327004</v>
      </c>
      <c r="N147" s="63"/>
      <c r="O147" s="73"/>
      <c r="P147" s="78"/>
    </row>
    <row r="148" spans="1:16" s="34" customFormat="1" x14ac:dyDescent="0.3">
      <c r="A148" s="33">
        <v>3053</v>
      </c>
      <c r="B148" s="34" t="s">
        <v>127</v>
      </c>
      <c r="C148" s="36">
        <v>22094485</v>
      </c>
      <c r="D148" s="76">
        <v>6852</v>
      </c>
      <c r="E148" s="37">
        <f t="shared" si="20"/>
        <v>3224.53079392878</v>
      </c>
      <c r="F148" s="38">
        <f t="shared" si="21"/>
        <v>0.82831756602530582</v>
      </c>
      <c r="G148" s="39">
        <f t="shared" si="22"/>
        <v>401.00221304093384</v>
      </c>
      <c r="H148" s="39">
        <f t="shared" si="23"/>
        <v>97.667584058983053</v>
      </c>
      <c r="I148" s="68">
        <f t="shared" si="26"/>
        <v>498.66979709991688</v>
      </c>
      <c r="J148" s="40">
        <f t="shared" si="27"/>
        <v>-34.832551076714758</v>
      </c>
      <c r="K148" s="37">
        <f t="shared" si="28"/>
        <v>463.83724602320211</v>
      </c>
      <c r="L148" s="37">
        <f t="shared" si="24"/>
        <v>3416885.4497286305</v>
      </c>
      <c r="M148" s="37">
        <f t="shared" si="25"/>
        <v>3178212.8097509807</v>
      </c>
      <c r="N148" s="63"/>
      <c r="O148" s="73"/>
      <c r="P148" s="78"/>
    </row>
    <row r="149" spans="1:16" s="34" customFormat="1" x14ac:dyDescent="0.3">
      <c r="A149" s="33">
        <v>3054</v>
      </c>
      <c r="B149" s="34" t="s">
        <v>128</v>
      </c>
      <c r="C149" s="36">
        <v>32567493</v>
      </c>
      <c r="D149" s="76">
        <v>9048</v>
      </c>
      <c r="E149" s="37">
        <f t="shared" si="20"/>
        <v>3599.4134615384614</v>
      </c>
      <c r="F149" s="38">
        <f t="shared" si="21"/>
        <v>0.92461743680470199</v>
      </c>
      <c r="G149" s="39">
        <f t="shared" si="22"/>
        <v>176.07261247512497</v>
      </c>
      <c r="H149" s="39">
        <f t="shared" si="23"/>
        <v>0</v>
      </c>
      <c r="I149" s="68">
        <f t="shared" si="26"/>
        <v>176.07261247512497</v>
      </c>
      <c r="J149" s="40">
        <f t="shared" si="27"/>
        <v>-34.832551076714758</v>
      </c>
      <c r="K149" s="37">
        <f t="shared" si="28"/>
        <v>141.24006139841021</v>
      </c>
      <c r="L149" s="37">
        <f t="shared" si="24"/>
        <v>1593104.9976749308</v>
      </c>
      <c r="M149" s="37">
        <f t="shared" si="25"/>
        <v>1277940.0755328157</v>
      </c>
      <c r="N149" s="63"/>
      <c r="O149" s="73"/>
      <c r="P149" s="78"/>
    </row>
    <row r="150" spans="1:16" s="34" customFormat="1" x14ac:dyDescent="0.3">
      <c r="A150" s="33">
        <v>3401</v>
      </c>
      <c r="B150" s="34" t="s">
        <v>91</v>
      </c>
      <c r="C150" s="36">
        <v>55961264</v>
      </c>
      <c r="D150" s="76">
        <v>17829</v>
      </c>
      <c r="E150" s="37">
        <f t="shared" si="20"/>
        <v>3138.7774973358014</v>
      </c>
      <c r="F150" s="38">
        <f t="shared" si="21"/>
        <v>0.8062892566519605</v>
      </c>
      <c r="G150" s="39">
        <f t="shared" si="22"/>
        <v>452.45419099672097</v>
      </c>
      <c r="H150" s="39">
        <f t="shared" si="23"/>
        <v>127.68123786652556</v>
      </c>
      <c r="I150" s="68">
        <f t="shared" si="26"/>
        <v>580.13542886324649</v>
      </c>
      <c r="J150" s="40">
        <f t="shared" si="27"/>
        <v>-34.832551076714758</v>
      </c>
      <c r="K150" s="37">
        <f t="shared" si="28"/>
        <v>545.30287778653178</v>
      </c>
      <c r="L150" s="37">
        <f t="shared" si="24"/>
        <v>10343234.561202822</v>
      </c>
      <c r="M150" s="37">
        <f t="shared" si="25"/>
        <v>9722205.0080560744</v>
      </c>
      <c r="N150" s="63"/>
      <c r="O150" s="73"/>
      <c r="P150" s="78"/>
    </row>
    <row r="151" spans="1:16" s="34" customFormat="1" x14ac:dyDescent="0.3">
      <c r="A151" s="33">
        <v>3403</v>
      </c>
      <c r="B151" s="34" t="s">
        <v>92</v>
      </c>
      <c r="C151" s="36">
        <v>114141042</v>
      </c>
      <c r="D151" s="76">
        <v>31369</v>
      </c>
      <c r="E151" s="37">
        <f t="shared" si="20"/>
        <v>3638.6573368612326</v>
      </c>
      <c r="F151" s="38">
        <f t="shared" si="21"/>
        <v>0.93469840466209142</v>
      </c>
      <c r="G151" s="39">
        <f t="shared" si="22"/>
        <v>152.52628728146229</v>
      </c>
      <c r="H151" s="39">
        <f t="shared" si="23"/>
        <v>0</v>
      </c>
      <c r="I151" s="68">
        <f t="shared" si="26"/>
        <v>152.52628728146229</v>
      </c>
      <c r="J151" s="40">
        <f t="shared" si="27"/>
        <v>-34.832551076714758</v>
      </c>
      <c r="K151" s="37">
        <f t="shared" si="28"/>
        <v>117.69373620474752</v>
      </c>
      <c r="L151" s="37">
        <f t="shared" si="24"/>
        <v>4784597.1057321904</v>
      </c>
      <c r="M151" s="37">
        <f t="shared" si="25"/>
        <v>3691934.8110067248</v>
      </c>
      <c r="N151" s="63"/>
      <c r="O151" s="73"/>
      <c r="P151" s="78"/>
    </row>
    <row r="152" spans="1:16" s="34" customFormat="1" x14ac:dyDescent="0.3">
      <c r="A152" s="33">
        <v>3405</v>
      </c>
      <c r="B152" s="34" t="s">
        <v>112</v>
      </c>
      <c r="C152" s="36">
        <v>103148066</v>
      </c>
      <c r="D152" s="76">
        <v>28345</v>
      </c>
      <c r="E152" s="37">
        <f t="shared" si="20"/>
        <v>3639.0215558299524</v>
      </c>
      <c r="F152" s="38">
        <f t="shared" si="21"/>
        <v>0.93479196524158359</v>
      </c>
      <c r="G152" s="39">
        <f t="shared" si="22"/>
        <v>152.3077559002304</v>
      </c>
      <c r="H152" s="39">
        <f t="shared" si="23"/>
        <v>0</v>
      </c>
      <c r="I152" s="68">
        <f t="shared" si="26"/>
        <v>152.3077559002304</v>
      </c>
      <c r="J152" s="40">
        <f t="shared" si="27"/>
        <v>-34.832551076714758</v>
      </c>
      <c r="K152" s="37">
        <f t="shared" si="28"/>
        <v>117.47520482351564</v>
      </c>
      <c r="L152" s="37">
        <f t="shared" si="24"/>
        <v>4317163.3409920307</v>
      </c>
      <c r="M152" s="37">
        <f t="shared" si="25"/>
        <v>3329834.680722551</v>
      </c>
      <c r="N152" s="63"/>
      <c r="O152" s="73"/>
      <c r="P152" s="78"/>
    </row>
    <row r="153" spans="1:16" s="34" customFormat="1" x14ac:dyDescent="0.3">
      <c r="A153" s="33">
        <v>3407</v>
      </c>
      <c r="B153" s="34" t="s">
        <v>113</v>
      </c>
      <c r="C153" s="36">
        <v>101147993</v>
      </c>
      <c r="D153" s="76">
        <v>30560</v>
      </c>
      <c r="E153" s="37">
        <f t="shared" si="20"/>
        <v>3309.8165248691098</v>
      </c>
      <c r="F153" s="38">
        <f t="shared" si="21"/>
        <v>0.85022576711992481</v>
      </c>
      <c r="G153" s="39">
        <f t="shared" si="22"/>
        <v>349.83077447673594</v>
      </c>
      <c r="H153" s="39">
        <f t="shared" si="23"/>
        <v>67.817578229867621</v>
      </c>
      <c r="I153" s="68">
        <f t="shared" si="26"/>
        <v>417.64835270660353</v>
      </c>
      <c r="J153" s="40">
        <f t="shared" si="27"/>
        <v>-34.832551076714758</v>
      </c>
      <c r="K153" s="37">
        <f t="shared" si="28"/>
        <v>382.81580162988877</v>
      </c>
      <c r="L153" s="37">
        <f t="shared" si="24"/>
        <v>12763333.658713805</v>
      </c>
      <c r="M153" s="37">
        <f t="shared" si="25"/>
        <v>11698850.897809401</v>
      </c>
      <c r="N153" s="63"/>
      <c r="O153" s="73"/>
      <c r="P153" s="78"/>
    </row>
    <row r="154" spans="1:16" s="34" customFormat="1" x14ac:dyDescent="0.3">
      <c r="A154" s="33">
        <v>3411</v>
      </c>
      <c r="B154" s="34" t="s">
        <v>93</v>
      </c>
      <c r="C154" s="36">
        <v>110405518</v>
      </c>
      <c r="D154" s="76">
        <v>34768</v>
      </c>
      <c r="E154" s="37">
        <f t="shared" si="20"/>
        <v>3175.4923492867006</v>
      </c>
      <c r="F154" s="38">
        <f t="shared" si="21"/>
        <v>0.81572056891054023</v>
      </c>
      <c r="G154" s="39">
        <f t="shared" si="22"/>
        <v>430.42527982618145</v>
      </c>
      <c r="H154" s="39">
        <f t="shared" si="23"/>
        <v>114.83103968371084</v>
      </c>
      <c r="I154" s="68">
        <f t="shared" si="26"/>
        <v>545.25631950989225</v>
      </c>
      <c r="J154" s="40">
        <f t="shared" si="27"/>
        <v>-34.832551076714758</v>
      </c>
      <c r="K154" s="37">
        <f t="shared" si="28"/>
        <v>510.42376843317749</v>
      </c>
      <c r="L154" s="37">
        <f t="shared" si="24"/>
        <v>18957471.716719933</v>
      </c>
      <c r="M154" s="37">
        <f t="shared" si="25"/>
        <v>17746413.580884714</v>
      </c>
      <c r="N154" s="63"/>
      <c r="O154" s="73"/>
      <c r="P154" s="78"/>
    </row>
    <row r="155" spans="1:16" s="34" customFormat="1" x14ac:dyDescent="0.3">
      <c r="A155" s="33">
        <v>3412</v>
      </c>
      <c r="B155" s="34" t="s">
        <v>94</v>
      </c>
      <c r="C155" s="36">
        <v>22069256</v>
      </c>
      <c r="D155" s="76">
        <v>7674</v>
      </c>
      <c r="E155" s="37">
        <f t="shared" si="20"/>
        <v>2875.8477977586658</v>
      </c>
      <c r="F155" s="38">
        <f t="shared" si="21"/>
        <v>0.7387478676227236</v>
      </c>
      <c r="G155" s="39">
        <f t="shared" si="22"/>
        <v>610.21201074300234</v>
      </c>
      <c r="H155" s="39">
        <f t="shared" si="23"/>
        <v>219.706632718523</v>
      </c>
      <c r="I155" s="68">
        <f t="shared" si="26"/>
        <v>829.91864346152533</v>
      </c>
      <c r="J155" s="40">
        <f t="shared" si="27"/>
        <v>-34.832551076714758</v>
      </c>
      <c r="K155" s="37">
        <f t="shared" si="28"/>
        <v>795.08609238481063</v>
      </c>
      <c r="L155" s="37">
        <f t="shared" si="24"/>
        <v>6368795.6699237451</v>
      </c>
      <c r="M155" s="37">
        <f t="shared" si="25"/>
        <v>6101490.6729610367</v>
      </c>
      <c r="N155" s="63"/>
      <c r="O155" s="73"/>
      <c r="P155" s="78"/>
    </row>
    <row r="156" spans="1:16" s="34" customFormat="1" x14ac:dyDescent="0.3">
      <c r="A156" s="33">
        <v>3413</v>
      </c>
      <c r="B156" s="34" t="s">
        <v>95</v>
      </c>
      <c r="C156" s="36">
        <v>65879784</v>
      </c>
      <c r="D156" s="76">
        <v>21064</v>
      </c>
      <c r="E156" s="37">
        <f t="shared" si="20"/>
        <v>3127.6008355488038</v>
      </c>
      <c r="F156" s="38">
        <f t="shared" si="21"/>
        <v>0.80341819544047366</v>
      </c>
      <c r="G156" s="39">
        <f t="shared" si="22"/>
        <v>459.16018806891952</v>
      </c>
      <c r="H156" s="39">
        <f t="shared" si="23"/>
        <v>131.59306949197472</v>
      </c>
      <c r="I156" s="68">
        <f t="shared" si="26"/>
        <v>590.75325756089421</v>
      </c>
      <c r="J156" s="40">
        <f t="shared" si="27"/>
        <v>-34.832551076714758</v>
      </c>
      <c r="K156" s="37">
        <f t="shared" si="28"/>
        <v>555.9207064841795</v>
      </c>
      <c r="L156" s="37">
        <f t="shared" si="24"/>
        <v>12443626.617262676</v>
      </c>
      <c r="M156" s="37">
        <f t="shared" si="25"/>
        <v>11709913.761382757</v>
      </c>
      <c r="N156" s="63"/>
      <c r="O156" s="73"/>
      <c r="P156" s="78"/>
    </row>
    <row r="157" spans="1:16" s="34" customFormat="1" x14ac:dyDescent="0.3">
      <c r="A157" s="33">
        <v>3414</v>
      </c>
      <c r="B157" s="34" t="s">
        <v>96</v>
      </c>
      <c r="C157" s="36">
        <v>13995555</v>
      </c>
      <c r="D157" s="76">
        <v>5016</v>
      </c>
      <c r="E157" s="37">
        <f t="shared" si="20"/>
        <v>2790.1824162679427</v>
      </c>
      <c r="F157" s="38">
        <f t="shared" si="21"/>
        <v>0.71674214188345431</v>
      </c>
      <c r="G157" s="39">
        <f t="shared" si="22"/>
        <v>661.61123963743614</v>
      </c>
      <c r="H157" s="39">
        <f t="shared" si="23"/>
        <v>249.68951624027611</v>
      </c>
      <c r="I157" s="68">
        <f t="shared" si="26"/>
        <v>911.30075587771228</v>
      </c>
      <c r="J157" s="40">
        <f t="shared" si="27"/>
        <v>-34.832551076714758</v>
      </c>
      <c r="K157" s="37">
        <f t="shared" si="28"/>
        <v>876.46820480099757</v>
      </c>
      <c r="L157" s="37">
        <f t="shared" si="24"/>
        <v>4571084.5914826049</v>
      </c>
      <c r="M157" s="37">
        <f t="shared" si="25"/>
        <v>4396364.5152818039</v>
      </c>
      <c r="N157" s="63"/>
      <c r="O157" s="73"/>
      <c r="P157" s="78"/>
    </row>
    <row r="158" spans="1:16" s="34" customFormat="1" x14ac:dyDescent="0.3">
      <c r="A158" s="33">
        <v>3415</v>
      </c>
      <c r="B158" s="34" t="s">
        <v>97</v>
      </c>
      <c r="C158" s="36">
        <v>24644456</v>
      </c>
      <c r="D158" s="76">
        <v>7905</v>
      </c>
      <c r="E158" s="37">
        <f t="shared" si="20"/>
        <v>3117.5782416192283</v>
      </c>
      <c r="F158" s="38">
        <f t="shared" si="21"/>
        <v>0.8008435912144457</v>
      </c>
      <c r="G158" s="39">
        <f t="shared" si="22"/>
        <v>465.17374442666483</v>
      </c>
      <c r="H158" s="39">
        <f t="shared" si="23"/>
        <v>135.10097736732615</v>
      </c>
      <c r="I158" s="68">
        <f t="shared" si="26"/>
        <v>600.27472179399092</v>
      </c>
      <c r="J158" s="40">
        <f t="shared" si="27"/>
        <v>-34.832551076714758</v>
      </c>
      <c r="K158" s="37">
        <f t="shared" si="28"/>
        <v>565.44217071727621</v>
      </c>
      <c r="L158" s="37">
        <f t="shared" si="24"/>
        <v>4745171.6757814987</v>
      </c>
      <c r="M158" s="37">
        <f t="shared" si="25"/>
        <v>4469820.3595200684</v>
      </c>
      <c r="N158" s="63"/>
      <c r="O158" s="73"/>
      <c r="P158" s="78"/>
    </row>
    <row r="159" spans="1:16" s="34" customFormat="1" x14ac:dyDescent="0.3">
      <c r="A159" s="33">
        <v>3416</v>
      </c>
      <c r="B159" s="34" t="s">
        <v>98</v>
      </c>
      <c r="C159" s="36">
        <v>15759942</v>
      </c>
      <c r="D159" s="76">
        <v>6106</v>
      </c>
      <c r="E159" s="37">
        <f t="shared" si="20"/>
        <v>2581.0583033082216</v>
      </c>
      <c r="F159" s="38">
        <f t="shared" si="21"/>
        <v>0.66302233354106166</v>
      </c>
      <c r="G159" s="39">
        <f t="shared" si="22"/>
        <v>787.08570741326878</v>
      </c>
      <c r="H159" s="39">
        <f t="shared" si="23"/>
        <v>322.88295577617845</v>
      </c>
      <c r="I159" s="68">
        <f t="shared" si="26"/>
        <v>1109.9686631894472</v>
      </c>
      <c r="J159" s="40">
        <f t="shared" si="27"/>
        <v>-34.832551076714758</v>
      </c>
      <c r="K159" s="37">
        <f t="shared" si="28"/>
        <v>1075.1361121127325</v>
      </c>
      <c r="L159" s="37">
        <f t="shared" si="24"/>
        <v>6777468.6574347643</v>
      </c>
      <c r="M159" s="37">
        <f t="shared" si="25"/>
        <v>6564781.1005603448</v>
      </c>
      <c r="N159" s="63"/>
      <c r="O159" s="73"/>
      <c r="P159" s="78"/>
    </row>
    <row r="160" spans="1:16" s="34" customFormat="1" x14ac:dyDescent="0.3">
      <c r="A160" s="33">
        <v>3417</v>
      </c>
      <c r="B160" s="34" t="s">
        <v>99</v>
      </c>
      <c r="C160" s="36">
        <v>12402836</v>
      </c>
      <c r="D160" s="76">
        <v>4612</v>
      </c>
      <c r="E160" s="37">
        <f t="shared" si="20"/>
        <v>2689.2532523850823</v>
      </c>
      <c r="F160" s="38">
        <f t="shared" si="21"/>
        <v>0.69081545527037347</v>
      </c>
      <c r="G160" s="39">
        <f t="shared" si="22"/>
        <v>722.16873796715242</v>
      </c>
      <c r="H160" s="39">
        <f t="shared" si="23"/>
        <v>285.0147235992772</v>
      </c>
      <c r="I160" s="68">
        <f t="shared" si="26"/>
        <v>1007.1834615664296</v>
      </c>
      <c r="J160" s="40">
        <f t="shared" si="27"/>
        <v>-34.832551076714758</v>
      </c>
      <c r="K160" s="37">
        <f t="shared" si="28"/>
        <v>972.35091048971492</v>
      </c>
      <c r="L160" s="37">
        <f t="shared" si="24"/>
        <v>4645130.1247443734</v>
      </c>
      <c r="M160" s="37">
        <f t="shared" si="25"/>
        <v>4484482.3991785655</v>
      </c>
      <c r="N160" s="63"/>
      <c r="O160" s="73"/>
      <c r="P160" s="78"/>
    </row>
    <row r="161" spans="1:16" s="34" customFormat="1" x14ac:dyDescent="0.3">
      <c r="A161" s="33">
        <v>3418</v>
      </c>
      <c r="B161" s="34" t="s">
        <v>100</v>
      </c>
      <c r="C161" s="36">
        <v>19397451</v>
      </c>
      <c r="D161" s="76">
        <v>7203</v>
      </c>
      <c r="E161" s="37">
        <f t="shared" si="20"/>
        <v>2692.9683465222824</v>
      </c>
      <c r="F161" s="38">
        <f t="shared" si="21"/>
        <v>0.69176978876257467</v>
      </c>
      <c r="G161" s="39">
        <f t="shared" si="22"/>
        <v>719.93968148483236</v>
      </c>
      <c r="H161" s="39">
        <f t="shared" si="23"/>
        <v>283.71444065125718</v>
      </c>
      <c r="I161" s="68">
        <f t="shared" si="26"/>
        <v>1003.6541221360895</v>
      </c>
      <c r="J161" s="40">
        <f t="shared" si="27"/>
        <v>-34.832551076714758</v>
      </c>
      <c r="K161" s="37">
        <f t="shared" si="28"/>
        <v>968.82157105937483</v>
      </c>
      <c r="L161" s="37">
        <f t="shared" si="24"/>
        <v>7229320.6417462528</v>
      </c>
      <c r="M161" s="37">
        <f t="shared" si="25"/>
        <v>6978421.7763406765</v>
      </c>
      <c r="N161" s="63"/>
      <c r="O161" s="73"/>
      <c r="P161" s="78"/>
    </row>
    <row r="162" spans="1:16" s="34" customFormat="1" x14ac:dyDescent="0.3">
      <c r="A162" s="33">
        <v>3419</v>
      </c>
      <c r="B162" s="34" t="s">
        <v>424</v>
      </c>
      <c r="C162" s="36">
        <v>10031182</v>
      </c>
      <c r="D162" s="76">
        <v>3662</v>
      </c>
      <c r="E162" s="37">
        <f t="shared" si="20"/>
        <v>2739.2632441288915</v>
      </c>
      <c r="F162" s="38">
        <f t="shared" si="21"/>
        <v>0.70366202343346007</v>
      </c>
      <c r="G162" s="39">
        <f t="shared" si="22"/>
        <v>692.16274292086689</v>
      </c>
      <c r="H162" s="39">
        <f t="shared" si="23"/>
        <v>267.51122648894403</v>
      </c>
      <c r="I162" s="68">
        <f t="shared" si="26"/>
        <v>959.67396940981098</v>
      </c>
      <c r="J162" s="40">
        <f t="shared" si="27"/>
        <v>-34.832551076714758</v>
      </c>
      <c r="K162" s="37">
        <f t="shared" si="28"/>
        <v>924.84141833309627</v>
      </c>
      <c r="L162" s="37">
        <f t="shared" si="24"/>
        <v>3514326.075978728</v>
      </c>
      <c r="M162" s="37">
        <f t="shared" si="25"/>
        <v>3386769.2739357986</v>
      </c>
      <c r="N162" s="63"/>
      <c r="O162" s="73"/>
      <c r="P162" s="78"/>
    </row>
    <row r="163" spans="1:16" s="34" customFormat="1" x14ac:dyDescent="0.3">
      <c r="A163" s="33">
        <v>3420</v>
      </c>
      <c r="B163" s="34" t="s">
        <v>101</v>
      </c>
      <c r="C163" s="36">
        <v>67206970</v>
      </c>
      <c r="D163" s="76">
        <v>21254</v>
      </c>
      <c r="E163" s="37">
        <f t="shared" si="20"/>
        <v>3162.0857250399927</v>
      </c>
      <c r="F163" s="38">
        <f t="shared" si="21"/>
        <v>0.81227667487623367</v>
      </c>
      <c r="G163" s="39">
        <f t="shared" si="22"/>
        <v>438.46925437420623</v>
      </c>
      <c r="H163" s="39">
        <f t="shared" si="23"/>
        <v>119.52335817005861</v>
      </c>
      <c r="I163" s="68">
        <f t="shared" si="26"/>
        <v>557.99261254426483</v>
      </c>
      <c r="J163" s="40">
        <f t="shared" si="27"/>
        <v>-34.832551076714758</v>
      </c>
      <c r="K163" s="37">
        <f t="shared" si="28"/>
        <v>523.16006146755012</v>
      </c>
      <c r="L163" s="37">
        <f t="shared" si="24"/>
        <v>11859574.987015804</v>
      </c>
      <c r="M163" s="37">
        <f t="shared" si="25"/>
        <v>11119243.946431311</v>
      </c>
      <c r="N163" s="63"/>
      <c r="O163" s="73"/>
      <c r="P163" s="78"/>
    </row>
    <row r="164" spans="1:16" s="34" customFormat="1" x14ac:dyDescent="0.3">
      <c r="A164" s="33">
        <v>3421</v>
      </c>
      <c r="B164" s="34" t="s">
        <v>102</v>
      </c>
      <c r="C164" s="36">
        <v>20036654</v>
      </c>
      <c r="D164" s="76">
        <v>6627</v>
      </c>
      <c r="E164" s="37">
        <f t="shared" si="20"/>
        <v>3023.4878527237061</v>
      </c>
      <c r="F164" s="38">
        <f t="shared" si="21"/>
        <v>0.77667364932303806</v>
      </c>
      <c r="G164" s="39">
        <f t="shared" si="22"/>
        <v>521.62797776397815</v>
      </c>
      <c r="H164" s="39">
        <f t="shared" si="23"/>
        <v>168.03261348075893</v>
      </c>
      <c r="I164" s="68">
        <f t="shared" si="26"/>
        <v>689.66059124473713</v>
      </c>
      <c r="J164" s="40">
        <f t="shared" si="27"/>
        <v>-34.832551076714758</v>
      </c>
      <c r="K164" s="37">
        <f t="shared" si="28"/>
        <v>654.82804016802243</v>
      </c>
      <c r="L164" s="37">
        <f t="shared" si="24"/>
        <v>4570380.7381788734</v>
      </c>
      <c r="M164" s="37">
        <f t="shared" si="25"/>
        <v>4339545.4221934844</v>
      </c>
      <c r="N164" s="63"/>
      <c r="O164" s="73"/>
      <c r="P164" s="78"/>
    </row>
    <row r="165" spans="1:16" s="34" customFormat="1" x14ac:dyDescent="0.3">
      <c r="A165" s="33">
        <v>3422</v>
      </c>
      <c r="B165" s="34" t="s">
        <v>103</v>
      </c>
      <c r="C165" s="36">
        <v>13308292</v>
      </c>
      <c r="D165" s="76">
        <v>4356</v>
      </c>
      <c r="E165" s="37">
        <f t="shared" si="20"/>
        <v>3055.1634527089072</v>
      </c>
      <c r="F165" s="38">
        <f t="shared" si="21"/>
        <v>0.78481047838714046</v>
      </c>
      <c r="G165" s="39">
        <f t="shared" si="22"/>
        <v>502.62261777285744</v>
      </c>
      <c r="H165" s="39">
        <f t="shared" si="23"/>
        <v>156.94615348593851</v>
      </c>
      <c r="I165" s="68">
        <f t="shared" si="26"/>
        <v>659.568771258796</v>
      </c>
      <c r="J165" s="40">
        <f t="shared" si="27"/>
        <v>-34.832551076714758</v>
      </c>
      <c r="K165" s="37">
        <f t="shared" si="28"/>
        <v>624.7362201820813</v>
      </c>
      <c r="L165" s="37">
        <f t="shared" si="24"/>
        <v>2873081.5676033152</v>
      </c>
      <c r="M165" s="37">
        <f t="shared" si="25"/>
        <v>2721350.975113146</v>
      </c>
      <c r="N165" s="63"/>
      <c r="O165" s="73"/>
      <c r="P165" s="78"/>
    </row>
    <row r="166" spans="1:16" s="34" customFormat="1" x14ac:dyDescent="0.3">
      <c r="A166" s="33">
        <v>3423</v>
      </c>
      <c r="B166" s="34" t="s">
        <v>104</v>
      </c>
      <c r="C166" s="36">
        <v>6636678</v>
      </c>
      <c r="D166" s="76">
        <v>2419</v>
      </c>
      <c r="E166" s="37">
        <f t="shared" si="20"/>
        <v>2743.5626291856138</v>
      </c>
      <c r="F166" s="38">
        <f t="shared" si="21"/>
        <v>0.70476644959440571</v>
      </c>
      <c r="G166" s="39">
        <f t="shared" si="22"/>
        <v>689.58311188683354</v>
      </c>
      <c r="H166" s="39">
        <f t="shared" si="23"/>
        <v>266.00644171909124</v>
      </c>
      <c r="I166" s="68">
        <f t="shared" si="26"/>
        <v>955.58955360592472</v>
      </c>
      <c r="J166" s="40">
        <f t="shared" si="27"/>
        <v>-34.832551076714758</v>
      </c>
      <c r="K166" s="37">
        <f t="shared" si="28"/>
        <v>920.75700252921001</v>
      </c>
      <c r="L166" s="37">
        <f t="shared" si="24"/>
        <v>2311571.1301727318</v>
      </c>
      <c r="M166" s="37">
        <f t="shared" si="25"/>
        <v>2227311.189118159</v>
      </c>
      <c r="N166" s="63"/>
      <c r="O166" s="73"/>
      <c r="P166" s="78"/>
    </row>
    <row r="167" spans="1:16" s="34" customFormat="1" x14ac:dyDescent="0.3">
      <c r="A167" s="33">
        <v>3424</v>
      </c>
      <c r="B167" s="34" t="s">
        <v>105</v>
      </c>
      <c r="C167" s="36">
        <v>4733350</v>
      </c>
      <c r="D167" s="76">
        <v>1780</v>
      </c>
      <c r="E167" s="37">
        <f t="shared" si="20"/>
        <v>2659.1853932584268</v>
      </c>
      <c r="F167" s="38">
        <f t="shared" si="21"/>
        <v>0.68309162272572044</v>
      </c>
      <c r="G167" s="39">
        <f t="shared" si="22"/>
        <v>740.20945344314578</v>
      </c>
      <c r="H167" s="39">
        <f t="shared" si="23"/>
        <v>295.53847429360667</v>
      </c>
      <c r="I167" s="68">
        <f t="shared" si="26"/>
        <v>1035.7479277367524</v>
      </c>
      <c r="J167" s="40">
        <f t="shared" si="27"/>
        <v>-34.832551076714758</v>
      </c>
      <c r="K167" s="37">
        <f t="shared" si="28"/>
        <v>1000.9153766600377</v>
      </c>
      <c r="L167" s="37">
        <f t="shared" si="24"/>
        <v>1843631.3113714193</v>
      </c>
      <c r="M167" s="37">
        <f t="shared" si="25"/>
        <v>1781629.3704548671</v>
      </c>
      <c r="N167" s="63"/>
      <c r="O167" s="73"/>
      <c r="P167" s="78"/>
    </row>
    <row r="168" spans="1:16" s="34" customFormat="1" x14ac:dyDescent="0.3">
      <c r="A168" s="33">
        <v>3425</v>
      </c>
      <c r="B168" s="34" t="s">
        <v>106</v>
      </c>
      <c r="C168" s="36">
        <v>3458039</v>
      </c>
      <c r="D168" s="76">
        <v>1268</v>
      </c>
      <c r="E168" s="37">
        <f t="shared" si="20"/>
        <v>2727.1600946372241</v>
      </c>
      <c r="F168" s="38">
        <f t="shared" si="21"/>
        <v>0.70055296603290607</v>
      </c>
      <c r="G168" s="39">
        <f t="shared" si="22"/>
        <v>699.42463261586738</v>
      </c>
      <c r="H168" s="39">
        <f t="shared" si="23"/>
        <v>271.74732881102761</v>
      </c>
      <c r="I168" s="68">
        <f t="shared" si="26"/>
        <v>971.171961426895</v>
      </c>
      <c r="J168" s="40">
        <f t="shared" si="27"/>
        <v>-34.832551076714758</v>
      </c>
      <c r="K168" s="37">
        <f t="shared" si="28"/>
        <v>936.33941035018029</v>
      </c>
      <c r="L168" s="37">
        <f t="shared" si="24"/>
        <v>1231446.0470893029</v>
      </c>
      <c r="M168" s="37">
        <f t="shared" si="25"/>
        <v>1187278.3723240285</v>
      </c>
      <c r="N168" s="63"/>
      <c r="O168" s="73"/>
      <c r="P168" s="78"/>
    </row>
    <row r="169" spans="1:16" s="34" customFormat="1" x14ac:dyDescent="0.3">
      <c r="A169" s="33">
        <v>3426</v>
      </c>
      <c r="B169" s="34" t="s">
        <v>107</v>
      </c>
      <c r="C169" s="36">
        <v>3886047</v>
      </c>
      <c r="D169" s="76">
        <v>1562</v>
      </c>
      <c r="E169" s="37">
        <f t="shared" si="20"/>
        <v>2487.8661971830984</v>
      </c>
      <c r="F169" s="38">
        <f t="shared" si="21"/>
        <v>0.6390831425543686</v>
      </c>
      <c r="G169" s="39">
        <f t="shared" si="22"/>
        <v>843.00097108834279</v>
      </c>
      <c r="H169" s="39">
        <f t="shared" si="23"/>
        <v>355.5001929199716</v>
      </c>
      <c r="I169" s="68">
        <f t="shared" si="26"/>
        <v>1198.5011640083144</v>
      </c>
      <c r="J169" s="40">
        <f t="shared" si="27"/>
        <v>-34.832551076714758</v>
      </c>
      <c r="K169" s="37">
        <f t="shared" si="28"/>
        <v>1163.6686129315997</v>
      </c>
      <c r="L169" s="37">
        <f t="shared" si="24"/>
        <v>1872058.8181809871</v>
      </c>
      <c r="M169" s="37">
        <f t="shared" si="25"/>
        <v>1817650.3733991587</v>
      </c>
      <c r="N169" s="63"/>
      <c r="O169" s="73"/>
      <c r="P169" s="78"/>
    </row>
    <row r="170" spans="1:16" s="34" customFormat="1" x14ac:dyDescent="0.3">
      <c r="A170" s="33">
        <v>3427</v>
      </c>
      <c r="B170" s="34" t="s">
        <v>108</v>
      </c>
      <c r="C170" s="36">
        <v>17330413</v>
      </c>
      <c r="D170" s="76">
        <v>5578</v>
      </c>
      <c r="E170" s="37">
        <f t="shared" si="20"/>
        <v>3106.9223736106132</v>
      </c>
      <c r="F170" s="38">
        <f t="shared" si="21"/>
        <v>0.79810631152420319</v>
      </c>
      <c r="G170" s="39">
        <f t="shared" si="22"/>
        <v>471.56726523183386</v>
      </c>
      <c r="H170" s="39">
        <f t="shared" si="23"/>
        <v>138.8305311703414</v>
      </c>
      <c r="I170" s="68">
        <f t="shared" si="26"/>
        <v>610.39779640217523</v>
      </c>
      <c r="J170" s="40">
        <f t="shared" si="27"/>
        <v>-34.832551076714758</v>
      </c>
      <c r="K170" s="37">
        <f t="shared" si="28"/>
        <v>575.56524532546052</v>
      </c>
      <c r="L170" s="37">
        <f t="shared" si="24"/>
        <v>3404798.9083313337</v>
      </c>
      <c r="M170" s="37">
        <f t="shared" si="25"/>
        <v>3210502.9384254189</v>
      </c>
      <c r="N170" s="63"/>
      <c r="O170" s="73"/>
      <c r="P170" s="78"/>
    </row>
    <row r="171" spans="1:16" s="34" customFormat="1" x14ac:dyDescent="0.3">
      <c r="A171" s="33">
        <v>3428</v>
      </c>
      <c r="B171" s="34" t="s">
        <v>109</v>
      </c>
      <c r="C171" s="36">
        <v>7061490</v>
      </c>
      <c r="D171" s="76">
        <v>2432</v>
      </c>
      <c r="E171" s="37">
        <f t="shared" si="20"/>
        <v>2903.5731907894738</v>
      </c>
      <c r="F171" s="38">
        <f t="shared" si="21"/>
        <v>0.74586996740716782</v>
      </c>
      <c r="G171" s="39">
        <f t="shared" si="22"/>
        <v>593.57677492451751</v>
      </c>
      <c r="H171" s="39">
        <f t="shared" si="23"/>
        <v>210.00274515774024</v>
      </c>
      <c r="I171" s="68">
        <f t="shared" si="26"/>
        <v>803.57952008225777</v>
      </c>
      <c r="J171" s="40">
        <f t="shared" si="27"/>
        <v>-34.832551076714758</v>
      </c>
      <c r="K171" s="37">
        <f t="shared" si="28"/>
        <v>768.74696900554306</v>
      </c>
      <c r="L171" s="37">
        <f t="shared" si="24"/>
        <v>1954305.3928400509</v>
      </c>
      <c r="M171" s="37">
        <f t="shared" si="25"/>
        <v>1869592.6286214807</v>
      </c>
      <c r="N171" s="63"/>
      <c r="O171" s="73"/>
      <c r="P171" s="78"/>
    </row>
    <row r="172" spans="1:16" s="34" customFormat="1" x14ac:dyDescent="0.3">
      <c r="A172" s="33">
        <v>3429</v>
      </c>
      <c r="B172" s="34" t="s">
        <v>110</v>
      </c>
      <c r="C172" s="36">
        <v>3930646</v>
      </c>
      <c r="D172" s="76">
        <v>1545</v>
      </c>
      <c r="E172" s="37">
        <f t="shared" si="20"/>
        <v>2544.1074433656959</v>
      </c>
      <c r="F172" s="38">
        <f t="shared" si="21"/>
        <v>0.65353039554258985</v>
      </c>
      <c r="G172" s="39">
        <f t="shared" si="22"/>
        <v>809.25622337878428</v>
      </c>
      <c r="H172" s="39">
        <f t="shared" si="23"/>
        <v>335.81575675606246</v>
      </c>
      <c r="I172" s="68">
        <f t="shared" si="26"/>
        <v>1145.0719801348469</v>
      </c>
      <c r="J172" s="40">
        <f t="shared" si="27"/>
        <v>-34.832551076714758</v>
      </c>
      <c r="K172" s="37">
        <f t="shared" si="28"/>
        <v>1110.2394290581321</v>
      </c>
      <c r="L172" s="37">
        <f t="shared" si="24"/>
        <v>1769136.2093083384</v>
      </c>
      <c r="M172" s="37">
        <f t="shared" si="25"/>
        <v>1715319.9178948142</v>
      </c>
      <c r="N172" s="63"/>
      <c r="O172" s="73"/>
      <c r="P172" s="78"/>
    </row>
    <row r="173" spans="1:16" s="34" customFormat="1" x14ac:dyDescent="0.3">
      <c r="A173" s="33">
        <v>3430</v>
      </c>
      <c r="B173" s="34" t="s">
        <v>111</v>
      </c>
      <c r="C173" s="36">
        <v>5635035</v>
      </c>
      <c r="D173" s="76">
        <v>1891</v>
      </c>
      <c r="E173" s="37">
        <f t="shared" si="20"/>
        <v>2979.9233209941831</v>
      </c>
      <c r="F173" s="38">
        <f t="shared" si="21"/>
        <v>0.76548279111967621</v>
      </c>
      <c r="G173" s="39">
        <f t="shared" si="22"/>
        <v>547.76669680169198</v>
      </c>
      <c r="H173" s="39">
        <f t="shared" si="23"/>
        <v>183.28019958609195</v>
      </c>
      <c r="I173" s="68">
        <f t="shared" si="26"/>
        <v>731.04689638778393</v>
      </c>
      <c r="J173" s="40">
        <f t="shared" si="27"/>
        <v>-34.832551076714758</v>
      </c>
      <c r="K173" s="37">
        <f t="shared" si="28"/>
        <v>696.21434531106922</v>
      </c>
      <c r="L173" s="37">
        <f t="shared" si="24"/>
        <v>1382409.6810692993</v>
      </c>
      <c r="M173" s="37">
        <f t="shared" si="25"/>
        <v>1316541.3269832318</v>
      </c>
      <c r="N173" s="63"/>
      <c r="O173" s="73"/>
      <c r="P173" s="78"/>
    </row>
    <row r="174" spans="1:16" s="34" customFormat="1" x14ac:dyDescent="0.3">
      <c r="A174" s="33">
        <v>3431</v>
      </c>
      <c r="B174" s="34" t="s">
        <v>114</v>
      </c>
      <c r="C174" s="36">
        <v>7681958</v>
      </c>
      <c r="D174" s="76">
        <v>2553</v>
      </c>
      <c r="E174" s="37">
        <f t="shared" si="20"/>
        <v>3008.9925577751665</v>
      </c>
      <c r="F174" s="38">
        <f t="shared" si="21"/>
        <v>0.77295009752654109</v>
      </c>
      <c r="G174" s="39">
        <f t="shared" si="22"/>
        <v>530.32515473310195</v>
      </c>
      <c r="H174" s="39">
        <f t="shared" si="23"/>
        <v>173.10596671274777</v>
      </c>
      <c r="I174" s="68">
        <f t="shared" si="26"/>
        <v>703.43112144584973</v>
      </c>
      <c r="J174" s="40">
        <f t="shared" si="27"/>
        <v>-34.832551076714758</v>
      </c>
      <c r="K174" s="37">
        <f t="shared" si="28"/>
        <v>668.59857036913502</v>
      </c>
      <c r="L174" s="37">
        <f t="shared" si="24"/>
        <v>1795859.6530512543</v>
      </c>
      <c r="M174" s="37">
        <f t="shared" si="25"/>
        <v>1706932.1501524018</v>
      </c>
      <c r="N174" s="63"/>
      <c r="O174" s="73"/>
      <c r="P174" s="78"/>
    </row>
    <row r="175" spans="1:16" s="34" customFormat="1" x14ac:dyDescent="0.3">
      <c r="A175" s="33">
        <v>3432</v>
      </c>
      <c r="B175" s="34" t="s">
        <v>115</v>
      </c>
      <c r="C175" s="36">
        <v>5789803</v>
      </c>
      <c r="D175" s="76">
        <v>1975</v>
      </c>
      <c r="E175" s="37">
        <f t="shared" si="20"/>
        <v>2931.5458227848103</v>
      </c>
      <c r="F175" s="38">
        <f t="shared" si="21"/>
        <v>0.75305557794415634</v>
      </c>
      <c r="G175" s="39">
        <f t="shared" si="22"/>
        <v>576.79319572731561</v>
      </c>
      <c r="H175" s="39">
        <f t="shared" si="23"/>
        <v>200.21232395937244</v>
      </c>
      <c r="I175" s="68">
        <f t="shared" si="26"/>
        <v>777.0055196866881</v>
      </c>
      <c r="J175" s="40">
        <f t="shared" si="27"/>
        <v>-34.832551076714758</v>
      </c>
      <c r="K175" s="37">
        <f t="shared" si="28"/>
        <v>742.1729686099734</v>
      </c>
      <c r="L175" s="37">
        <f t="shared" si="24"/>
        <v>1534585.901381209</v>
      </c>
      <c r="M175" s="37">
        <f t="shared" si="25"/>
        <v>1465791.6130046975</v>
      </c>
      <c r="N175" s="63"/>
      <c r="O175" s="73"/>
      <c r="P175" s="78"/>
    </row>
    <row r="176" spans="1:16" s="34" customFormat="1" x14ac:dyDescent="0.3">
      <c r="A176" s="33">
        <v>3433</v>
      </c>
      <c r="B176" s="34" t="s">
        <v>116</v>
      </c>
      <c r="C176" s="36">
        <v>5886710</v>
      </c>
      <c r="D176" s="76">
        <v>2197</v>
      </c>
      <c r="E176" s="37">
        <f t="shared" si="20"/>
        <v>2679.4310423304505</v>
      </c>
      <c r="F176" s="38">
        <f t="shared" si="21"/>
        <v>0.68829232566008713</v>
      </c>
      <c r="G176" s="39">
        <f t="shared" si="22"/>
        <v>728.06206399993152</v>
      </c>
      <c r="H176" s="39">
        <f t="shared" si="23"/>
        <v>288.45249711839836</v>
      </c>
      <c r="I176" s="68">
        <f t="shared" si="26"/>
        <v>1016.5145611183299</v>
      </c>
      <c r="J176" s="40">
        <f t="shared" si="27"/>
        <v>-34.832551076714758</v>
      </c>
      <c r="K176" s="37">
        <f t="shared" si="28"/>
        <v>981.68201004161517</v>
      </c>
      <c r="L176" s="37">
        <f t="shared" si="24"/>
        <v>2233282.4907769705</v>
      </c>
      <c r="M176" s="37">
        <f t="shared" si="25"/>
        <v>2156755.3760614283</v>
      </c>
      <c r="N176" s="63"/>
      <c r="O176" s="73"/>
      <c r="P176" s="78"/>
    </row>
    <row r="177" spans="1:16" s="34" customFormat="1" x14ac:dyDescent="0.3">
      <c r="A177" s="33">
        <v>3434</v>
      </c>
      <c r="B177" s="34" t="s">
        <v>117</v>
      </c>
      <c r="C177" s="36">
        <v>6639381</v>
      </c>
      <c r="D177" s="76">
        <v>2228</v>
      </c>
      <c r="E177" s="37">
        <f t="shared" si="20"/>
        <v>2979.9735188509876</v>
      </c>
      <c r="F177" s="38">
        <f t="shared" si="21"/>
        <v>0.76549568594662165</v>
      </c>
      <c r="G177" s="39">
        <f t="shared" si="22"/>
        <v>547.73657808760925</v>
      </c>
      <c r="H177" s="39">
        <f t="shared" si="23"/>
        <v>183.26263033621038</v>
      </c>
      <c r="I177" s="68">
        <f t="shared" si="26"/>
        <v>730.9992084238196</v>
      </c>
      <c r="J177" s="40">
        <f t="shared" si="27"/>
        <v>-34.832551076714758</v>
      </c>
      <c r="K177" s="37">
        <f t="shared" si="28"/>
        <v>696.16665734710489</v>
      </c>
      <c r="L177" s="37">
        <f t="shared" si="24"/>
        <v>1628666.2363682701</v>
      </c>
      <c r="M177" s="37">
        <f t="shared" si="25"/>
        <v>1551059.3125693498</v>
      </c>
      <c r="N177" s="63"/>
      <c r="O177" s="73"/>
      <c r="P177" s="78"/>
    </row>
    <row r="178" spans="1:16" s="34" customFormat="1" x14ac:dyDescent="0.3">
      <c r="A178" s="33">
        <v>3435</v>
      </c>
      <c r="B178" s="34" t="s">
        <v>118</v>
      </c>
      <c r="C178" s="36">
        <v>10720905</v>
      </c>
      <c r="D178" s="76">
        <v>3570</v>
      </c>
      <c r="E178" s="37">
        <f t="shared" si="20"/>
        <v>3003.0546218487393</v>
      </c>
      <c r="F178" s="38">
        <f t="shared" si="21"/>
        <v>0.7714247603695652</v>
      </c>
      <c r="G178" s="39">
        <f t="shared" si="22"/>
        <v>533.88791628895819</v>
      </c>
      <c r="H178" s="39">
        <f t="shared" si="23"/>
        <v>175.18424428699728</v>
      </c>
      <c r="I178" s="68">
        <f t="shared" si="26"/>
        <v>709.07216057595542</v>
      </c>
      <c r="J178" s="40">
        <f t="shared" si="27"/>
        <v>-34.832551076714758</v>
      </c>
      <c r="K178" s="37">
        <f t="shared" si="28"/>
        <v>674.23960949924071</v>
      </c>
      <c r="L178" s="37">
        <f t="shared" si="24"/>
        <v>2531387.6132561606</v>
      </c>
      <c r="M178" s="37">
        <f t="shared" si="25"/>
        <v>2407035.4059122894</v>
      </c>
      <c r="N178" s="63"/>
      <c r="O178" s="73"/>
      <c r="P178" s="78"/>
    </row>
    <row r="179" spans="1:16" s="34" customFormat="1" x14ac:dyDescent="0.3">
      <c r="A179" s="33">
        <v>3436</v>
      </c>
      <c r="B179" s="34" t="s">
        <v>119</v>
      </c>
      <c r="C179" s="36">
        <v>18285328</v>
      </c>
      <c r="D179" s="76">
        <v>5723</v>
      </c>
      <c r="E179" s="37">
        <f t="shared" si="20"/>
        <v>3195.0599336012583</v>
      </c>
      <c r="F179" s="38">
        <f t="shared" si="21"/>
        <v>0.82074709054988892</v>
      </c>
      <c r="G179" s="39">
        <f t="shared" si="22"/>
        <v>418.68472923744685</v>
      </c>
      <c r="H179" s="39">
        <f t="shared" si="23"/>
        <v>107.98238517361564</v>
      </c>
      <c r="I179" s="68">
        <f t="shared" si="26"/>
        <v>526.66711441106247</v>
      </c>
      <c r="J179" s="40">
        <f t="shared" si="27"/>
        <v>-34.832551076714758</v>
      </c>
      <c r="K179" s="37">
        <f t="shared" si="28"/>
        <v>491.83456333434771</v>
      </c>
      <c r="L179" s="37">
        <f t="shared" si="24"/>
        <v>3014115.8957745107</v>
      </c>
      <c r="M179" s="37">
        <f t="shared" si="25"/>
        <v>2814769.2059624721</v>
      </c>
      <c r="N179" s="63"/>
      <c r="O179" s="73"/>
      <c r="P179" s="78"/>
    </row>
    <row r="180" spans="1:16" s="34" customFormat="1" x14ac:dyDescent="0.3">
      <c r="A180" s="33">
        <v>3437</v>
      </c>
      <c r="B180" s="34" t="s">
        <v>120</v>
      </c>
      <c r="C180" s="36">
        <v>16115395</v>
      </c>
      <c r="D180" s="76">
        <v>5739</v>
      </c>
      <c r="E180" s="37">
        <f t="shared" si="20"/>
        <v>2808.0493117267815</v>
      </c>
      <c r="F180" s="38">
        <f t="shared" si="21"/>
        <v>0.72133179051908169</v>
      </c>
      <c r="G180" s="39">
        <f t="shared" si="22"/>
        <v>650.89110236213287</v>
      </c>
      <c r="H180" s="39">
        <f t="shared" si="23"/>
        <v>243.43610282968251</v>
      </c>
      <c r="I180" s="68">
        <f t="shared" si="26"/>
        <v>894.32720519181544</v>
      </c>
      <c r="J180" s="40">
        <f t="shared" si="27"/>
        <v>-34.832551076714758</v>
      </c>
      <c r="K180" s="37">
        <f t="shared" si="28"/>
        <v>859.49465411510073</v>
      </c>
      <c r="L180" s="37">
        <f t="shared" si="24"/>
        <v>5132543.8305958286</v>
      </c>
      <c r="M180" s="37">
        <f t="shared" si="25"/>
        <v>4932639.819966563</v>
      </c>
      <c r="N180" s="63"/>
      <c r="O180" s="73"/>
      <c r="P180" s="78"/>
    </row>
    <row r="181" spans="1:16" s="34" customFormat="1" x14ac:dyDescent="0.3">
      <c r="A181" s="33">
        <v>3438</v>
      </c>
      <c r="B181" s="34" t="s">
        <v>121</v>
      </c>
      <c r="C181" s="36">
        <v>9898176</v>
      </c>
      <c r="D181" s="76">
        <v>3119</v>
      </c>
      <c r="E181" s="37">
        <f t="shared" si="20"/>
        <v>3173.5094581596663</v>
      </c>
      <c r="F181" s="38">
        <f t="shared" si="21"/>
        <v>0.8152112037789897</v>
      </c>
      <c r="G181" s="39">
        <f t="shared" si="22"/>
        <v>431.615014502402</v>
      </c>
      <c r="H181" s="39">
        <f t="shared" si="23"/>
        <v>115.52505157817284</v>
      </c>
      <c r="I181" s="68">
        <f t="shared" si="26"/>
        <v>547.1400660805748</v>
      </c>
      <c r="J181" s="40">
        <f t="shared" si="27"/>
        <v>-34.832551076714758</v>
      </c>
      <c r="K181" s="37">
        <f t="shared" si="28"/>
        <v>512.30751500386009</v>
      </c>
      <c r="L181" s="37">
        <f t="shared" si="24"/>
        <v>1706529.8661053127</v>
      </c>
      <c r="M181" s="37">
        <f t="shared" si="25"/>
        <v>1597887.1392970397</v>
      </c>
      <c r="N181" s="63"/>
      <c r="O181" s="73"/>
      <c r="P181" s="78"/>
    </row>
    <row r="182" spans="1:16" s="34" customFormat="1" x14ac:dyDescent="0.3">
      <c r="A182" s="33">
        <v>3439</v>
      </c>
      <c r="B182" s="34" t="s">
        <v>122</v>
      </c>
      <c r="C182" s="36">
        <v>13499881</v>
      </c>
      <c r="D182" s="76">
        <v>4392</v>
      </c>
      <c r="E182" s="37">
        <f t="shared" si="20"/>
        <v>3073.74339708561</v>
      </c>
      <c r="F182" s="38">
        <f t="shared" si="21"/>
        <v>0.78958329504994695</v>
      </c>
      <c r="G182" s="39">
        <f t="shared" si="22"/>
        <v>491.47465114683581</v>
      </c>
      <c r="H182" s="39">
        <f t="shared" si="23"/>
        <v>150.44317295409255</v>
      </c>
      <c r="I182" s="68">
        <f t="shared" si="26"/>
        <v>641.91782410092833</v>
      </c>
      <c r="J182" s="40">
        <f t="shared" si="27"/>
        <v>-34.832551076714758</v>
      </c>
      <c r="K182" s="37">
        <f t="shared" si="28"/>
        <v>607.08527302421362</v>
      </c>
      <c r="L182" s="37">
        <f t="shared" si="24"/>
        <v>2819303.0834512771</v>
      </c>
      <c r="M182" s="37">
        <f t="shared" si="25"/>
        <v>2666318.5191223463</v>
      </c>
      <c r="N182" s="63"/>
      <c r="O182" s="73"/>
      <c r="P182" s="78"/>
    </row>
    <row r="183" spans="1:16" s="34" customFormat="1" x14ac:dyDescent="0.3">
      <c r="A183" s="33">
        <v>3440</v>
      </c>
      <c r="B183" s="34" t="s">
        <v>123</v>
      </c>
      <c r="C183" s="36">
        <v>18249068</v>
      </c>
      <c r="D183" s="76">
        <v>5100</v>
      </c>
      <c r="E183" s="37">
        <f t="shared" si="20"/>
        <v>3578.2486274509802</v>
      </c>
      <c r="F183" s="38">
        <f t="shared" si="21"/>
        <v>0.91918061359628978</v>
      </c>
      <c r="G183" s="39">
        <f t="shared" si="22"/>
        <v>188.77151292761371</v>
      </c>
      <c r="H183" s="39">
        <f t="shared" si="23"/>
        <v>0</v>
      </c>
      <c r="I183" s="68">
        <f t="shared" si="26"/>
        <v>188.77151292761371</v>
      </c>
      <c r="J183" s="40">
        <f t="shared" si="27"/>
        <v>-34.832551076714758</v>
      </c>
      <c r="K183" s="37">
        <f t="shared" si="28"/>
        <v>153.93896185089895</v>
      </c>
      <c r="L183" s="37">
        <f t="shared" si="24"/>
        <v>962734.71593082999</v>
      </c>
      <c r="M183" s="37">
        <f t="shared" si="25"/>
        <v>785088.70543958468</v>
      </c>
      <c r="N183" s="63"/>
      <c r="O183" s="73"/>
      <c r="P183" s="78"/>
    </row>
    <row r="184" spans="1:16" s="34" customFormat="1" x14ac:dyDescent="0.3">
      <c r="A184" s="33">
        <v>3441</v>
      </c>
      <c r="B184" s="34" t="s">
        <v>124</v>
      </c>
      <c r="C184" s="36">
        <v>19921298</v>
      </c>
      <c r="D184" s="76">
        <v>6106</v>
      </c>
      <c r="E184" s="37">
        <f t="shared" si="20"/>
        <v>3262.5774647887324</v>
      </c>
      <c r="F184" s="38">
        <f t="shared" si="21"/>
        <v>0.838090995964762</v>
      </c>
      <c r="G184" s="39">
        <f t="shared" si="22"/>
        <v>378.17421052496235</v>
      </c>
      <c r="H184" s="39">
        <f t="shared" si="23"/>
        <v>84.351249257999712</v>
      </c>
      <c r="I184" s="68">
        <f t="shared" si="26"/>
        <v>462.52545978296206</v>
      </c>
      <c r="J184" s="40">
        <f t="shared" si="27"/>
        <v>-34.832551076714758</v>
      </c>
      <c r="K184" s="37">
        <f t="shared" si="28"/>
        <v>427.69290870624729</v>
      </c>
      <c r="L184" s="37">
        <f t="shared" si="24"/>
        <v>2824180.4574347665</v>
      </c>
      <c r="M184" s="37">
        <f t="shared" si="25"/>
        <v>2611492.900560346</v>
      </c>
      <c r="N184" s="63"/>
      <c r="O184" s="73"/>
      <c r="P184" s="78"/>
    </row>
    <row r="185" spans="1:16" s="34" customFormat="1" x14ac:dyDescent="0.3">
      <c r="A185" s="33">
        <v>3442</v>
      </c>
      <c r="B185" s="34" t="s">
        <v>125</v>
      </c>
      <c r="C185" s="36">
        <v>46675749</v>
      </c>
      <c r="D185" s="76">
        <v>14973</v>
      </c>
      <c r="E185" s="37">
        <f t="shared" si="20"/>
        <v>3117.3277900220396</v>
      </c>
      <c r="F185" s="38">
        <f t="shared" si="21"/>
        <v>0.80077925520072835</v>
      </c>
      <c r="G185" s="39">
        <f t="shared" si="22"/>
        <v>465.32401538497805</v>
      </c>
      <c r="H185" s="39">
        <f t="shared" si="23"/>
        <v>135.18863542634219</v>
      </c>
      <c r="I185" s="68">
        <f t="shared" si="26"/>
        <v>600.51265081132021</v>
      </c>
      <c r="J185" s="40">
        <f t="shared" si="27"/>
        <v>-34.832551076714758</v>
      </c>
      <c r="K185" s="37">
        <f t="shared" si="28"/>
        <v>565.68009973460551</v>
      </c>
      <c r="L185" s="37">
        <f t="shared" si="24"/>
        <v>8991475.9205978978</v>
      </c>
      <c r="M185" s="37">
        <f t="shared" si="25"/>
        <v>8469928.1333262473</v>
      </c>
      <c r="N185" s="63"/>
      <c r="O185" s="73"/>
      <c r="P185" s="78"/>
    </row>
    <row r="186" spans="1:16" s="34" customFormat="1" x14ac:dyDescent="0.3">
      <c r="A186" s="33">
        <v>3443</v>
      </c>
      <c r="B186" s="34" t="s">
        <v>126</v>
      </c>
      <c r="C186" s="36">
        <v>41941607</v>
      </c>
      <c r="D186" s="76">
        <v>13427</v>
      </c>
      <c r="E186" s="37">
        <f t="shared" si="20"/>
        <v>3123.676696209131</v>
      </c>
      <c r="F186" s="38">
        <f t="shared" si="21"/>
        <v>0.80241016241045826</v>
      </c>
      <c r="G186" s="39">
        <f t="shared" si="22"/>
        <v>461.51467167272318</v>
      </c>
      <c r="H186" s="39">
        <f t="shared" si="23"/>
        <v>132.9665182608602</v>
      </c>
      <c r="I186" s="68">
        <f t="shared" si="26"/>
        <v>594.48118993358344</v>
      </c>
      <c r="J186" s="40">
        <f t="shared" si="27"/>
        <v>-34.832551076714758</v>
      </c>
      <c r="K186" s="37">
        <f t="shared" si="28"/>
        <v>559.64863885686873</v>
      </c>
      <c r="L186" s="37">
        <f t="shared" si="24"/>
        <v>7982098.9372382248</v>
      </c>
      <c r="M186" s="37">
        <f t="shared" si="25"/>
        <v>7514402.2739311764</v>
      </c>
      <c r="N186" s="63"/>
      <c r="O186" s="73"/>
      <c r="P186" s="78"/>
    </row>
    <row r="187" spans="1:16" s="34" customFormat="1" x14ac:dyDescent="0.3">
      <c r="A187" s="33">
        <v>3446</v>
      </c>
      <c r="B187" s="34" t="s">
        <v>129</v>
      </c>
      <c r="C187" s="36">
        <v>44274228</v>
      </c>
      <c r="D187" s="76">
        <v>13630</v>
      </c>
      <c r="E187" s="37">
        <f t="shared" si="20"/>
        <v>3248.2925898752751</v>
      </c>
      <c r="F187" s="38">
        <f t="shared" si="21"/>
        <v>0.83442149687312073</v>
      </c>
      <c r="G187" s="39">
        <f t="shared" si="22"/>
        <v>386.74513547303678</v>
      </c>
      <c r="H187" s="39">
        <f t="shared" si="23"/>
        <v>89.350955477709761</v>
      </c>
      <c r="I187" s="68">
        <f t="shared" si="26"/>
        <v>476.09609095074654</v>
      </c>
      <c r="J187" s="40">
        <f t="shared" si="27"/>
        <v>-34.832551076714758</v>
      </c>
      <c r="K187" s="37">
        <f t="shared" si="28"/>
        <v>441.26353987403178</v>
      </c>
      <c r="L187" s="37">
        <f t="shared" si="24"/>
        <v>6489189.7196586756</v>
      </c>
      <c r="M187" s="37">
        <f t="shared" si="25"/>
        <v>6014422.0484830532</v>
      </c>
      <c r="N187" s="63"/>
      <c r="O187" s="73"/>
      <c r="P187" s="78"/>
    </row>
    <row r="188" spans="1:16" s="34" customFormat="1" x14ac:dyDescent="0.3">
      <c r="A188" s="33">
        <v>3447</v>
      </c>
      <c r="B188" s="34" t="s">
        <v>130</v>
      </c>
      <c r="C188" s="36">
        <v>15775496</v>
      </c>
      <c r="D188" s="76">
        <v>5617</v>
      </c>
      <c r="E188" s="37">
        <f t="shared" si="20"/>
        <v>2808.5269716930748</v>
      </c>
      <c r="F188" s="38">
        <f t="shared" si="21"/>
        <v>0.72145449182539667</v>
      </c>
      <c r="G188" s="39">
        <f t="shared" si="22"/>
        <v>650.60450638235693</v>
      </c>
      <c r="H188" s="39">
        <f t="shared" si="23"/>
        <v>243.26892184147988</v>
      </c>
      <c r="I188" s="68">
        <f t="shared" si="26"/>
        <v>893.87342822383675</v>
      </c>
      <c r="J188" s="40">
        <f t="shared" si="27"/>
        <v>-34.832551076714758</v>
      </c>
      <c r="K188" s="37">
        <f t="shared" si="28"/>
        <v>859.04087714712205</v>
      </c>
      <c r="L188" s="37">
        <f t="shared" si="24"/>
        <v>5020887.0463332906</v>
      </c>
      <c r="M188" s="37">
        <f t="shared" si="25"/>
        <v>4825232.6069353847</v>
      </c>
      <c r="N188" s="63"/>
      <c r="O188" s="73"/>
      <c r="P188" s="78"/>
    </row>
    <row r="189" spans="1:16" s="34" customFormat="1" x14ac:dyDescent="0.3">
      <c r="A189" s="33">
        <v>3448</v>
      </c>
      <c r="B189" s="34" t="s">
        <v>131</v>
      </c>
      <c r="C189" s="36">
        <v>18504628</v>
      </c>
      <c r="D189" s="76">
        <v>6633</v>
      </c>
      <c r="E189" s="37">
        <f t="shared" si="20"/>
        <v>2789.7826021408109</v>
      </c>
      <c r="F189" s="38">
        <f t="shared" si="21"/>
        <v>0.71663943761861304</v>
      </c>
      <c r="G189" s="39">
        <f t="shared" si="22"/>
        <v>661.85112811371528</v>
      </c>
      <c r="H189" s="39">
        <f t="shared" si="23"/>
        <v>249.82945118477221</v>
      </c>
      <c r="I189" s="68">
        <f t="shared" si="26"/>
        <v>911.68057929848749</v>
      </c>
      <c r="J189" s="40">
        <f t="shared" si="27"/>
        <v>-34.832551076714758</v>
      </c>
      <c r="K189" s="37">
        <f t="shared" si="28"/>
        <v>876.84802822177278</v>
      </c>
      <c r="L189" s="37">
        <f t="shared" si="24"/>
        <v>6047177.2824868672</v>
      </c>
      <c r="M189" s="37">
        <f t="shared" si="25"/>
        <v>5816132.9711950189</v>
      </c>
      <c r="N189" s="63"/>
      <c r="O189" s="73"/>
      <c r="P189" s="78"/>
    </row>
    <row r="190" spans="1:16" s="34" customFormat="1" x14ac:dyDescent="0.3">
      <c r="A190" s="33">
        <v>3449</v>
      </c>
      <c r="B190" s="34" t="s">
        <v>132</v>
      </c>
      <c r="C190" s="36">
        <v>8352384</v>
      </c>
      <c r="D190" s="76">
        <v>2954</v>
      </c>
      <c r="E190" s="37">
        <f t="shared" si="20"/>
        <v>2827.4827352742045</v>
      </c>
      <c r="F190" s="38">
        <f t="shared" si="21"/>
        <v>0.72632384893658797</v>
      </c>
      <c r="G190" s="39">
        <f t="shared" si="22"/>
        <v>639.23104823367908</v>
      </c>
      <c r="H190" s="39">
        <f t="shared" si="23"/>
        <v>236.63440458808446</v>
      </c>
      <c r="I190" s="68">
        <f t="shared" si="26"/>
        <v>875.86545282176348</v>
      </c>
      <c r="J190" s="40">
        <f t="shared" si="27"/>
        <v>-34.832551076714758</v>
      </c>
      <c r="K190" s="37">
        <f t="shared" si="28"/>
        <v>841.03290174504878</v>
      </c>
      <c r="L190" s="37">
        <f t="shared" si="24"/>
        <v>2587306.5476354891</v>
      </c>
      <c r="M190" s="37">
        <f t="shared" si="25"/>
        <v>2484411.1917548743</v>
      </c>
      <c r="N190" s="63"/>
      <c r="O190" s="73"/>
      <c r="P190" s="78"/>
    </row>
    <row r="191" spans="1:16" s="34" customFormat="1" x14ac:dyDescent="0.3">
      <c r="A191" s="33">
        <v>3450</v>
      </c>
      <c r="B191" s="34" t="s">
        <v>133</v>
      </c>
      <c r="C191" s="36">
        <v>3322588</v>
      </c>
      <c r="D191" s="76">
        <v>1279</v>
      </c>
      <c r="E191" s="37">
        <f t="shared" si="20"/>
        <v>2597.8014073494919</v>
      </c>
      <c r="F191" s="38">
        <f t="shared" si="21"/>
        <v>0.66732330260399808</v>
      </c>
      <c r="G191" s="39">
        <f t="shared" si="22"/>
        <v>777.03984498850662</v>
      </c>
      <c r="H191" s="39">
        <f t="shared" si="23"/>
        <v>317.02286936173385</v>
      </c>
      <c r="I191" s="68">
        <f t="shared" si="26"/>
        <v>1094.0627143502404</v>
      </c>
      <c r="J191" s="40">
        <f t="shared" si="27"/>
        <v>-34.832551076714758</v>
      </c>
      <c r="K191" s="37">
        <f t="shared" si="28"/>
        <v>1059.2301632735257</v>
      </c>
      <c r="L191" s="37">
        <f t="shared" si="24"/>
        <v>1399306.2116539574</v>
      </c>
      <c r="M191" s="37">
        <f t="shared" si="25"/>
        <v>1354755.3788268394</v>
      </c>
      <c r="N191" s="63"/>
      <c r="O191" s="73"/>
      <c r="P191" s="78"/>
    </row>
    <row r="192" spans="1:16" s="34" customFormat="1" x14ac:dyDescent="0.3">
      <c r="A192" s="33">
        <v>3451</v>
      </c>
      <c r="B192" s="34" t="s">
        <v>134</v>
      </c>
      <c r="C192" s="36">
        <v>20978918</v>
      </c>
      <c r="D192" s="76">
        <v>6413</v>
      </c>
      <c r="E192" s="37">
        <f t="shared" si="20"/>
        <v>3271.311086854826</v>
      </c>
      <c r="F192" s="38">
        <f t="shared" si="21"/>
        <v>0.84033448906025121</v>
      </c>
      <c r="G192" s="39">
        <f t="shared" si="22"/>
        <v>372.9340372853062</v>
      </c>
      <c r="H192" s="39">
        <f t="shared" si="23"/>
        <v>81.294481534866932</v>
      </c>
      <c r="I192" s="68">
        <f t="shared" si="26"/>
        <v>454.22851882017312</v>
      </c>
      <c r="J192" s="40">
        <f t="shared" si="27"/>
        <v>-34.832551076714758</v>
      </c>
      <c r="K192" s="37">
        <f t="shared" si="28"/>
        <v>419.39596774345836</v>
      </c>
      <c r="L192" s="37">
        <f t="shared" si="24"/>
        <v>2912967.4911937704</v>
      </c>
      <c r="M192" s="37">
        <f t="shared" si="25"/>
        <v>2689586.3411387983</v>
      </c>
      <c r="N192" s="63"/>
      <c r="O192" s="73"/>
      <c r="P192" s="78"/>
    </row>
    <row r="193" spans="1:16" s="34" customFormat="1" x14ac:dyDescent="0.3">
      <c r="A193" s="33">
        <v>3452</v>
      </c>
      <c r="B193" s="34" t="s">
        <v>135</v>
      </c>
      <c r="C193" s="36">
        <v>6848309</v>
      </c>
      <c r="D193" s="76">
        <v>2125</v>
      </c>
      <c r="E193" s="37">
        <f t="shared" si="20"/>
        <v>3222.7336470588234</v>
      </c>
      <c r="F193" s="38">
        <f t="shared" si="21"/>
        <v>0.82785591488402499</v>
      </c>
      <c r="G193" s="39">
        <f t="shared" si="22"/>
        <v>402.08050116290775</v>
      </c>
      <c r="H193" s="39">
        <f t="shared" si="23"/>
        <v>98.296585463467864</v>
      </c>
      <c r="I193" s="68">
        <f t="shared" si="26"/>
        <v>500.37708662637561</v>
      </c>
      <c r="J193" s="40">
        <f t="shared" si="27"/>
        <v>-34.832551076714758</v>
      </c>
      <c r="K193" s="37">
        <f t="shared" si="28"/>
        <v>465.54453554966085</v>
      </c>
      <c r="L193" s="37">
        <f t="shared" si="24"/>
        <v>1063301.3090810482</v>
      </c>
      <c r="M193" s="37">
        <f t="shared" si="25"/>
        <v>989282.13804302935</v>
      </c>
      <c r="N193" s="63"/>
      <c r="O193" s="73"/>
      <c r="P193" s="78"/>
    </row>
    <row r="194" spans="1:16" s="34" customFormat="1" x14ac:dyDescent="0.3">
      <c r="A194" s="33">
        <v>3453</v>
      </c>
      <c r="B194" s="34" t="s">
        <v>136</v>
      </c>
      <c r="C194" s="36">
        <v>11342166</v>
      </c>
      <c r="D194" s="76">
        <v>3229</v>
      </c>
      <c r="E194" s="37">
        <f t="shared" si="20"/>
        <v>3512.5939919479715</v>
      </c>
      <c r="F194" s="38">
        <f t="shared" si="21"/>
        <v>0.9023152488801196</v>
      </c>
      <c r="G194" s="39">
        <f t="shared" si="22"/>
        <v>228.16429422941891</v>
      </c>
      <c r="H194" s="39">
        <f t="shared" si="23"/>
        <v>0</v>
      </c>
      <c r="I194" s="68">
        <f t="shared" si="26"/>
        <v>228.16429422941891</v>
      </c>
      <c r="J194" s="40">
        <f t="shared" si="27"/>
        <v>-34.832551076714758</v>
      </c>
      <c r="K194" s="37">
        <f t="shared" si="28"/>
        <v>193.33174315270415</v>
      </c>
      <c r="L194" s="37">
        <f t="shared" si="24"/>
        <v>736742.50606679369</v>
      </c>
      <c r="M194" s="37">
        <f t="shared" si="25"/>
        <v>624268.19864008168</v>
      </c>
      <c r="N194" s="63"/>
      <c r="O194" s="73"/>
      <c r="P194" s="78"/>
    </row>
    <row r="195" spans="1:16" s="34" customFormat="1" x14ac:dyDescent="0.3">
      <c r="A195" s="33">
        <v>3454</v>
      </c>
      <c r="B195" s="34" t="s">
        <v>137</v>
      </c>
      <c r="C195" s="36">
        <v>4998785</v>
      </c>
      <c r="D195" s="76">
        <v>1578</v>
      </c>
      <c r="E195" s="37">
        <f t="shared" si="20"/>
        <v>3167.7978453738911</v>
      </c>
      <c r="F195" s="38">
        <f t="shared" si="21"/>
        <v>0.81374400451710016</v>
      </c>
      <c r="G195" s="39">
        <f t="shared" si="22"/>
        <v>435.04198217386721</v>
      </c>
      <c r="H195" s="39">
        <f t="shared" si="23"/>
        <v>117.52411605319418</v>
      </c>
      <c r="I195" s="68">
        <f t="shared" si="26"/>
        <v>552.56609822706139</v>
      </c>
      <c r="J195" s="40">
        <f t="shared" si="27"/>
        <v>-34.832551076714758</v>
      </c>
      <c r="K195" s="37">
        <f t="shared" si="28"/>
        <v>517.73354715034668</v>
      </c>
      <c r="L195" s="37">
        <f t="shared" si="24"/>
        <v>871949.30300230288</v>
      </c>
      <c r="M195" s="37">
        <f t="shared" si="25"/>
        <v>816983.53740324709</v>
      </c>
      <c r="N195" s="63"/>
      <c r="O195" s="73"/>
      <c r="P195" s="78"/>
    </row>
    <row r="196" spans="1:16" s="34" customFormat="1" x14ac:dyDescent="0.3">
      <c r="A196" s="33">
        <v>3801</v>
      </c>
      <c r="B196" s="34" t="s">
        <v>155</v>
      </c>
      <c r="C196" s="36">
        <v>87973224</v>
      </c>
      <c r="D196" s="76">
        <v>27351</v>
      </c>
      <c r="E196" s="37">
        <f t="shared" si="20"/>
        <v>3216.4536580015356</v>
      </c>
      <c r="F196" s="38">
        <f t="shared" si="21"/>
        <v>0.826242711108644</v>
      </c>
      <c r="G196" s="39">
        <f t="shared" si="22"/>
        <v>405.84849459728048</v>
      </c>
      <c r="H196" s="39">
        <f t="shared" si="23"/>
        <v>100.49458163351859</v>
      </c>
      <c r="I196" s="68">
        <f t="shared" si="26"/>
        <v>506.34307623079906</v>
      </c>
      <c r="J196" s="40">
        <f t="shared" si="27"/>
        <v>-34.832551076714758</v>
      </c>
      <c r="K196" s="37">
        <f t="shared" si="28"/>
        <v>471.51052515408429</v>
      </c>
      <c r="L196" s="37">
        <f t="shared" si="24"/>
        <v>13848989.477988586</v>
      </c>
      <c r="M196" s="37">
        <f t="shared" si="25"/>
        <v>12896284.373489359</v>
      </c>
      <c r="N196" s="63"/>
      <c r="O196" s="73"/>
      <c r="P196" s="78"/>
    </row>
    <row r="197" spans="1:16" s="34" customFormat="1" x14ac:dyDescent="0.3">
      <c r="A197" s="33">
        <v>3802</v>
      </c>
      <c r="B197" s="34" t="s">
        <v>160</v>
      </c>
      <c r="C197" s="36">
        <v>84718941</v>
      </c>
      <c r="D197" s="76">
        <v>24699</v>
      </c>
      <c r="E197" s="37">
        <f t="shared" si="20"/>
        <v>3430.0555083201748</v>
      </c>
      <c r="F197" s="38">
        <f t="shared" si="21"/>
        <v>0.88111276075666256</v>
      </c>
      <c r="G197" s="39">
        <f t="shared" si="22"/>
        <v>277.68738440609695</v>
      </c>
      <c r="H197" s="39">
        <f t="shared" si="23"/>
        <v>25.733934021994877</v>
      </c>
      <c r="I197" s="68">
        <f t="shared" si="26"/>
        <v>303.42131842809181</v>
      </c>
      <c r="J197" s="40">
        <f t="shared" si="27"/>
        <v>-34.832551076714758</v>
      </c>
      <c r="K197" s="37">
        <f t="shared" si="28"/>
        <v>268.58876735137704</v>
      </c>
      <c r="L197" s="37">
        <f t="shared" si="24"/>
        <v>7494203.1438554395</v>
      </c>
      <c r="M197" s="37">
        <f t="shared" si="25"/>
        <v>6633873.9648116613</v>
      </c>
      <c r="N197" s="63"/>
      <c r="O197" s="73"/>
      <c r="P197" s="78"/>
    </row>
    <row r="198" spans="1:16" s="34" customFormat="1" x14ac:dyDescent="0.3">
      <c r="A198" s="33">
        <v>3803</v>
      </c>
      <c r="B198" s="34" t="s">
        <v>156</v>
      </c>
      <c r="C198" s="36">
        <v>204879046</v>
      </c>
      <c r="D198" s="76">
        <v>56293</v>
      </c>
      <c r="E198" s="37">
        <f t="shared" si="20"/>
        <v>3639.5119464231789</v>
      </c>
      <c r="F198" s="38">
        <f t="shared" si="21"/>
        <v>0.93491793679172286</v>
      </c>
      <c r="G198" s="39">
        <f t="shared" si="22"/>
        <v>152.01352154429449</v>
      </c>
      <c r="H198" s="39">
        <f t="shared" si="23"/>
        <v>0</v>
      </c>
      <c r="I198" s="68">
        <f t="shared" si="26"/>
        <v>152.01352154429449</v>
      </c>
      <c r="J198" s="40">
        <f t="shared" si="27"/>
        <v>-34.832551076714758</v>
      </c>
      <c r="K198" s="37">
        <f t="shared" si="28"/>
        <v>117.18097046757973</v>
      </c>
      <c r="L198" s="37">
        <f t="shared" si="24"/>
        <v>8557297.1682929695</v>
      </c>
      <c r="M198" s="37">
        <f t="shared" si="25"/>
        <v>6596468.3705314659</v>
      </c>
      <c r="N198" s="63"/>
      <c r="O198" s="73"/>
      <c r="P198" s="78"/>
    </row>
    <row r="199" spans="1:16" s="34" customFormat="1" x14ac:dyDescent="0.3">
      <c r="A199" s="33">
        <v>3804</v>
      </c>
      <c r="B199" s="34" t="s">
        <v>157</v>
      </c>
      <c r="C199" s="36">
        <v>213464035</v>
      </c>
      <c r="D199" s="76">
        <v>63764</v>
      </c>
      <c r="E199" s="37">
        <f t="shared" si="20"/>
        <v>3347.720265353491</v>
      </c>
      <c r="F199" s="38">
        <f t="shared" si="21"/>
        <v>0.85996248110026308</v>
      </c>
      <c r="G199" s="39">
        <f t="shared" si="22"/>
        <v>327.08853018610722</v>
      </c>
      <c r="H199" s="39">
        <f t="shared" si="23"/>
        <v>54.551269060334221</v>
      </c>
      <c r="I199" s="68">
        <f t="shared" si="26"/>
        <v>381.63979924644144</v>
      </c>
      <c r="J199" s="40">
        <f t="shared" si="27"/>
        <v>-34.832551076714758</v>
      </c>
      <c r="K199" s="37">
        <f t="shared" si="28"/>
        <v>346.80724816972668</v>
      </c>
      <c r="L199" s="37">
        <f t="shared" si="24"/>
        <v>24334880.159150094</v>
      </c>
      <c r="M199" s="37">
        <f t="shared" si="25"/>
        <v>22113817.372294452</v>
      </c>
      <c r="N199" s="63"/>
      <c r="O199" s="73"/>
      <c r="P199" s="78"/>
    </row>
    <row r="200" spans="1:16" s="34" customFormat="1" x14ac:dyDescent="0.3">
      <c r="A200" s="33">
        <v>3805</v>
      </c>
      <c r="B200" s="34" t="s">
        <v>158</v>
      </c>
      <c r="C200" s="36">
        <v>156529521</v>
      </c>
      <c r="D200" s="76">
        <v>47204</v>
      </c>
      <c r="E200" s="37">
        <f t="shared" ref="E200:E263" si="29">(C200)/D200</f>
        <v>3316.0223921701549</v>
      </c>
      <c r="F200" s="38">
        <f t="shared" ref="F200:F263" si="30">IF(ISNUMBER(C200),E200/E$365,"")</f>
        <v>0.85181993049636284</v>
      </c>
      <c r="G200" s="39">
        <f t="shared" ref="G200:G263" si="31">(E$365-E200)*0.6</f>
        <v>346.10725409610887</v>
      </c>
      <c r="H200" s="39">
        <f t="shared" ref="H200:H263" si="32">IF(E200&gt;=E$365*0.9,0,IF(E200&lt;0.9*E$365,(E$365*0.9-E200)*0.35))</f>
        <v>65.645524674501829</v>
      </c>
      <c r="I200" s="68">
        <f t="shared" si="26"/>
        <v>411.75277877061069</v>
      </c>
      <c r="J200" s="40">
        <f t="shared" si="27"/>
        <v>-34.832551076714758</v>
      </c>
      <c r="K200" s="37">
        <f t="shared" si="28"/>
        <v>376.92022769389592</v>
      </c>
      <c r="L200" s="37">
        <f t="shared" ref="L200:L263" si="33">(I200*D200)</f>
        <v>19436378.169087905</v>
      </c>
      <c r="M200" s="37">
        <f t="shared" ref="M200:M263" si="34">(K200*D200)</f>
        <v>17792142.428062662</v>
      </c>
      <c r="N200" s="63"/>
      <c r="O200" s="73"/>
      <c r="P200" s="78"/>
    </row>
    <row r="201" spans="1:16" s="34" customFormat="1" x14ac:dyDescent="0.3">
      <c r="A201" s="33">
        <v>3806</v>
      </c>
      <c r="B201" s="34" t="s">
        <v>162</v>
      </c>
      <c r="C201" s="36">
        <v>132745425</v>
      </c>
      <c r="D201" s="76">
        <v>36397</v>
      </c>
      <c r="E201" s="37">
        <f t="shared" si="29"/>
        <v>3647.1529246915957</v>
      </c>
      <c r="F201" s="38">
        <f t="shared" si="30"/>
        <v>0.936880751516043</v>
      </c>
      <c r="G201" s="39">
        <f t="shared" si="31"/>
        <v>147.42893458324443</v>
      </c>
      <c r="H201" s="39">
        <f t="shared" si="32"/>
        <v>0</v>
      </c>
      <c r="I201" s="68">
        <f t="shared" ref="I201:I264" si="35">G201+H201</f>
        <v>147.42893458324443</v>
      </c>
      <c r="J201" s="40">
        <f t="shared" ref="J201:J264" si="36">I$367</f>
        <v>-34.832551076714758</v>
      </c>
      <c r="K201" s="37">
        <f t="shared" ref="K201:K264" si="37">I201+J201</f>
        <v>112.59638350652966</v>
      </c>
      <c r="L201" s="37">
        <f t="shared" si="33"/>
        <v>5365970.9320263471</v>
      </c>
      <c r="M201" s="37">
        <f t="shared" si="34"/>
        <v>4098170.5704871602</v>
      </c>
      <c r="N201" s="63"/>
      <c r="O201" s="73"/>
      <c r="P201" s="78"/>
    </row>
    <row r="202" spans="1:16" s="34" customFormat="1" x14ac:dyDescent="0.3">
      <c r="A202" s="33">
        <v>3807</v>
      </c>
      <c r="B202" s="34" t="s">
        <v>163</v>
      </c>
      <c r="C202" s="36">
        <v>180860335</v>
      </c>
      <c r="D202" s="76">
        <v>54942</v>
      </c>
      <c r="E202" s="37">
        <f t="shared" si="29"/>
        <v>3291.8411233664592</v>
      </c>
      <c r="F202" s="38">
        <f t="shared" si="30"/>
        <v>0.84560824544854329</v>
      </c>
      <c r="G202" s="39">
        <f t="shared" si="31"/>
        <v>360.61601537832627</v>
      </c>
      <c r="H202" s="39">
        <f t="shared" si="32"/>
        <v>74.108968755795331</v>
      </c>
      <c r="I202" s="68">
        <f t="shared" si="35"/>
        <v>434.7249841341216</v>
      </c>
      <c r="J202" s="40">
        <f t="shared" si="36"/>
        <v>-34.832551076714758</v>
      </c>
      <c r="K202" s="37">
        <f t="shared" si="37"/>
        <v>399.89243305740683</v>
      </c>
      <c r="L202" s="37">
        <f t="shared" si="33"/>
        <v>23884660.078296907</v>
      </c>
      <c r="M202" s="37">
        <f t="shared" si="34"/>
        <v>21970890.057040047</v>
      </c>
      <c r="N202" s="63"/>
      <c r="O202" s="73"/>
      <c r="P202" s="78"/>
    </row>
    <row r="203" spans="1:16" s="34" customFormat="1" x14ac:dyDescent="0.3">
      <c r="A203" s="33">
        <v>3808</v>
      </c>
      <c r="B203" s="34" t="s">
        <v>164</v>
      </c>
      <c r="C203" s="36">
        <v>42100192</v>
      </c>
      <c r="D203" s="76">
        <v>13049</v>
      </c>
      <c r="E203" s="37">
        <f t="shared" si="29"/>
        <v>3226.3155797379109</v>
      </c>
      <c r="F203" s="38">
        <f t="shared" si="30"/>
        <v>0.828776041856915</v>
      </c>
      <c r="G203" s="39">
        <f t="shared" si="31"/>
        <v>399.93134155545528</v>
      </c>
      <c r="H203" s="39">
        <f t="shared" si="32"/>
        <v>97.042909025787253</v>
      </c>
      <c r="I203" s="68">
        <f t="shared" si="35"/>
        <v>496.97425058124253</v>
      </c>
      <c r="J203" s="40">
        <f t="shared" si="36"/>
        <v>-34.832551076714758</v>
      </c>
      <c r="K203" s="37">
        <f t="shared" si="37"/>
        <v>462.14169950452776</v>
      </c>
      <c r="L203" s="37">
        <f t="shared" si="33"/>
        <v>6485016.9958346337</v>
      </c>
      <c r="M203" s="37">
        <f t="shared" si="34"/>
        <v>6030487.0368345827</v>
      </c>
      <c r="N203" s="63"/>
      <c r="O203" s="73"/>
      <c r="P203" s="78"/>
    </row>
    <row r="204" spans="1:16" s="34" customFormat="1" x14ac:dyDescent="0.3">
      <c r="A204" s="33">
        <v>3811</v>
      </c>
      <c r="B204" s="34" t="s">
        <v>161</v>
      </c>
      <c r="C204" s="36">
        <v>98940680</v>
      </c>
      <c r="D204" s="76">
        <v>26730</v>
      </c>
      <c r="E204" s="37">
        <f t="shared" si="29"/>
        <v>3701.4844743733634</v>
      </c>
      <c r="F204" s="38">
        <f t="shared" si="30"/>
        <v>0.95083744161046513</v>
      </c>
      <c r="G204" s="39">
        <f t="shared" si="31"/>
        <v>114.83000477418382</v>
      </c>
      <c r="H204" s="39">
        <f t="shared" si="32"/>
        <v>0</v>
      </c>
      <c r="I204" s="68">
        <f t="shared" si="35"/>
        <v>114.83000477418382</v>
      </c>
      <c r="J204" s="40">
        <f t="shared" si="36"/>
        <v>-34.832551076714758</v>
      </c>
      <c r="K204" s="37">
        <f t="shared" si="37"/>
        <v>79.997453697469069</v>
      </c>
      <c r="L204" s="37">
        <f t="shared" si="33"/>
        <v>3069406.0276139337</v>
      </c>
      <c r="M204" s="37">
        <f t="shared" si="34"/>
        <v>2138331.9373333482</v>
      </c>
      <c r="N204" s="63"/>
      <c r="O204" s="73"/>
      <c r="P204" s="78"/>
    </row>
    <row r="205" spans="1:16" s="34" customFormat="1" x14ac:dyDescent="0.3">
      <c r="A205" s="33">
        <v>3812</v>
      </c>
      <c r="B205" s="34" t="s">
        <v>165</v>
      </c>
      <c r="C205" s="36">
        <v>7581606</v>
      </c>
      <c r="D205" s="76">
        <v>2340</v>
      </c>
      <c r="E205" s="37">
        <f t="shared" si="29"/>
        <v>3240.0025641025641</v>
      </c>
      <c r="F205" s="38">
        <f t="shared" si="30"/>
        <v>0.83229195480663842</v>
      </c>
      <c r="G205" s="39">
        <f t="shared" si="31"/>
        <v>391.71915093666337</v>
      </c>
      <c r="H205" s="39">
        <f t="shared" si="32"/>
        <v>92.252464498158631</v>
      </c>
      <c r="I205" s="68">
        <f t="shared" si="35"/>
        <v>483.97161543482201</v>
      </c>
      <c r="J205" s="40">
        <f t="shared" si="36"/>
        <v>-34.832551076714758</v>
      </c>
      <c r="K205" s="37">
        <f t="shared" si="37"/>
        <v>449.13906435810725</v>
      </c>
      <c r="L205" s="37">
        <f t="shared" si="33"/>
        <v>1132493.5801174836</v>
      </c>
      <c r="M205" s="37">
        <f t="shared" si="34"/>
        <v>1050985.4105979709</v>
      </c>
      <c r="N205" s="63"/>
      <c r="O205" s="73"/>
      <c r="P205" s="78"/>
    </row>
    <row r="206" spans="1:16" s="34" customFormat="1" x14ac:dyDescent="0.3">
      <c r="A206" s="33">
        <v>3813</v>
      </c>
      <c r="B206" s="34" t="s">
        <v>166</v>
      </c>
      <c r="C206" s="36">
        <v>48517740</v>
      </c>
      <c r="D206" s="76">
        <v>14061</v>
      </c>
      <c r="E206" s="37">
        <f t="shared" si="29"/>
        <v>3450.5184553018989</v>
      </c>
      <c r="F206" s="38">
        <f t="shared" si="30"/>
        <v>0.88636928318452102</v>
      </c>
      <c r="G206" s="39">
        <f t="shared" si="31"/>
        <v>265.40961621706248</v>
      </c>
      <c r="H206" s="39">
        <f t="shared" si="32"/>
        <v>18.571902578391427</v>
      </c>
      <c r="I206" s="68">
        <f t="shared" si="35"/>
        <v>283.98151879545389</v>
      </c>
      <c r="J206" s="40">
        <f t="shared" si="36"/>
        <v>-34.832551076714758</v>
      </c>
      <c r="K206" s="37">
        <f t="shared" si="37"/>
        <v>249.14896771873913</v>
      </c>
      <c r="L206" s="37">
        <f t="shared" si="33"/>
        <v>3993064.135782877</v>
      </c>
      <c r="M206" s="37">
        <f t="shared" si="34"/>
        <v>3503283.6350931907</v>
      </c>
      <c r="N206" s="63"/>
      <c r="O206" s="73"/>
      <c r="P206" s="78"/>
    </row>
    <row r="207" spans="1:16" s="34" customFormat="1" x14ac:dyDescent="0.3">
      <c r="A207" s="33">
        <v>3814</v>
      </c>
      <c r="B207" s="34" t="s">
        <v>167</v>
      </c>
      <c r="C207" s="36">
        <v>32764608</v>
      </c>
      <c r="D207" s="76">
        <v>10380</v>
      </c>
      <c r="E207" s="37">
        <f t="shared" si="29"/>
        <v>3156.5132947976876</v>
      </c>
      <c r="F207" s="38">
        <f t="shared" si="30"/>
        <v>0.81084522883024068</v>
      </c>
      <c r="G207" s="39">
        <f t="shared" si="31"/>
        <v>441.81271251958924</v>
      </c>
      <c r="H207" s="39">
        <f t="shared" si="32"/>
        <v>121.47370875486537</v>
      </c>
      <c r="I207" s="68">
        <f t="shared" si="35"/>
        <v>563.2864212744546</v>
      </c>
      <c r="J207" s="40">
        <f t="shared" si="36"/>
        <v>-34.832551076714758</v>
      </c>
      <c r="K207" s="37">
        <f t="shared" si="37"/>
        <v>528.45387019773989</v>
      </c>
      <c r="L207" s="37">
        <f t="shared" si="33"/>
        <v>5846913.052828839</v>
      </c>
      <c r="M207" s="37">
        <f t="shared" si="34"/>
        <v>5485351.1726525398</v>
      </c>
      <c r="N207" s="63"/>
      <c r="O207" s="73"/>
      <c r="P207" s="78"/>
    </row>
    <row r="208" spans="1:16" s="34" customFormat="1" x14ac:dyDescent="0.3">
      <c r="A208" s="33">
        <v>3815</v>
      </c>
      <c r="B208" s="34" t="s">
        <v>168</v>
      </c>
      <c r="C208" s="36">
        <v>11849409</v>
      </c>
      <c r="D208" s="76">
        <v>4060</v>
      </c>
      <c r="E208" s="37">
        <f t="shared" si="29"/>
        <v>2918.5736453201971</v>
      </c>
      <c r="F208" s="38">
        <f t="shared" si="30"/>
        <v>0.74972328461212556</v>
      </c>
      <c r="G208" s="39">
        <f t="shared" si="31"/>
        <v>584.57650220608355</v>
      </c>
      <c r="H208" s="39">
        <f t="shared" si="32"/>
        <v>204.75258607198705</v>
      </c>
      <c r="I208" s="68">
        <f t="shared" si="35"/>
        <v>789.32908827807057</v>
      </c>
      <c r="J208" s="40">
        <f t="shared" si="36"/>
        <v>-34.832551076714758</v>
      </c>
      <c r="K208" s="37">
        <f t="shared" si="37"/>
        <v>754.49653720135586</v>
      </c>
      <c r="L208" s="37">
        <f t="shared" si="33"/>
        <v>3204676.0984089663</v>
      </c>
      <c r="M208" s="37">
        <f t="shared" si="34"/>
        <v>3063255.9410375049</v>
      </c>
      <c r="N208" s="63"/>
      <c r="O208" s="73"/>
      <c r="P208" s="78"/>
    </row>
    <row r="209" spans="1:16" s="34" customFormat="1" x14ac:dyDescent="0.3">
      <c r="A209" s="33">
        <v>3816</v>
      </c>
      <c r="B209" s="34" t="s">
        <v>169</v>
      </c>
      <c r="C209" s="36">
        <v>19810112</v>
      </c>
      <c r="D209" s="76">
        <v>6515</v>
      </c>
      <c r="E209" s="37">
        <f t="shared" si="29"/>
        <v>3040.6925556408287</v>
      </c>
      <c r="F209" s="38">
        <f t="shared" si="30"/>
        <v>0.78109319391890031</v>
      </c>
      <c r="G209" s="39">
        <f t="shared" si="31"/>
        <v>511.30515601370462</v>
      </c>
      <c r="H209" s="39">
        <f t="shared" si="32"/>
        <v>162.01096745976599</v>
      </c>
      <c r="I209" s="68">
        <f t="shared" si="35"/>
        <v>673.31612347347061</v>
      </c>
      <c r="J209" s="40">
        <f t="shared" si="36"/>
        <v>-34.832551076714758</v>
      </c>
      <c r="K209" s="37">
        <f t="shared" si="37"/>
        <v>638.4835723967559</v>
      </c>
      <c r="L209" s="37">
        <f t="shared" si="33"/>
        <v>4386654.5444296608</v>
      </c>
      <c r="M209" s="37">
        <f t="shared" si="34"/>
        <v>4159720.4741648645</v>
      </c>
      <c r="N209" s="63"/>
      <c r="O209" s="73"/>
      <c r="P209" s="78"/>
    </row>
    <row r="210" spans="1:16" s="34" customFormat="1" x14ac:dyDescent="0.3">
      <c r="A210" s="33">
        <v>3817</v>
      </c>
      <c r="B210" s="34" t="s">
        <v>425</v>
      </c>
      <c r="C210" s="36">
        <v>33599821</v>
      </c>
      <c r="D210" s="76">
        <v>10444</v>
      </c>
      <c r="E210" s="37">
        <f t="shared" si="29"/>
        <v>3217.1410379165072</v>
      </c>
      <c r="F210" s="38">
        <f t="shared" si="30"/>
        <v>0.82641928528159847</v>
      </c>
      <c r="G210" s="39">
        <f t="shared" si="31"/>
        <v>405.43606664829747</v>
      </c>
      <c r="H210" s="39">
        <f t="shared" si="32"/>
        <v>100.25399866327852</v>
      </c>
      <c r="I210" s="68">
        <f t="shared" si="35"/>
        <v>505.69006531157601</v>
      </c>
      <c r="J210" s="40">
        <f t="shared" si="36"/>
        <v>-34.832551076714758</v>
      </c>
      <c r="K210" s="37">
        <f t="shared" si="37"/>
        <v>470.85751423486124</v>
      </c>
      <c r="L210" s="37">
        <f t="shared" si="33"/>
        <v>5281427.0421140995</v>
      </c>
      <c r="M210" s="37">
        <f t="shared" si="34"/>
        <v>4917635.8786688913</v>
      </c>
      <c r="N210" s="63"/>
      <c r="O210" s="73"/>
      <c r="P210" s="78"/>
    </row>
    <row r="211" spans="1:16" s="34" customFormat="1" x14ac:dyDescent="0.3">
      <c r="A211" s="33">
        <v>3818</v>
      </c>
      <c r="B211" s="34" t="s">
        <v>171</v>
      </c>
      <c r="C211" s="36">
        <v>20271256</v>
      </c>
      <c r="D211" s="76">
        <v>5691</v>
      </c>
      <c r="E211" s="37">
        <f t="shared" si="29"/>
        <v>3561.9848884203129</v>
      </c>
      <c r="F211" s="38">
        <f t="shared" si="30"/>
        <v>0.91500278383150113</v>
      </c>
      <c r="G211" s="39">
        <f t="shared" si="31"/>
        <v>198.52975634601407</v>
      </c>
      <c r="H211" s="39">
        <f t="shared" si="32"/>
        <v>0</v>
      </c>
      <c r="I211" s="68">
        <f t="shared" si="35"/>
        <v>198.52975634601407</v>
      </c>
      <c r="J211" s="40">
        <f t="shared" si="36"/>
        <v>-34.832551076714758</v>
      </c>
      <c r="K211" s="37">
        <f t="shared" si="37"/>
        <v>163.6972052692993</v>
      </c>
      <c r="L211" s="37">
        <f t="shared" si="33"/>
        <v>1129832.8433651661</v>
      </c>
      <c r="M211" s="37">
        <f t="shared" si="34"/>
        <v>931600.79518758238</v>
      </c>
      <c r="N211" s="63"/>
      <c r="O211" s="73"/>
      <c r="P211" s="78"/>
    </row>
    <row r="212" spans="1:16" s="34" customFormat="1" x14ac:dyDescent="0.3">
      <c r="A212" s="33">
        <v>3819</v>
      </c>
      <c r="B212" s="34" t="s">
        <v>172</v>
      </c>
      <c r="C212" s="36">
        <v>4913953</v>
      </c>
      <c r="D212" s="76">
        <v>1573</v>
      </c>
      <c r="E212" s="37">
        <f t="shared" si="29"/>
        <v>3123.9370629370628</v>
      </c>
      <c r="F212" s="38">
        <f t="shared" si="30"/>
        <v>0.80247704542325515</v>
      </c>
      <c r="G212" s="39">
        <f t="shared" si="31"/>
        <v>461.35845163596412</v>
      </c>
      <c r="H212" s="39">
        <f t="shared" si="32"/>
        <v>132.87538990608405</v>
      </c>
      <c r="I212" s="68">
        <f t="shared" si="35"/>
        <v>594.23384154204814</v>
      </c>
      <c r="J212" s="40">
        <f t="shared" si="36"/>
        <v>-34.832551076714758</v>
      </c>
      <c r="K212" s="37">
        <f t="shared" si="37"/>
        <v>559.40129046533343</v>
      </c>
      <c r="L212" s="37">
        <f t="shared" si="33"/>
        <v>934729.8327456417</v>
      </c>
      <c r="M212" s="37">
        <f t="shared" si="34"/>
        <v>879938.22990196943</v>
      </c>
      <c r="N212" s="63"/>
      <c r="O212" s="73"/>
      <c r="P212" s="78"/>
    </row>
    <row r="213" spans="1:16" s="34" customFormat="1" x14ac:dyDescent="0.3">
      <c r="A213" s="33">
        <v>3820</v>
      </c>
      <c r="B213" s="34" t="s">
        <v>173</v>
      </c>
      <c r="C213" s="36">
        <v>9532595</v>
      </c>
      <c r="D213" s="76">
        <v>2888</v>
      </c>
      <c r="E213" s="37">
        <f t="shared" si="29"/>
        <v>3300.7600415512466</v>
      </c>
      <c r="F213" s="38">
        <f t="shared" si="30"/>
        <v>0.84789933741650081</v>
      </c>
      <c r="G213" s="39">
        <f t="shared" si="31"/>
        <v>355.26466446745388</v>
      </c>
      <c r="H213" s="39">
        <f t="shared" si="32"/>
        <v>70.987347391119755</v>
      </c>
      <c r="I213" s="68">
        <f t="shared" si="35"/>
        <v>426.25201185857361</v>
      </c>
      <c r="J213" s="40">
        <f t="shared" si="36"/>
        <v>-34.832551076714758</v>
      </c>
      <c r="K213" s="37">
        <f t="shared" si="37"/>
        <v>391.41946078185885</v>
      </c>
      <c r="L213" s="37">
        <f t="shared" si="33"/>
        <v>1231015.8102475605</v>
      </c>
      <c r="M213" s="37">
        <f t="shared" si="34"/>
        <v>1130419.4027380084</v>
      </c>
      <c r="N213" s="63"/>
      <c r="O213" s="73"/>
      <c r="P213" s="78"/>
    </row>
    <row r="214" spans="1:16" s="34" customFormat="1" x14ac:dyDescent="0.3">
      <c r="A214" s="33">
        <v>3821</v>
      </c>
      <c r="B214" s="34" t="s">
        <v>174</v>
      </c>
      <c r="C214" s="36">
        <v>8291557</v>
      </c>
      <c r="D214" s="76">
        <v>2403</v>
      </c>
      <c r="E214" s="37">
        <f t="shared" si="29"/>
        <v>3450.5022888056596</v>
      </c>
      <c r="F214" s="38">
        <f t="shared" si="30"/>
        <v>0.88636513033448738</v>
      </c>
      <c r="G214" s="39">
        <f t="shared" si="31"/>
        <v>265.41931611480601</v>
      </c>
      <c r="H214" s="39">
        <f t="shared" si="32"/>
        <v>18.57756085207518</v>
      </c>
      <c r="I214" s="68">
        <f t="shared" si="35"/>
        <v>283.99687696688119</v>
      </c>
      <c r="J214" s="40">
        <f t="shared" si="36"/>
        <v>-34.832551076714758</v>
      </c>
      <c r="K214" s="37">
        <f t="shared" si="37"/>
        <v>249.16432589016642</v>
      </c>
      <c r="L214" s="37">
        <f t="shared" si="33"/>
        <v>682444.49535141548</v>
      </c>
      <c r="M214" s="37">
        <f t="shared" si="34"/>
        <v>598741.8751140699</v>
      </c>
      <c r="N214" s="63"/>
      <c r="O214" s="73"/>
      <c r="P214" s="78"/>
    </row>
    <row r="215" spans="1:16" s="34" customFormat="1" x14ac:dyDescent="0.3">
      <c r="A215" s="33">
        <v>3822</v>
      </c>
      <c r="B215" s="34" t="s">
        <v>175</v>
      </c>
      <c r="C215" s="36">
        <v>4537278</v>
      </c>
      <c r="D215" s="76">
        <v>1448</v>
      </c>
      <c r="E215" s="37">
        <f t="shared" si="29"/>
        <v>3133.4792817679559</v>
      </c>
      <c r="F215" s="38">
        <f t="shared" si="30"/>
        <v>0.80492825087967934</v>
      </c>
      <c r="G215" s="39">
        <f t="shared" si="31"/>
        <v>455.63312033742829</v>
      </c>
      <c r="H215" s="39">
        <f t="shared" si="32"/>
        <v>129.53561331527149</v>
      </c>
      <c r="I215" s="68">
        <f t="shared" si="35"/>
        <v>585.16873365269976</v>
      </c>
      <c r="J215" s="40">
        <f t="shared" si="36"/>
        <v>-34.832551076714758</v>
      </c>
      <c r="K215" s="37">
        <f t="shared" si="37"/>
        <v>550.33618257598505</v>
      </c>
      <c r="L215" s="37">
        <f t="shared" si="33"/>
        <v>847324.32632910926</v>
      </c>
      <c r="M215" s="37">
        <f t="shared" si="34"/>
        <v>796886.79237002635</v>
      </c>
      <c r="N215" s="63"/>
      <c r="O215" s="73"/>
      <c r="P215" s="78"/>
    </row>
    <row r="216" spans="1:16" s="34" customFormat="1" x14ac:dyDescent="0.3">
      <c r="A216" s="33">
        <v>3823</v>
      </c>
      <c r="B216" s="34" t="s">
        <v>176</v>
      </c>
      <c r="C216" s="36">
        <v>3858516</v>
      </c>
      <c r="D216" s="76">
        <v>1287</v>
      </c>
      <c r="E216" s="37">
        <f t="shared" si="29"/>
        <v>2998.0699300699303</v>
      </c>
      <c r="F216" s="38">
        <f t="shared" si="30"/>
        <v>0.77014429259751493</v>
      </c>
      <c r="G216" s="39">
        <f t="shared" si="31"/>
        <v>536.87873135624363</v>
      </c>
      <c r="H216" s="39">
        <f t="shared" si="32"/>
        <v>176.92888640958046</v>
      </c>
      <c r="I216" s="68">
        <f t="shared" si="35"/>
        <v>713.80761776582403</v>
      </c>
      <c r="J216" s="40">
        <f t="shared" si="36"/>
        <v>-34.832551076714758</v>
      </c>
      <c r="K216" s="37">
        <f t="shared" si="37"/>
        <v>678.97506668910933</v>
      </c>
      <c r="L216" s="37">
        <f t="shared" si="33"/>
        <v>918670.40406461549</v>
      </c>
      <c r="M216" s="37">
        <f t="shared" si="34"/>
        <v>873840.91082888376</v>
      </c>
      <c r="N216" s="63"/>
      <c r="O216" s="73"/>
      <c r="P216" s="78"/>
    </row>
    <row r="217" spans="1:16" s="34" customFormat="1" x14ac:dyDescent="0.3">
      <c r="A217" s="33">
        <v>3824</v>
      </c>
      <c r="B217" s="34" t="s">
        <v>177</v>
      </c>
      <c r="C217" s="36">
        <v>7672039</v>
      </c>
      <c r="D217" s="76">
        <v>2201</v>
      </c>
      <c r="E217" s="37">
        <f t="shared" si="29"/>
        <v>3485.70604270786</v>
      </c>
      <c r="F217" s="38">
        <f t="shared" si="30"/>
        <v>0.89540827168147874</v>
      </c>
      <c r="G217" s="39">
        <f t="shared" si="31"/>
        <v>244.29706377348583</v>
      </c>
      <c r="H217" s="39">
        <f t="shared" si="32"/>
        <v>6.2562469863050634</v>
      </c>
      <c r="I217" s="68">
        <f t="shared" si="35"/>
        <v>250.55331075979089</v>
      </c>
      <c r="J217" s="40">
        <f t="shared" si="36"/>
        <v>-34.832551076714758</v>
      </c>
      <c r="K217" s="37">
        <f t="shared" si="37"/>
        <v>215.72075968307612</v>
      </c>
      <c r="L217" s="37">
        <f t="shared" si="33"/>
        <v>551467.83698229969</v>
      </c>
      <c r="M217" s="37">
        <f t="shared" si="34"/>
        <v>474801.39206245053</v>
      </c>
      <c r="N217" s="63"/>
      <c r="O217" s="73"/>
      <c r="P217" s="78"/>
    </row>
    <row r="218" spans="1:16" s="34" customFormat="1" x14ac:dyDescent="0.3">
      <c r="A218" s="33">
        <v>3825</v>
      </c>
      <c r="B218" s="34" t="s">
        <v>178</v>
      </c>
      <c r="C218" s="36">
        <v>14918777</v>
      </c>
      <c r="D218" s="76">
        <v>3676</v>
      </c>
      <c r="E218" s="37">
        <f t="shared" si="29"/>
        <v>4058.426822633297</v>
      </c>
      <c r="F218" s="38">
        <f t="shared" si="30"/>
        <v>1.0425288026229584</v>
      </c>
      <c r="G218" s="39">
        <f t="shared" si="31"/>
        <v>-99.335404181776354</v>
      </c>
      <c r="H218" s="39">
        <f t="shared" si="32"/>
        <v>0</v>
      </c>
      <c r="I218" s="68">
        <f t="shared" si="35"/>
        <v>-99.335404181776354</v>
      </c>
      <c r="J218" s="40">
        <f t="shared" si="36"/>
        <v>-34.832551076714758</v>
      </c>
      <c r="K218" s="37">
        <f t="shared" si="37"/>
        <v>-134.16795525849111</v>
      </c>
      <c r="L218" s="37">
        <f t="shared" si="33"/>
        <v>-365156.9457722099</v>
      </c>
      <c r="M218" s="37">
        <f t="shared" si="34"/>
        <v>-493201.40353021328</v>
      </c>
      <c r="N218" s="63"/>
      <c r="O218" s="73"/>
      <c r="P218" s="78"/>
    </row>
    <row r="219" spans="1:16" s="34" customFormat="1" x14ac:dyDescent="0.3">
      <c r="A219" s="33">
        <v>4201</v>
      </c>
      <c r="B219" s="34" t="s">
        <v>179</v>
      </c>
      <c r="C219" s="36">
        <v>21192661</v>
      </c>
      <c r="D219" s="76">
        <v>6809</v>
      </c>
      <c r="E219" s="37">
        <f t="shared" si="29"/>
        <v>3112.4483771478926</v>
      </c>
      <c r="F219" s="38">
        <f t="shared" si="30"/>
        <v>0.79952583147683154</v>
      </c>
      <c r="G219" s="39">
        <f t="shared" si="31"/>
        <v>468.25166310946622</v>
      </c>
      <c r="H219" s="39">
        <f t="shared" si="32"/>
        <v>136.89642993229361</v>
      </c>
      <c r="I219" s="68">
        <f t="shared" si="35"/>
        <v>605.14809304175981</v>
      </c>
      <c r="J219" s="40">
        <f t="shared" si="36"/>
        <v>-34.832551076714758</v>
      </c>
      <c r="K219" s="37">
        <f t="shared" si="37"/>
        <v>570.3155419650451</v>
      </c>
      <c r="L219" s="37">
        <f t="shared" si="33"/>
        <v>4120453.3655213425</v>
      </c>
      <c r="M219" s="37">
        <f t="shared" si="34"/>
        <v>3883278.525239992</v>
      </c>
      <c r="N219" s="63"/>
      <c r="O219" s="73"/>
      <c r="P219" s="78"/>
    </row>
    <row r="220" spans="1:16" s="34" customFormat="1" x14ac:dyDescent="0.3">
      <c r="A220" s="33">
        <v>4202</v>
      </c>
      <c r="B220" s="34" t="s">
        <v>180</v>
      </c>
      <c r="C220" s="36">
        <v>79434758</v>
      </c>
      <c r="D220" s="76">
        <v>23544</v>
      </c>
      <c r="E220" s="37">
        <f t="shared" si="29"/>
        <v>3373.8854060482499</v>
      </c>
      <c r="F220" s="38">
        <f t="shared" si="30"/>
        <v>0.86668378321832595</v>
      </c>
      <c r="G220" s="39">
        <f t="shared" si="31"/>
        <v>311.38944576925184</v>
      </c>
      <c r="H220" s="39">
        <f t="shared" si="32"/>
        <v>45.39346981716858</v>
      </c>
      <c r="I220" s="68">
        <f t="shared" si="35"/>
        <v>356.78291558642042</v>
      </c>
      <c r="J220" s="40">
        <f t="shared" si="36"/>
        <v>-34.832551076714758</v>
      </c>
      <c r="K220" s="37">
        <f t="shared" si="37"/>
        <v>321.95036450970565</v>
      </c>
      <c r="L220" s="37">
        <f t="shared" si="33"/>
        <v>8400096.9645666815</v>
      </c>
      <c r="M220" s="37">
        <f t="shared" si="34"/>
        <v>7579999.3820165098</v>
      </c>
      <c r="N220" s="63"/>
      <c r="O220" s="73"/>
      <c r="P220" s="78"/>
    </row>
    <row r="221" spans="1:16" s="34" customFormat="1" x14ac:dyDescent="0.3">
      <c r="A221" s="33">
        <v>4203</v>
      </c>
      <c r="B221" s="34" t="s">
        <v>181</v>
      </c>
      <c r="C221" s="36">
        <v>146244610</v>
      </c>
      <c r="D221" s="76">
        <v>44999</v>
      </c>
      <c r="E221" s="37">
        <f t="shared" si="29"/>
        <v>3249.9524433876309</v>
      </c>
      <c r="F221" s="38">
        <f t="shared" si="30"/>
        <v>0.83484788009262723</v>
      </c>
      <c r="G221" s="39">
        <f t="shared" si="31"/>
        <v>385.74922336562332</v>
      </c>
      <c r="H221" s="39">
        <f t="shared" si="32"/>
        <v>88.770006748385242</v>
      </c>
      <c r="I221" s="68">
        <f t="shared" si="35"/>
        <v>474.51923011400856</v>
      </c>
      <c r="J221" s="40">
        <f t="shared" si="36"/>
        <v>-34.832551076714758</v>
      </c>
      <c r="K221" s="37">
        <f t="shared" si="37"/>
        <v>439.6866790372938</v>
      </c>
      <c r="L221" s="37">
        <f t="shared" si="33"/>
        <v>21352890.835900273</v>
      </c>
      <c r="M221" s="37">
        <f t="shared" si="34"/>
        <v>19785460.869999185</v>
      </c>
      <c r="N221" s="63"/>
      <c r="O221" s="73"/>
      <c r="P221" s="78"/>
    </row>
    <row r="222" spans="1:16" s="34" customFormat="1" x14ac:dyDescent="0.3">
      <c r="A222" s="33">
        <v>4204</v>
      </c>
      <c r="B222" s="34" t="s">
        <v>194</v>
      </c>
      <c r="C222" s="36">
        <v>384981489</v>
      </c>
      <c r="D222" s="76">
        <v>111633</v>
      </c>
      <c r="E222" s="37">
        <f t="shared" si="29"/>
        <v>3448.63516164575</v>
      </c>
      <c r="F222" s="38">
        <f t="shared" si="30"/>
        <v>0.88588550265424681</v>
      </c>
      <c r="G222" s="39">
        <f t="shared" si="31"/>
        <v>266.53959241075182</v>
      </c>
      <c r="H222" s="39">
        <f t="shared" si="32"/>
        <v>19.231055358043545</v>
      </c>
      <c r="I222" s="68">
        <f t="shared" si="35"/>
        <v>285.77064776879536</v>
      </c>
      <c r="J222" s="40">
        <f t="shared" si="36"/>
        <v>-34.832551076714758</v>
      </c>
      <c r="K222" s="37">
        <f t="shared" si="37"/>
        <v>250.93809669208059</v>
      </c>
      <c r="L222" s="37">
        <f t="shared" si="33"/>
        <v>31901434.722373933</v>
      </c>
      <c r="M222" s="37">
        <f t="shared" si="34"/>
        <v>28012972.548027031</v>
      </c>
      <c r="N222" s="63"/>
      <c r="O222" s="73"/>
      <c r="P222" s="78"/>
    </row>
    <row r="223" spans="1:16" s="34" customFormat="1" x14ac:dyDescent="0.3">
      <c r="A223" s="33">
        <v>4205</v>
      </c>
      <c r="B223" s="34" t="s">
        <v>199</v>
      </c>
      <c r="C223" s="36">
        <v>75164300</v>
      </c>
      <c r="D223" s="76">
        <v>23046</v>
      </c>
      <c r="E223" s="37">
        <f t="shared" si="29"/>
        <v>3261.4900633515576</v>
      </c>
      <c r="F223" s="38">
        <f t="shared" si="30"/>
        <v>0.83781166425131426</v>
      </c>
      <c r="G223" s="39">
        <f t="shared" si="31"/>
        <v>378.82665138726725</v>
      </c>
      <c r="H223" s="39">
        <f t="shared" si="32"/>
        <v>84.731839761010875</v>
      </c>
      <c r="I223" s="68">
        <f t="shared" si="35"/>
        <v>463.55849114827811</v>
      </c>
      <c r="J223" s="40">
        <f t="shared" si="36"/>
        <v>-34.832551076714758</v>
      </c>
      <c r="K223" s="37">
        <f t="shared" si="37"/>
        <v>428.72594007156334</v>
      </c>
      <c r="L223" s="37">
        <f t="shared" si="33"/>
        <v>10683168.987003217</v>
      </c>
      <c r="M223" s="37">
        <f t="shared" si="34"/>
        <v>9880418.0148892496</v>
      </c>
      <c r="N223" s="63"/>
      <c r="O223" s="73"/>
      <c r="P223" s="78"/>
    </row>
    <row r="224" spans="1:16" s="34" customFormat="1" x14ac:dyDescent="0.3">
      <c r="A224" s="33">
        <v>4206</v>
      </c>
      <c r="B224" s="34" t="s">
        <v>195</v>
      </c>
      <c r="C224" s="36">
        <v>32348217</v>
      </c>
      <c r="D224" s="76">
        <v>9691</v>
      </c>
      <c r="E224" s="37">
        <f t="shared" si="29"/>
        <v>3337.9648127128262</v>
      </c>
      <c r="F224" s="38">
        <f t="shared" si="30"/>
        <v>0.85745650013645747</v>
      </c>
      <c r="G224" s="39">
        <f t="shared" si="31"/>
        <v>332.94180177050612</v>
      </c>
      <c r="H224" s="39">
        <f t="shared" si="32"/>
        <v>57.965677484566889</v>
      </c>
      <c r="I224" s="68">
        <f t="shared" si="35"/>
        <v>390.90747925507299</v>
      </c>
      <c r="J224" s="40">
        <f t="shared" si="36"/>
        <v>-34.832551076714758</v>
      </c>
      <c r="K224" s="37">
        <f t="shared" si="37"/>
        <v>356.07492817835822</v>
      </c>
      <c r="L224" s="37">
        <f t="shared" si="33"/>
        <v>3788284.3814609125</v>
      </c>
      <c r="M224" s="37">
        <f t="shared" si="34"/>
        <v>3450722.1289764694</v>
      </c>
      <c r="N224" s="63"/>
      <c r="O224" s="73"/>
      <c r="P224" s="78"/>
    </row>
    <row r="225" spans="1:16" s="34" customFormat="1" x14ac:dyDescent="0.3">
      <c r="A225" s="33">
        <v>4207</v>
      </c>
      <c r="B225" s="34" t="s">
        <v>196</v>
      </c>
      <c r="C225" s="36">
        <v>32266697</v>
      </c>
      <c r="D225" s="76">
        <v>9028</v>
      </c>
      <c r="E225" s="37">
        <f t="shared" si="29"/>
        <v>3574.0692290651309</v>
      </c>
      <c r="F225" s="38">
        <f t="shared" si="30"/>
        <v>0.91810700961491831</v>
      </c>
      <c r="G225" s="39">
        <f t="shared" si="31"/>
        <v>191.27915195912328</v>
      </c>
      <c r="H225" s="39">
        <f t="shared" si="32"/>
        <v>0</v>
      </c>
      <c r="I225" s="68">
        <f t="shared" si="35"/>
        <v>191.27915195912328</v>
      </c>
      <c r="J225" s="40">
        <f t="shared" si="36"/>
        <v>-34.832551076714758</v>
      </c>
      <c r="K225" s="37">
        <f t="shared" si="37"/>
        <v>156.44660088240852</v>
      </c>
      <c r="L225" s="37">
        <f t="shared" si="33"/>
        <v>1726868.183886965</v>
      </c>
      <c r="M225" s="37">
        <f t="shared" si="34"/>
        <v>1412399.9127663842</v>
      </c>
      <c r="N225" s="63"/>
      <c r="O225" s="73"/>
      <c r="P225" s="78"/>
    </row>
    <row r="226" spans="1:16" s="34" customFormat="1" x14ac:dyDescent="0.3">
      <c r="A226" s="33">
        <v>4211</v>
      </c>
      <c r="B226" s="34" t="s">
        <v>182</v>
      </c>
      <c r="C226" s="36">
        <v>7137043</v>
      </c>
      <c r="D226" s="76">
        <v>2428</v>
      </c>
      <c r="E226" s="37">
        <f t="shared" si="29"/>
        <v>2939.4740527182867</v>
      </c>
      <c r="F226" s="38">
        <f t="shared" si="30"/>
        <v>0.7550921818847206</v>
      </c>
      <c r="G226" s="39">
        <f t="shared" si="31"/>
        <v>572.03625776722981</v>
      </c>
      <c r="H226" s="39">
        <f t="shared" si="32"/>
        <v>197.43744348265571</v>
      </c>
      <c r="I226" s="68">
        <f t="shared" si="35"/>
        <v>769.47370124988549</v>
      </c>
      <c r="J226" s="40">
        <f t="shared" si="36"/>
        <v>-34.832551076714758</v>
      </c>
      <c r="K226" s="37">
        <f t="shared" si="37"/>
        <v>734.64115017317079</v>
      </c>
      <c r="L226" s="37">
        <f t="shared" si="33"/>
        <v>1868282.1466347219</v>
      </c>
      <c r="M226" s="37">
        <f t="shared" si="34"/>
        <v>1783708.7126204586</v>
      </c>
      <c r="N226" s="63"/>
      <c r="O226" s="73"/>
      <c r="P226" s="78"/>
    </row>
    <row r="227" spans="1:16" s="34" customFormat="1" x14ac:dyDescent="0.3">
      <c r="A227" s="33">
        <v>4212</v>
      </c>
      <c r="B227" s="34" t="s">
        <v>183</v>
      </c>
      <c r="C227" s="36">
        <v>6238961</v>
      </c>
      <c r="D227" s="76">
        <v>2097</v>
      </c>
      <c r="E227" s="37">
        <f t="shared" si="29"/>
        <v>2975.1840724845015</v>
      </c>
      <c r="F227" s="38">
        <f t="shared" si="30"/>
        <v>0.76426537282188245</v>
      </c>
      <c r="G227" s="39">
        <f t="shared" si="31"/>
        <v>550.61024590750094</v>
      </c>
      <c r="H227" s="39">
        <f t="shared" si="32"/>
        <v>184.93893656448051</v>
      </c>
      <c r="I227" s="68">
        <f t="shared" si="35"/>
        <v>735.54918247198145</v>
      </c>
      <c r="J227" s="40">
        <f t="shared" si="36"/>
        <v>-34.832551076714758</v>
      </c>
      <c r="K227" s="37">
        <f t="shared" si="37"/>
        <v>700.71663139526675</v>
      </c>
      <c r="L227" s="37">
        <f t="shared" si="33"/>
        <v>1542446.6356437451</v>
      </c>
      <c r="M227" s="37">
        <f t="shared" si="34"/>
        <v>1469402.7760358744</v>
      </c>
      <c r="N227" s="63"/>
      <c r="O227" s="73"/>
      <c r="P227" s="78"/>
    </row>
    <row r="228" spans="1:16" s="34" customFormat="1" x14ac:dyDescent="0.3">
      <c r="A228" s="33">
        <v>4213</v>
      </c>
      <c r="B228" s="34" t="s">
        <v>184</v>
      </c>
      <c r="C228" s="36">
        <v>19083615</v>
      </c>
      <c r="D228" s="76">
        <v>6053</v>
      </c>
      <c r="E228" s="37">
        <f t="shared" si="29"/>
        <v>3152.7531802412027</v>
      </c>
      <c r="F228" s="38">
        <f t="shared" si="30"/>
        <v>0.80987933049139771</v>
      </c>
      <c r="G228" s="39">
        <f t="shared" si="31"/>
        <v>444.06878125348021</v>
      </c>
      <c r="H228" s="39">
        <f t="shared" si="32"/>
        <v>122.7897488496351</v>
      </c>
      <c r="I228" s="68">
        <f t="shared" si="35"/>
        <v>566.8585301031153</v>
      </c>
      <c r="J228" s="40">
        <f t="shared" si="36"/>
        <v>-34.832551076714758</v>
      </c>
      <c r="K228" s="37">
        <f t="shared" si="37"/>
        <v>532.02597902640059</v>
      </c>
      <c r="L228" s="37">
        <f t="shared" si="33"/>
        <v>3431194.6827141568</v>
      </c>
      <c r="M228" s="37">
        <f t="shared" si="34"/>
        <v>3220353.2510468028</v>
      </c>
      <c r="N228" s="63"/>
      <c r="O228" s="73"/>
      <c r="P228" s="78"/>
    </row>
    <row r="229" spans="1:16" s="34" customFormat="1" x14ac:dyDescent="0.3">
      <c r="A229" s="33">
        <v>4214</v>
      </c>
      <c r="B229" s="34" t="s">
        <v>185</v>
      </c>
      <c r="C229" s="36">
        <v>18013003</v>
      </c>
      <c r="D229" s="76">
        <v>5951</v>
      </c>
      <c r="E229" s="37">
        <f t="shared" si="29"/>
        <v>3026.8867417240799</v>
      </c>
      <c r="F229" s="38">
        <f t="shared" si="30"/>
        <v>0.77754675603030865</v>
      </c>
      <c r="G229" s="39">
        <f t="shared" si="31"/>
        <v>519.58864436375382</v>
      </c>
      <c r="H229" s="39">
        <f t="shared" si="32"/>
        <v>166.84300233062808</v>
      </c>
      <c r="I229" s="68">
        <f t="shared" si="35"/>
        <v>686.43164669438193</v>
      </c>
      <c r="J229" s="40">
        <f t="shared" si="36"/>
        <v>-34.832551076714758</v>
      </c>
      <c r="K229" s="37">
        <f t="shared" si="37"/>
        <v>651.59909561766722</v>
      </c>
      <c r="L229" s="37">
        <f t="shared" si="33"/>
        <v>4084954.729478267</v>
      </c>
      <c r="M229" s="37">
        <f t="shared" si="34"/>
        <v>3877666.2180207376</v>
      </c>
      <c r="N229" s="63"/>
      <c r="O229" s="73"/>
      <c r="P229" s="78"/>
    </row>
    <row r="230" spans="1:16" s="34" customFormat="1" x14ac:dyDescent="0.3">
      <c r="A230" s="33">
        <v>4215</v>
      </c>
      <c r="B230" s="34" t="s">
        <v>186</v>
      </c>
      <c r="C230" s="36">
        <v>37761733</v>
      </c>
      <c r="D230" s="76">
        <v>11074</v>
      </c>
      <c r="E230" s="37">
        <f t="shared" si="29"/>
        <v>3409.9451869243271</v>
      </c>
      <c r="F230" s="38">
        <f t="shared" si="30"/>
        <v>0.8759468207997676</v>
      </c>
      <c r="G230" s="39">
        <f t="shared" si="31"/>
        <v>289.75357724360555</v>
      </c>
      <c r="H230" s="39">
        <f t="shared" si="32"/>
        <v>32.772546510541567</v>
      </c>
      <c r="I230" s="68">
        <f t="shared" si="35"/>
        <v>322.52612375414714</v>
      </c>
      <c r="J230" s="40">
        <f t="shared" si="36"/>
        <v>-34.832551076714758</v>
      </c>
      <c r="K230" s="37">
        <f t="shared" si="37"/>
        <v>287.69357267743237</v>
      </c>
      <c r="L230" s="37">
        <f t="shared" si="33"/>
        <v>3571654.2944534253</v>
      </c>
      <c r="M230" s="37">
        <f t="shared" si="34"/>
        <v>3185918.6238298859</v>
      </c>
      <c r="N230" s="63"/>
      <c r="O230" s="73"/>
      <c r="P230" s="78"/>
    </row>
    <row r="231" spans="1:16" s="34" customFormat="1" x14ac:dyDescent="0.3">
      <c r="A231" s="33">
        <v>4216</v>
      </c>
      <c r="B231" s="34" t="s">
        <v>187</v>
      </c>
      <c r="C231" s="36">
        <v>15303021</v>
      </c>
      <c r="D231" s="76">
        <v>5226</v>
      </c>
      <c r="E231" s="37">
        <f t="shared" si="29"/>
        <v>2928.2474167623423</v>
      </c>
      <c r="F231" s="38">
        <f t="shared" si="30"/>
        <v>0.75220828330723177</v>
      </c>
      <c r="G231" s="39">
        <f t="shared" si="31"/>
        <v>578.77223934079643</v>
      </c>
      <c r="H231" s="39">
        <f t="shared" si="32"/>
        <v>201.36676606723626</v>
      </c>
      <c r="I231" s="68">
        <f t="shared" si="35"/>
        <v>780.13900540803274</v>
      </c>
      <c r="J231" s="40">
        <f t="shared" si="36"/>
        <v>-34.832551076714758</v>
      </c>
      <c r="K231" s="37">
        <f t="shared" si="37"/>
        <v>745.30645433131804</v>
      </c>
      <c r="L231" s="37">
        <f t="shared" si="33"/>
        <v>4077006.442262379</v>
      </c>
      <c r="M231" s="37">
        <f t="shared" si="34"/>
        <v>3894971.5303354682</v>
      </c>
      <c r="N231" s="63"/>
      <c r="O231" s="73"/>
      <c r="P231" s="78"/>
    </row>
    <row r="232" spans="1:16" s="34" customFormat="1" x14ac:dyDescent="0.3">
      <c r="A232" s="33">
        <v>4217</v>
      </c>
      <c r="B232" s="34" t="s">
        <v>188</v>
      </c>
      <c r="C232" s="36">
        <v>5506555</v>
      </c>
      <c r="D232" s="76">
        <v>1836</v>
      </c>
      <c r="E232" s="37">
        <f t="shared" si="29"/>
        <v>2999.212962962963</v>
      </c>
      <c r="F232" s="38">
        <f t="shared" si="30"/>
        <v>0.77043791492099423</v>
      </c>
      <c r="G232" s="39">
        <f t="shared" si="31"/>
        <v>536.19291162042396</v>
      </c>
      <c r="H232" s="39">
        <f t="shared" si="32"/>
        <v>176.52882489701898</v>
      </c>
      <c r="I232" s="68">
        <f t="shared" si="35"/>
        <v>712.72173651744288</v>
      </c>
      <c r="J232" s="40">
        <f t="shared" si="36"/>
        <v>-34.832551076714758</v>
      </c>
      <c r="K232" s="37">
        <f t="shared" si="37"/>
        <v>677.88918544072817</v>
      </c>
      <c r="L232" s="37">
        <f t="shared" si="33"/>
        <v>1308557.1082460252</v>
      </c>
      <c r="M232" s="37">
        <f t="shared" si="34"/>
        <v>1244604.544469177</v>
      </c>
      <c r="N232" s="63"/>
      <c r="O232" s="73"/>
      <c r="P232" s="78"/>
    </row>
    <row r="233" spans="1:16" s="34" customFormat="1" x14ac:dyDescent="0.3">
      <c r="A233" s="33">
        <v>4218</v>
      </c>
      <c r="B233" s="34" t="s">
        <v>189</v>
      </c>
      <c r="C233" s="36">
        <v>3503685</v>
      </c>
      <c r="D233" s="76">
        <v>1331</v>
      </c>
      <c r="E233" s="37">
        <f t="shared" si="29"/>
        <v>2632.3703981968447</v>
      </c>
      <c r="F233" s="38">
        <f t="shared" si="30"/>
        <v>0.67620338599862506</v>
      </c>
      <c r="G233" s="39">
        <f t="shared" si="31"/>
        <v>756.29845048009497</v>
      </c>
      <c r="H233" s="39">
        <f t="shared" si="32"/>
        <v>304.9237225651604</v>
      </c>
      <c r="I233" s="68">
        <f t="shared" si="35"/>
        <v>1061.2221730452554</v>
      </c>
      <c r="J233" s="40">
        <f t="shared" si="36"/>
        <v>-34.832551076714758</v>
      </c>
      <c r="K233" s="37">
        <f t="shared" si="37"/>
        <v>1026.3896219685407</v>
      </c>
      <c r="L233" s="37">
        <f t="shared" si="33"/>
        <v>1412486.7123232349</v>
      </c>
      <c r="M233" s="37">
        <f t="shared" si="34"/>
        <v>1366124.5868401276</v>
      </c>
      <c r="N233" s="63"/>
      <c r="O233" s="73"/>
      <c r="P233" s="78"/>
    </row>
    <row r="234" spans="1:16" s="34" customFormat="1" x14ac:dyDescent="0.3">
      <c r="A234" s="33">
        <v>4219</v>
      </c>
      <c r="B234" s="34" t="s">
        <v>190</v>
      </c>
      <c r="C234" s="36">
        <v>11212159</v>
      </c>
      <c r="D234" s="76">
        <v>3634</v>
      </c>
      <c r="E234" s="37">
        <f t="shared" si="29"/>
        <v>3085.3492019812879</v>
      </c>
      <c r="F234" s="38">
        <f t="shared" si="30"/>
        <v>0.79256459455592554</v>
      </c>
      <c r="G234" s="39">
        <f t="shared" si="31"/>
        <v>484.51116820942906</v>
      </c>
      <c r="H234" s="39">
        <f t="shared" si="32"/>
        <v>146.38114124060527</v>
      </c>
      <c r="I234" s="68">
        <f t="shared" si="35"/>
        <v>630.8923094500343</v>
      </c>
      <c r="J234" s="40">
        <f t="shared" si="36"/>
        <v>-34.832551076714758</v>
      </c>
      <c r="K234" s="37">
        <f t="shared" si="37"/>
        <v>596.0597583733196</v>
      </c>
      <c r="L234" s="37">
        <f t="shared" si="33"/>
        <v>2292662.6525414246</v>
      </c>
      <c r="M234" s="37">
        <f t="shared" si="34"/>
        <v>2166081.1619286435</v>
      </c>
      <c r="N234" s="63"/>
      <c r="O234" s="73"/>
      <c r="P234" s="78"/>
    </row>
    <row r="235" spans="1:16" s="34" customFormat="1" x14ac:dyDescent="0.3">
      <c r="A235" s="33">
        <v>4220</v>
      </c>
      <c r="B235" s="34" t="s">
        <v>191</v>
      </c>
      <c r="C235" s="36">
        <v>3510774</v>
      </c>
      <c r="D235" s="76">
        <v>1162</v>
      </c>
      <c r="E235" s="37">
        <f t="shared" si="29"/>
        <v>3021.3201376936318</v>
      </c>
      <c r="F235" s="38">
        <f t="shared" si="30"/>
        <v>0.77611680662179039</v>
      </c>
      <c r="G235" s="39">
        <f t="shared" si="31"/>
        <v>522.92860678202271</v>
      </c>
      <c r="H235" s="39">
        <f t="shared" si="32"/>
        <v>168.79131374128494</v>
      </c>
      <c r="I235" s="68">
        <f t="shared" si="35"/>
        <v>691.71992052330768</v>
      </c>
      <c r="J235" s="40">
        <f t="shared" si="36"/>
        <v>-34.832551076714758</v>
      </c>
      <c r="K235" s="37">
        <f t="shared" si="37"/>
        <v>656.88736944659297</v>
      </c>
      <c r="L235" s="37">
        <f t="shared" si="33"/>
        <v>803778.54764808354</v>
      </c>
      <c r="M235" s="37">
        <f t="shared" si="34"/>
        <v>763303.12329694105</v>
      </c>
      <c r="N235" s="63"/>
      <c r="O235" s="73"/>
      <c r="P235" s="78"/>
    </row>
    <row r="236" spans="1:16" s="34" customFormat="1" x14ac:dyDescent="0.3">
      <c r="A236" s="33">
        <v>4221</v>
      </c>
      <c r="B236" s="34" t="s">
        <v>192</v>
      </c>
      <c r="C236" s="36">
        <v>4235132</v>
      </c>
      <c r="D236" s="76">
        <v>1164</v>
      </c>
      <c r="E236" s="37">
        <f t="shared" si="29"/>
        <v>3638.4295532646047</v>
      </c>
      <c r="F236" s="38">
        <f t="shared" si="30"/>
        <v>0.93463989160503069</v>
      </c>
      <c r="G236" s="39">
        <f t="shared" si="31"/>
        <v>152.662957439439</v>
      </c>
      <c r="H236" s="39">
        <f t="shared" si="32"/>
        <v>0</v>
      </c>
      <c r="I236" s="68">
        <f t="shared" si="35"/>
        <v>152.662957439439</v>
      </c>
      <c r="J236" s="40">
        <f t="shared" si="36"/>
        <v>-34.832551076714758</v>
      </c>
      <c r="K236" s="37">
        <f t="shared" si="37"/>
        <v>117.83040636272423</v>
      </c>
      <c r="L236" s="37">
        <f t="shared" si="33"/>
        <v>177699.68245950699</v>
      </c>
      <c r="M236" s="37">
        <f t="shared" si="34"/>
        <v>137154.59300621101</v>
      </c>
      <c r="N236" s="63"/>
      <c r="O236" s="73"/>
      <c r="P236" s="78"/>
    </row>
    <row r="237" spans="1:16" s="34" customFormat="1" x14ac:dyDescent="0.3">
      <c r="A237" s="33">
        <v>4222</v>
      </c>
      <c r="B237" s="34" t="s">
        <v>193</v>
      </c>
      <c r="C237" s="36">
        <v>5120829</v>
      </c>
      <c r="D237" s="76">
        <v>965</v>
      </c>
      <c r="E237" s="37">
        <f t="shared" si="29"/>
        <v>5306.5585492227983</v>
      </c>
      <c r="F237" s="38">
        <f t="shared" si="30"/>
        <v>1.3631489175848417</v>
      </c>
      <c r="G237" s="39">
        <f t="shared" si="31"/>
        <v>-848.21444013547716</v>
      </c>
      <c r="H237" s="39">
        <f t="shared" si="32"/>
        <v>0</v>
      </c>
      <c r="I237" s="68">
        <f t="shared" si="35"/>
        <v>-848.21444013547716</v>
      </c>
      <c r="J237" s="40">
        <f t="shared" si="36"/>
        <v>-34.832551076714758</v>
      </c>
      <c r="K237" s="37">
        <f t="shared" si="37"/>
        <v>-883.04699121219187</v>
      </c>
      <c r="L237" s="37">
        <f t="shared" si="33"/>
        <v>-818526.93473073549</v>
      </c>
      <c r="M237" s="37">
        <f t="shared" si="34"/>
        <v>-852140.34651976521</v>
      </c>
      <c r="N237" s="63"/>
      <c r="O237" s="73"/>
      <c r="P237" s="78"/>
    </row>
    <row r="238" spans="1:16" s="34" customFormat="1" x14ac:dyDescent="0.3">
      <c r="A238" s="33">
        <v>4223</v>
      </c>
      <c r="B238" s="34" t="s">
        <v>197</v>
      </c>
      <c r="C238" s="36">
        <v>44800512</v>
      </c>
      <c r="D238" s="76">
        <v>14774</v>
      </c>
      <c r="E238" s="37">
        <f t="shared" si="29"/>
        <v>3032.3887911195343</v>
      </c>
      <c r="F238" s="38">
        <f t="shared" si="30"/>
        <v>0.77896012264227421</v>
      </c>
      <c r="G238" s="39">
        <f t="shared" si="31"/>
        <v>516.28741472648119</v>
      </c>
      <c r="H238" s="39">
        <f t="shared" si="32"/>
        <v>164.91728504221905</v>
      </c>
      <c r="I238" s="68">
        <f t="shared" si="35"/>
        <v>681.20469976870027</v>
      </c>
      <c r="J238" s="40">
        <f t="shared" si="36"/>
        <v>-34.832551076714758</v>
      </c>
      <c r="K238" s="37">
        <f t="shared" si="37"/>
        <v>646.37214869198556</v>
      </c>
      <c r="L238" s="37">
        <f t="shared" si="33"/>
        <v>10064118.234382778</v>
      </c>
      <c r="M238" s="37">
        <f t="shared" si="34"/>
        <v>9549502.1247753948</v>
      </c>
      <c r="N238" s="63"/>
      <c r="O238" s="73"/>
      <c r="P238" s="78"/>
    </row>
    <row r="239" spans="1:16" s="34" customFormat="1" x14ac:dyDescent="0.3">
      <c r="A239" s="33">
        <v>4224</v>
      </c>
      <c r="B239" s="34" t="s">
        <v>198</v>
      </c>
      <c r="C239" s="36">
        <v>3414055</v>
      </c>
      <c r="D239" s="76">
        <v>932</v>
      </c>
      <c r="E239" s="37">
        <f t="shared" si="29"/>
        <v>3663.1491416309013</v>
      </c>
      <c r="F239" s="38">
        <f t="shared" si="30"/>
        <v>0.94098986019806452</v>
      </c>
      <c r="G239" s="39">
        <f t="shared" si="31"/>
        <v>137.83120441966102</v>
      </c>
      <c r="H239" s="39">
        <f t="shared" si="32"/>
        <v>0</v>
      </c>
      <c r="I239" s="68">
        <f t="shared" si="35"/>
        <v>137.83120441966102</v>
      </c>
      <c r="J239" s="40">
        <f t="shared" si="36"/>
        <v>-34.832551076714758</v>
      </c>
      <c r="K239" s="37">
        <f t="shared" si="37"/>
        <v>102.99865334294626</v>
      </c>
      <c r="L239" s="37">
        <f t="shared" si="33"/>
        <v>128458.68251912406</v>
      </c>
      <c r="M239" s="37">
        <f t="shared" si="34"/>
        <v>95994.74491562591</v>
      </c>
      <c r="N239" s="63"/>
      <c r="O239" s="73"/>
      <c r="P239" s="78"/>
    </row>
    <row r="240" spans="1:16" s="34" customFormat="1" x14ac:dyDescent="0.3">
      <c r="A240" s="33">
        <v>4225</v>
      </c>
      <c r="B240" s="34" t="s">
        <v>200</v>
      </c>
      <c r="C240" s="36">
        <v>31367502</v>
      </c>
      <c r="D240" s="76">
        <v>10365</v>
      </c>
      <c r="E240" s="37">
        <f t="shared" si="29"/>
        <v>3026.2905933429811</v>
      </c>
      <c r="F240" s="38">
        <f t="shared" si="30"/>
        <v>0.77739361741648261</v>
      </c>
      <c r="G240" s="39">
        <f t="shared" si="31"/>
        <v>519.94633339241318</v>
      </c>
      <c r="H240" s="39">
        <f t="shared" si="32"/>
        <v>167.05165426401265</v>
      </c>
      <c r="I240" s="68">
        <f t="shared" si="35"/>
        <v>686.99798765642583</v>
      </c>
      <c r="J240" s="40">
        <f t="shared" si="36"/>
        <v>-34.832551076714758</v>
      </c>
      <c r="K240" s="37">
        <f t="shared" si="37"/>
        <v>652.16543657971113</v>
      </c>
      <c r="L240" s="37">
        <f t="shared" si="33"/>
        <v>7120734.142058854</v>
      </c>
      <c r="M240" s="37">
        <f t="shared" si="34"/>
        <v>6759694.7501487061</v>
      </c>
      <c r="N240" s="63"/>
      <c r="O240" s="73"/>
      <c r="P240" s="78"/>
    </row>
    <row r="241" spans="1:16" s="34" customFormat="1" x14ac:dyDescent="0.3">
      <c r="A241" s="33">
        <v>4226</v>
      </c>
      <c r="B241" s="34" t="s">
        <v>201</v>
      </c>
      <c r="C241" s="36">
        <v>5508987</v>
      </c>
      <c r="D241" s="76">
        <v>1680</v>
      </c>
      <c r="E241" s="37">
        <f t="shared" si="29"/>
        <v>3279.1589285714285</v>
      </c>
      <c r="F241" s="38">
        <f t="shared" si="30"/>
        <v>0.84235044287327954</v>
      </c>
      <c r="G241" s="39">
        <f t="shared" si="31"/>
        <v>368.22533225534471</v>
      </c>
      <c r="H241" s="39">
        <f t="shared" si="32"/>
        <v>78.547736934056061</v>
      </c>
      <c r="I241" s="68">
        <f t="shared" si="35"/>
        <v>446.77306918940076</v>
      </c>
      <c r="J241" s="40">
        <f t="shared" si="36"/>
        <v>-34.832551076714758</v>
      </c>
      <c r="K241" s="37">
        <f t="shared" si="37"/>
        <v>411.94051811268599</v>
      </c>
      <c r="L241" s="37">
        <f t="shared" si="33"/>
        <v>750578.75623819325</v>
      </c>
      <c r="M241" s="37">
        <f t="shared" si="34"/>
        <v>692060.07042931241</v>
      </c>
      <c r="N241" s="63"/>
      <c r="O241" s="73"/>
      <c r="P241" s="78"/>
    </row>
    <row r="242" spans="1:16" s="34" customFormat="1" x14ac:dyDescent="0.3">
      <c r="A242" s="33">
        <v>4227</v>
      </c>
      <c r="B242" s="34" t="s">
        <v>202</v>
      </c>
      <c r="C242" s="36">
        <v>19671427</v>
      </c>
      <c r="D242" s="76">
        <v>5987</v>
      </c>
      <c r="E242" s="37">
        <f t="shared" si="29"/>
        <v>3285.690162017705</v>
      </c>
      <c r="F242" s="38">
        <f t="shared" si="30"/>
        <v>0.84402818631475907</v>
      </c>
      <c r="G242" s="39">
        <f t="shared" si="31"/>
        <v>364.30659218757881</v>
      </c>
      <c r="H242" s="39">
        <f t="shared" si="32"/>
        <v>76.261805227859298</v>
      </c>
      <c r="I242" s="68">
        <f t="shared" si="35"/>
        <v>440.56839741543808</v>
      </c>
      <c r="J242" s="40">
        <f t="shared" si="36"/>
        <v>-34.832551076714758</v>
      </c>
      <c r="K242" s="37">
        <f t="shared" si="37"/>
        <v>405.73584633872332</v>
      </c>
      <c r="L242" s="37">
        <f t="shared" si="33"/>
        <v>2637682.995326228</v>
      </c>
      <c r="M242" s="37">
        <f t="shared" si="34"/>
        <v>2429140.5120299365</v>
      </c>
      <c r="N242" s="63"/>
      <c r="O242" s="73"/>
      <c r="P242" s="78"/>
    </row>
    <row r="243" spans="1:16" s="34" customFormat="1" x14ac:dyDescent="0.3">
      <c r="A243" s="33">
        <v>4228</v>
      </c>
      <c r="B243" s="34" t="s">
        <v>203</v>
      </c>
      <c r="C243" s="36">
        <v>8363233</v>
      </c>
      <c r="D243" s="76">
        <v>1822</v>
      </c>
      <c r="E243" s="37">
        <f t="shared" si="29"/>
        <v>4590.1388583973658</v>
      </c>
      <c r="F243" s="38">
        <f t="shared" si="30"/>
        <v>1.1791150061474212</v>
      </c>
      <c r="G243" s="39">
        <f t="shared" si="31"/>
        <v>-418.36262564021763</v>
      </c>
      <c r="H243" s="39">
        <f t="shared" si="32"/>
        <v>0</v>
      </c>
      <c r="I243" s="68">
        <f t="shared" si="35"/>
        <v>-418.36262564021763</v>
      </c>
      <c r="J243" s="40">
        <f t="shared" si="36"/>
        <v>-34.832551076714758</v>
      </c>
      <c r="K243" s="37">
        <f t="shared" si="37"/>
        <v>-453.19517671693239</v>
      </c>
      <c r="L243" s="37">
        <f t="shared" si="33"/>
        <v>-762256.70391647657</v>
      </c>
      <c r="M243" s="37">
        <f t="shared" si="34"/>
        <v>-825721.61197825079</v>
      </c>
      <c r="N243" s="63"/>
      <c r="O243" s="73"/>
      <c r="P243" s="78"/>
    </row>
    <row r="244" spans="1:16" s="34" customFormat="1" x14ac:dyDescent="0.3">
      <c r="A244" s="33">
        <v>4601</v>
      </c>
      <c r="B244" s="34" t="s">
        <v>227</v>
      </c>
      <c r="C244" s="36">
        <v>1182193163</v>
      </c>
      <c r="D244" s="76">
        <v>283929</v>
      </c>
      <c r="E244" s="37">
        <f t="shared" si="29"/>
        <v>4163.6929056207709</v>
      </c>
      <c r="F244" s="38">
        <f t="shared" si="30"/>
        <v>1.0695695571443209</v>
      </c>
      <c r="G244" s="39">
        <f t="shared" si="31"/>
        <v>-162.49505397426074</v>
      </c>
      <c r="H244" s="39">
        <f t="shared" si="32"/>
        <v>0</v>
      </c>
      <c r="I244" s="68">
        <f t="shared" si="35"/>
        <v>-162.49505397426074</v>
      </c>
      <c r="J244" s="40">
        <f t="shared" si="36"/>
        <v>-34.832551076714758</v>
      </c>
      <c r="K244" s="37">
        <f t="shared" si="37"/>
        <v>-197.32760505097551</v>
      </c>
      <c r="L244" s="37">
        <f t="shared" si="33"/>
        <v>-46137058.17985788</v>
      </c>
      <c r="M244" s="37">
        <f t="shared" si="34"/>
        <v>-56027029.574518427</v>
      </c>
      <c r="N244" s="63"/>
      <c r="O244" s="73"/>
      <c r="P244" s="78"/>
    </row>
    <row r="245" spans="1:16" s="34" customFormat="1" x14ac:dyDescent="0.3">
      <c r="A245" s="33">
        <v>4602</v>
      </c>
      <c r="B245" s="34" t="s">
        <v>426</v>
      </c>
      <c r="C245" s="36">
        <v>75458208</v>
      </c>
      <c r="D245" s="76">
        <v>17207</v>
      </c>
      <c r="E245" s="37">
        <f t="shared" si="29"/>
        <v>4385.3203928633693</v>
      </c>
      <c r="F245" s="38">
        <f t="shared" si="30"/>
        <v>1.1265012326435093</v>
      </c>
      <c r="G245" s="39">
        <f t="shared" si="31"/>
        <v>-295.47154631981977</v>
      </c>
      <c r="H245" s="39">
        <f t="shared" si="32"/>
        <v>0</v>
      </c>
      <c r="I245" s="68">
        <f t="shared" si="35"/>
        <v>-295.47154631981977</v>
      </c>
      <c r="J245" s="40">
        <f t="shared" si="36"/>
        <v>-34.832551076714758</v>
      </c>
      <c r="K245" s="37">
        <f t="shared" si="37"/>
        <v>-330.30409739653453</v>
      </c>
      <c r="L245" s="37">
        <f t="shared" si="33"/>
        <v>-5084178.8975251392</v>
      </c>
      <c r="M245" s="37">
        <f t="shared" si="34"/>
        <v>-5683542.6039021695</v>
      </c>
      <c r="N245" s="63"/>
      <c r="O245" s="73"/>
      <c r="P245" s="78"/>
    </row>
    <row r="246" spans="1:16" s="34" customFormat="1" x14ac:dyDescent="0.3">
      <c r="A246" s="33">
        <v>4611</v>
      </c>
      <c r="B246" s="34" t="s">
        <v>228</v>
      </c>
      <c r="C246" s="36">
        <v>13193177</v>
      </c>
      <c r="D246" s="76">
        <v>4062</v>
      </c>
      <c r="E246" s="37">
        <f t="shared" si="29"/>
        <v>3247.9510093549975</v>
      </c>
      <c r="F246" s="38">
        <f t="shared" si="30"/>
        <v>0.8343337516589362</v>
      </c>
      <c r="G246" s="39">
        <f t="shared" si="31"/>
        <v>386.95008378520333</v>
      </c>
      <c r="H246" s="39">
        <f t="shared" si="32"/>
        <v>89.470508659806924</v>
      </c>
      <c r="I246" s="68">
        <f t="shared" si="35"/>
        <v>476.42059244501024</v>
      </c>
      <c r="J246" s="40">
        <f t="shared" si="36"/>
        <v>-34.832551076714758</v>
      </c>
      <c r="K246" s="37">
        <f t="shared" si="37"/>
        <v>441.58804136829548</v>
      </c>
      <c r="L246" s="37">
        <f t="shared" si="33"/>
        <v>1935220.4465116316</v>
      </c>
      <c r="M246" s="37">
        <f t="shared" si="34"/>
        <v>1793730.6240380162</v>
      </c>
      <c r="N246" s="63"/>
      <c r="O246" s="73"/>
      <c r="P246" s="78"/>
    </row>
    <row r="247" spans="1:16" s="34" customFormat="1" x14ac:dyDescent="0.3">
      <c r="A247" s="33">
        <v>4612</v>
      </c>
      <c r="B247" s="34" t="s">
        <v>229</v>
      </c>
      <c r="C247" s="36">
        <v>18404910</v>
      </c>
      <c r="D247" s="76">
        <v>5766</v>
      </c>
      <c r="E247" s="37">
        <f t="shared" si="29"/>
        <v>3191.9719042663892</v>
      </c>
      <c r="F247" s="38">
        <f t="shared" si="30"/>
        <v>0.81995383748271722</v>
      </c>
      <c r="G247" s="39">
        <f t="shared" si="31"/>
        <v>420.53754683836831</v>
      </c>
      <c r="H247" s="39">
        <f t="shared" si="32"/>
        <v>109.06319544081984</v>
      </c>
      <c r="I247" s="68">
        <f t="shared" si="35"/>
        <v>529.60074227918813</v>
      </c>
      <c r="J247" s="40">
        <f t="shared" si="36"/>
        <v>-34.832551076714758</v>
      </c>
      <c r="K247" s="37">
        <f t="shared" si="37"/>
        <v>494.76819120247336</v>
      </c>
      <c r="L247" s="37">
        <f t="shared" si="33"/>
        <v>3053677.8799817986</v>
      </c>
      <c r="M247" s="37">
        <f t="shared" si="34"/>
        <v>2852833.3904734612</v>
      </c>
      <c r="N247" s="63"/>
      <c r="O247" s="73"/>
      <c r="P247" s="78"/>
    </row>
    <row r="248" spans="1:16" s="34" customFormat="1" x14ac:dyDescent="0.3">
      <c r="A248" s="33">
        <v>4613</v>
      </c>
      <c r="B248" s="34" t="s">
        <v>230</v>
      </c>
      <c r="C248" s="36">
        <v>47227704</v>
      </c>
      <c r="D248" s="76">
        <v>11957</v>
      </c>
      <c r="E248" s="37">
        <f t="shared" si="29"/>
        <v>3949.7954336371999</v>
      </c>
      <c r="F248" s="38">
        <f t="shared" si="30"/>
        <v>1.0146235681942426</v>
      </c>
      <c r="G248" s="39">
        <f t="shared" si="31"/>
        <v>-34.156570784118138</v>
      </c>
      <c r="H248" s="39">
        <f t="shared" si="32"/>
        <v>0</v>
      </c>
      <c r="I248" s="68">
        <f t="shared" si="35"/>
        <v>-34.156570784118138</v>
      </c>
      <c r="J248" s="40">
        <f t="shared" si="36"/>
        <v>-34.832551076714758</v>
      </c>
      <c r="K248" s="37">
        <f t="shared" si="37"/>
        <v>-68.989121860832896</v>
      </c>
      <c r="L248" s="37">
        <f t="shared" si="33"/>
        <v>-408410.11686570058</v>
      </c>
      <c r="M248" s="37">
        <f t="shared" si="34"/>
        <v>-824902.93008997897</v>
      </c>
      <c r="N248" s="63"/>
      <c r="O248" s="73"/>
      <c r="P248" s="78"/>
    </row>
    <row r="249" spans="1:16" s="34" customFormat="1" x14ac:dyDescent="0.3">
      <c r="A249" s="33">
        <v>4614</v>
      </c>
      <c r="B249" s="34" t="s">
        <v>231</v>
      </c>
      <c r="C249" s="36">
        <v>74161083</v>
      </c>
      <c r="D249" s="76">
        <v>18759</v>
      </c>
      <c r="E249" s="37">
        <f t="shared" si="29"/>
        <v>3953.3601471293778</v>
      </c>
      <c r="F249" s="38">
        <f t="shared" si="30"/>
        <v>1.0155392719018883</v>
      </c>
      <c r="G249" s="39">
        <f t="shared" si="31"/>
        <v>-36.29539887942483</v>
      </c>
      <c r="H249" s="39">
        <f t="shared" si="32"/>
        <v>0</v>
      </c>
      <c r="I249" s="68">
        <f t="shared" si="35"/>
        <v>-36.29539887942483</v>
      </c>
      <c r="J249" s="40">
        <f t="shared" si="36"/>
        <v>-34.832551076714758</v>
      </c>
      <c r="K249" s="37">
        <f t="shared" si="37"/>
        <v>-71.127949956139588</v>
      </c>
      <c r="L249" s="37">
        <f t="shared" si="33"/>
        <v>-680865.38757913036</v>
      </c>
      <c r="M249" s="37">
        <f t="shared" si="34"/>
        <v>-1334289.2132272224</v>
      </c>
      <c r="N249" s="63"/>
      <c r="O249" s="73"/>
      <c r="P249" s="78"/>
    </row>
    <row r="250" spans="1:16" s="34" customFormat="1" x14ac:dyDescent="0.3">
      <c r="A250" s="33">
        <v>4615</v>
      </c>
      <c r="B250" s="34" t="s">
        <v>232</v>
      </c>
      <c r="C250" s="36">
        <v>11890486</v>
      </c>
      <c r="D250" s="76">
        <v>3189</v>
      </c>
      <c r="E250" s="37">
        <f t="shared" si="29"/>
        <v>3728.5939165882724</v>
      </c>
      <c r="F250" s="38">
        <f t="shared" si="30"/>
        <v>0.95780131593104423</v>
      </c>
      <c r="G250" s="39">
        <f t="shared" si="31"/>
        <v>98.564339445238417</v>
      </c>
      <c r="H250" s="39">
        <f t="shared" si="32"/>
        <v>0</v>
      </c>
      <c r="I250" s="68">
        <f t="shared" si="35"/>
        <v>98.564339445238417</v>
      </c>
      <c r="J250" s="40">
        <f t="shared" si="36"/>
        <v>-34.832551076714758</v>
      </c>
      <c r="K250" s="37">
        <f t="shared" si="37"/>
        <v>63.731788368523659</v>
      </c>
      <c r="L250" s="37">
        <f t="shared" si="33"/>
        <v>314321.67849086534</v>
      </c>
      <c r="M250" s="37">
        <f t="shared" si="34"/>
        <v>203240.67310722196</v>
      </c>
      <c r="N250" s="63"/>
      <c r="O250" s="73"/>
      <c r="P250" s="78"/>
    </row>
    <row r="251" spans="1:16" s="34" customFormat="1" x14ac:dyDescent="0.3">
      <c r="A251" s="33">
        <v>4616</v>
      </c>
      <c r="B251" s="34" t="s">
        <v>233</v>
      </c>
      <c r="C251" s="36">
        <v>11264868</v>
      </c>
      <c r="D251" s="76">
        <v>2869</v>
      </c>
      <c r="E251" s="37">
        <f t="shared" si="29"/>
        <v>3926.4092018124784</v>
      </c>
      <c r="F251" s="38">
        <f t="shared" si="30"/>
        <v>1.008616112269173</v>
      </c>
      <c r="G251" s="39">
        <f t="shared" si="31"/>
        <v>-20.124831689285202</v>
      </c>
      <c r="H251" s="39">
        <f t="shared" si="32"/>
        <v>0</v>
      </c>
      <c r="I251" s="68">
        <f t="shared" si="35"/>
        <v>-20.124831689285202</v>
      </c>
      <c r="J251" s="40">
        <f t="shared" si="36"/>
        <v>-34.832551076714758</v>
      </c>
      <c r="K251" s="37">
        <f t="shared" si="37"/>
        <v>-54.957382765999959</v>
      </c>
      <c r="L251" s="37">
        <f t="shared" si="33"/>
        <v>-57738.142116559247</v>
      </c>
      <c r="M251" s="37">
        <f t="shared" si="34"/>
        <v>-157672.73115565389</v>
      </c>
      <c r="N251" s="63"/>
      <c r="O251" s="73"/>
      <c r="P251" s="78"/>
    </row>
    <row r="252" spans="1:16" s="34" customFormat="1" x14ac:dyDescent="0.3">
      <c r="A252" s="33">
        <v>4617</v>
      </c>
      <c r="B252" s="34" t="s">
        <v>234</v>
      </c>
      <c r="C252" s="36">
        <v>46494166</v>
      </c>
      <c r="D252" s="76">
        <v>13071</v>
      </c>
      <c r="E252" s="37">
        <f t="shared" si="29"/>
        <v>3557.0473567439371</v>
      </c>
      <c r="F252" s="38">
        <f t="shared" si="30"/>
        <v>0.91373443054796333</v>
      </c>
      <c r="G252" s="39">
        <f t="shared" si="31"/>
        <v>201.49227535183954</v>
      </c>
      <c r="H252" s="39">
        <f t="shared" si="32"/>
        <v>0</v>
      </c>
      <c r="I252" s="68">
        <f t="shared" si="35"/>
        <v>201.49227535183954</v>
      </c>
      <c r="J252" s="40">
        <f t="shared" si="36"/>
        <v>-34.832551076714758</v>
      </c>
      <c r="K252" s="37">
        <f t="shared" si="37"/>
        <v>166.65972427512477</v>
      </c>
      <c r="L252" s="37">
        <f t="shared" si="33"/>
        <v>2633705.5311238947</v>
      </c>
      <c r="M252" s="37">
        <f t="shared" si="34"/>
        <v>2178409.256000156</v>
      </c>
      <c r="N252" s="63"/>
      <c r="O252" s="73"/>
      <c r="P252" s="78"/>
    </row>
    <row r="253" spans="1:16" s="34" customFormat="1" x14ac:dyDescent="0.3">
      <c r="A253" s="33">
        <v>4618</v>
      </c>
      <c r="B253" s="34" t="s">
        <v>235</v>
      </c>
      <c r="C253" s="36">
        <v>40627281</v>
      </c>
      <c r="D253" s="76">
        <v>11048</v>
      </c>
      <c r="E253" s="37">
        <f t="shared" si="29"/>
        <v>3677.3425959449673</v>
      </c>
      <c r="F253" s="38">
        <f t="shared" si="30"/>
        <v>0.9446358751634214</v>
      </c>
      <c r="G253" s="39">
        <f t="shared" si="31"/>
        <v>129.31513183122141</v>
      </c>
      <c r="H253" s="39">
        <f t="shared" si="32"/>
        <v>0</v>
      </c>
      <c r="I253" s="68">
        <f t="shared" si="35"/>
        <v>129.31513183122141</v>
      </c>
      <c r="J253" s="40">
        <f t="shared" si="36"/>
        <v>-34.832551076714758</v>
      </c>
      <c r="K253" s="37">
        <f t="shared" si="37"/>
        <v>94.482580754506643</v>
      </c>
      <c r="L253" s="37">
        <f t="shared" si="33"/>
        <v>1428673.5764713341</v>
      </c>
      <c r="M253" s="37">
        <f t="shared" si="34"/>
        <v>1043843.5521757894</v>
      </c>
      <c r="N253" s="63"/>
      <c r="O253" s="73"/>
      <c r="P253" s="78"/>
    </row>
    <row r="254" spans="1:16" s="34" customFormat="1" x14ac:dyDescent="0.3">
      <c r="A254" s="33">
        <v>4619</v>
      </c>
      <c r="B254" s="34" t="s">
        <v>236</v>
      </c>
      <c r="C254" s="36">
        <v>3499773</v>
      </c>
      <c r="D254" s="76">
        <v>906</v>
      </c>
      <c r="E254" s="37">
        <f t="shared" si="29"/>
        <v>3862.8841059602651</v>
      </c>
      <c r="F254" s="38">
        <f t="shared" si="30"/>
        <v>0.99229778376168853</v>
      </c>
      <c r="G254" s="39">
        <f t="shared" si="31"/>
        <v>17.990225822042792</v>
      </c>
      <c r="H254" s="39">
        <f t="shared" si="32"/>
        <v>0</v>
      </c>
      <c r="I254" s="68">
        <f t="shared" si="35"/>
        <v>17.990225822042792</v>
      </c>
      <c r="J254" s="40">
        <f t="shared" si="36"/>
        <v>-34.832551076714758</v>
      </c>
      <c r="K254" s="37">
        <f t="shared" si="37"/>
        <v>-16.842325254671966</v>
      </c>
      <c r="L254" s="37">
        <f t="shared" si="33"/>
        <v>16299.144594770769</v>
      </c>
      <c r="M254" s="37">
        <f t="shared" si="34"/>
        <v>-15259.146680732802</v>
      </c>
      <c r="N254" s="63"/>
      <c r="O254" s="73"/>
      <c r="P254" s="78"/>
    </row>
    <row r="255" spans="1:16" s="34" customFormat="1" x14ac:dyDescent="0.3">
      <c r="A255" s="33">
        <v>4620</v>
      </c>
      <c r="B255" s="34" t="s">
        <v>237</v>
      </c>
      <c r="C255" s="36">
        <v>3060629</v>
      </c>
      <c r="D255" s="76">
        <v>1080</v>
      </c>
      <c r="E255" s="37">
        <f t="shared" si="29"/>
        <v>2833.9157407407406</v>
      </c>
      <c r="F255" s="38">
        <f t="shared" si="30"/>
        <v>0.72797635957171714</v>
      </c>
      <c r="G255" s="39">
        <f t="shared" si="31"/>
        <v>635.37124495375747</v>
      </c>
      <c r="H255" s="39">
        <f t="shared" si="32"/>
        <v>234.38285267479682</v>
      </c>
      <c r="I255" s="68">
        <f t="shared" si="35"/>
        <v>869.75409762855429</v>
      </c>
      <c r="J255" s="40">
        <f t="shared" si="36"/>
        <v>-34.832551076714758</v>
      </c>
      <c r="K255" s="37">
        <f t="shared" si="37"/>
        <v>834.92154655183958</v>
      </c>
      <c r="L255" s="37">
        <f t="shared" si="33"/>
        <v>939334.42543883866</v>
      </c>
      <c r="M255" s="37">
        <f t="shared" si="34"/>
        <v>901715.27027598675</v>
      </c>
      <c r="N255" s="63"/>
      <c r="O255" s="73"/>
      <c r="P255" s="78"/>
    </row>
    <row r="256" spans="1:16" s="34" customFormat="1" x14ac:dyDescent="0.3">
      <c r="A256" s="33">
        <v>4621</v>
      </c>
      <c r="B256" s="34" t="s">
        <v>238</v>
      </c>
      <c r="C256" s="36">
        <v>56097864</v>
      </c>
      <c r="D256" s="76">
        <v>15740</v>
      </c>
      <c r="E256" s="37">
        <f t="shared" si="29"/>
        <v>3564.0320203303686</v>
      </c>
      <c r="F256" s="38">
        <f t="shared" si="30"/>
        <v>0.91552865113730042</v>
      </c>
      <c r="G256" s="39">
        <f t="shared" si="31"/>
        <v>197.30147719998067</v>
      </c>
      <c r="H256" s="39">
        <f t="shared" si="32"/>
        <v>0</v>
      </c>
      <c r="I256" s="68">
        <f t="shared" si="35"/>
        <v>197.30147719998067</v>
      </c>
      <c r="J256" s="40">
        <f t="shared" si="36"/>
        <v>-34.832551076714758</v>
      </c>
      <c r="K256" s="37">
        <f t="shared" si="37"/>
        <v>162.4689261232659</v>
      </c>
      <c r="L256" s="37">
        <f t="shared" si="33"/>
        <v>3105525.2511276957</v>
      </c>
      <c r="M256" s="37">
        <f t="shared" si="34"/>
        <v>2557260.8971802052</v>
      </c>
      <c r="N256" s="63"/>
      <c r="O256" s="73"/>
      <c r="P256" s="78"/>
    </row>
    <row r="257" spans="1:16" s="34" customFormat="1" x14ac:dyDescent="0.3">
      <c r="A257" s="33">
        <v>4622</v>
      </c>
      <c r="B257" s="34" t="s">
        <v>239</v>
      </c>
      <c r="C257" s="36">
        <v>30231680</v>
      </c>
      <c r="D257" s="76">
        <v>8457</v>
      </c>
      <c r="E257" s="37">
        <f t="shared" si="29"/>
        <v>3574.7522762208823</v>
      </c>
      <c r="F257" s="38">
        <f t="shared" si="30"/>
        <v>0.91828247078855563</v>
      </c>
      <c r="G257" s="39">
        <f t="shared" si="31"/>
        <v>190.86932366567243</v>
      </c>
      <c r="H257" s="39">
        <f t="shared" si="32"/>
        <v>0</v>
      </c>
      <c r="I257" s="68">
        <f t="shared" si="35"/>
        <v>190.86932366567243</v>
      </c>
      <c r="J257" s="40">
        <f t="shared" si="36"/>
        <v>-34.832551076714758</v>
      </c>
      <c r="K257" s="37">
        <f t="shared" si="37"/>
        <v>156.03677258895766</v>
      </c>
      <c r="L257" s="37">
        <f t="shared" si="33"/>
        <v>1614181.8702405917</v>
      </c>
      <c r="M257" s="37">
        <f t="shared" si="34"/>
        <v>1319602.9857848149</v>
      </c>
      <c r="N257" s="63"/>
      <c r="O257" s="73"/>
      <c r="P257" s="78"/>
    </row>
    <row r="258" spans="1:16" s="34" customFormat="1" x14ac:dyDescent="0.3">
      <c r="A258" s="33">
        <v>4623</v>
      </c>
      <c r="B258" s="34" t="s">
        <v>240</v>
      </c>
      <c r="C258" s="36">
        <v>8389416</v>
      </c>
      <c r="D258" s="76">
        <v>2485</v>
      </c>
      <c r="E258" s="37">
        <f t="shared" si="29"/>
        <v>3376.0225352112675</v>
      </c>
      <c r="F258" s="38">
        <f t="shared" si="30"/>
        <v>0.86723276902113655</v>
      </c>
      <c r="G258" s="39">
        <f t="shared" si="31"/>
        <v>310.10716827144131</v>
      </c>
      <c r="H258" s="39">
        <f t="shared" si="32"/>
        <v>44.64547461011243</v>
      </c>
      <c r="I258" s="68">
        <f t="shared" si="35"/>
        <v>354.75264288155375</v>
      </c>
      <c r="J258" s="40">
        <f t="shared" si="36"/>
        <v>-34.832551076714758</v>
      </c>
      <c r="K258" s="37">
        <f t="shared" si="37"/>
        <v>319.92009180483899</v>
      </c>
      <c r="L258" s="37">
        <f t="shared" si="33"/>
        <v>881560.31756066112</v>
      </c>
      <c r="M258" s="37">
        <f t="shared" si="34"/>
        <v>795001.42813502485</v>
      </c>
      <c r="N258" s="63"/>
      <c r="O258" s="73"/>
      <c r="P258" s="78"/>
    </row>
    <row r="259" spans="1:16" s="34" customFormat="1" x14ac:dyDescent="0.3">
      <c r="A259" s="33">
        <v>4624</v>
      </c>
      <c r="B259" s="34" t="s">
        <v>427</v>
      </c>
      <c r="C259" s="36">
        <v>95564209</v>
      </c>
      <c r="D259" s="76">
        <v>24908</v>
      </c>
      <c r="E259" s="37">
        <f t="shared" si="29"/>
        <v>3836.6873695198328</v>
      </c>
      <c r="F259" s="38">
        <f t="shared" si="30"/>
        <v>0.98556836532753966</v>
      </c>
      <c r="G259" s="39">
        <f t="shared" si="31"/>
        <v>33.708267686302129</v>
      </c>
      <c r="H259" s="39">
        <f t="shared" si="32"/>
        <v>0</v>
      </c>
      <c r="I259" s="68">
        <f t="shared" si="35"/>
        <v>33.708267686302129</v>
      </c>
      <c r="J259" s="40">
        <f t="shared" si="36"/>
        <v>-34.832551076714758</v>
      </c>
      <c r="K259" s="37">
        <f t="shared" si="37"/>
        <v>-1.1242833904126286</v>
      </c>
      <c r="L259" s="37">
        <f t="shared" si="33"/>
        <v>839605.53153041343</v>
      </c>
      <c r="M259" s="37">
        <f t="shared" si="34"/>
        <v>-28003.650688397753</v>
      </c>
      <c r="N259" s="63"/>
      <c r="O259" s="73"/>
      <c r="P259" s="78"/>
    </row>
    <row r="260" spans="1:16" s="34" customFormat="1" x14ac:dyDescent="0.3">
      <c r="A260" s="33">
        <v>4625</v>
      </c>
      <c r="B260" s="34" t="s">
        <v>241</v>
      </c>
      <c r="C260" s="36">
        <v>41349370</v>
      </c>
      <c r="D260" s="76">
        <v>5236</v>
      </c>
      <c r="E260" s="37">
        <f t="shared" si="29"/>
        <v>7897.1294881589001</v>
      </c>
      <c r="F260" s="38">
        <f t="shared" si="30"/>
        <v>2.0286148572482596</v>
      </c>
      <c r="G260" s="39">
        <f t="shared" si="31"/>
        <v>-2402.5570034971383</v>
      </c>
      <c r="H260" s="39">
        <f t="shared" si="32"/>
        <v>0</v>
      </c>
      <c r="I260" s="68">
        <f t="shared" si="35"/>
        <v>-2402.5570034971383</v>
      </c>
      <c r="J260" s="40">
        <f t="shared" si="36"/>
        <v>-34.832551076714758</v>
      </c>
      <c r="K260" s="37">
        <f t="shared" si="37"/>
        <v>-2437.3895545738533</v>
      </c>
      <c r="L260" s="37">
        <f t="shared" si="33"/>
        <v>-12579788.470311016</v>
      </c>
      <c r="M260" s="37">
        <f t="shared" si="34"/>
        <v>-12762171.707748696</v>
      </c>
      <c r="N260" s="63"/>
      <c r="O260" s="73"/>
      <c r="P260" s="78"/>
    </row>
    <row r="261" spans="1:16" s="34" customFormat="1" x14ac:dyDescent="0.3">
      <c r="A261" s="33">
        <v>4626</v>
      </c>
      <c r="B261" s="34" t="s">
        <v>246</v>
      </c>
      <c r="C261" s="36">
        <v>147079919</v>
      </c>
      <c r="D261" s="76">
        <v>38316</v>
      </c>
      <c r="E261" s="37">
        <f t="shared" si="29"/>
        <v>3838.6031683891847</v>
      </c>
      <c r="F261" s="38">
        <f t="shared" si="30"/>
        <v>0.98606049579794586</v>
      </c>
      <c r="G261" s="39">
        <f t="shared" si="31"/>
        <v>32.558788364691004</v>
      </c>
      <c r="H261" s="39">
        <f t="shared" si="32"/>
        <v>0</v>
      </c>
      <c r="I261" s="68">
        <f t="shared" si="35"/>
        <v>32.558788364691004</v>
      </c>
      <c r="J261" s="40">
        <f t="shared" si="36"/>
        <v>-34.832551076714758</v>
      </c>
      <c r="K261" s="37">
        <f t="shared" si="37"/>
        <v>-2.2737627120237534</v>
      </c>
      <c r="L261" s="37">
        <f t="shared" si="33"/>
        <v>1247522.5349815006</v>
      </c>
      <c r="M261" s="37">
        <f t="shared" si="34"/>
        <v>-87121.492073902133</v>
      </c>
      <c r="N261" s="63"/>
      <c r="O261" s="73"/>
      <c r="P261" s="78"/>
    </row>
    <row r="262" spans="1:16" s="34" customFormat="1" x14ac:dyDescent="0.3">
      <c r="A262" s="33">
        <v>4627</v>
      </c>
      <c r="B262" s="34" t="s">
        <v>242</v>
      </c>
      <c r="C262" s="36">
        <v>103493207</v>
      </c>
      <c r="D262" s="76">
        <v>29553</v>
      </c>
      <c r="E262" s="37">
        <f t="shared" si="29"/>
        <v>3501.9526613203398</v>
      </c>
      <c r="F262" s="38">
        <f t="shared" si="30"/>
        <v>0.89958170355273537</v>
      </c>
      <c r="G262" s="39">
        <f t="shared" si="31"/>
        <v>234.54909260599797</v>
      </c>
      <c r="H262" s="39">
        <f t="shared" si="32"/>
        <v>0.56993047193714119</v>
      </c>
      <c r="I262" s="68">
        <f t="shared" si="35"/>
        <v>235.11902307793511</v>
      </c>
      <c r="J262" s="40">
        <f t="shared" si="36"/>
        <v>-34.832551076714758</v>
      </c>
      <c r="K262" s="37">
        <f t="shared" si="37"/>
        <v>200.28647200122035</v>
      </c>
      <c r="L262" s="37">
        <f t="shared" si="33"/>
        <v>6948472.4890222168</v>
      </c>
      <c r="M262" s="37">
        <f t="shared" si="34"/>
        <v>5919066.1070520645</v>
      </c>
      <c r="N262" s="63"/>
      <c r="O262" s="73"/>
      <c r="P262" s="78"/>
    </row>
    <row r="263" spans="1:16" s="34" customFormat="1" x14ac:dyDescent="0.3">
      <c r="A263" s="33">
        <v>4628</v>
      </c>
      <c r="B263" s="34" t="s">
        <v>243</v>
      </c>
      <c r="C263" s="36">
        <v>12579767</v>
      </c>
      <c r="D263" s="76">
        <v>3977</v>
      </c>
      <c r="E263" s="37">
        <f t="shared" si="29"/>
        <v>3163.1297460397286</v>
      </c>
      <c r="F263" s="38">
        <f t="shared" si="30"/>
        <v>0.81254486302162487</v>
      </c>
      <c r="G263" s="39">
        <f t="shared" si="31"/>
        <v>437.84284177436467</v>
      </c>
      <c r="H263" s="39">
        <f t="shared" si="32"/>
        <v>119.15795082015103</v>
      </c>
      <c r="I263" s="68">
        <f t="shared" si="35"/>
        <v>557.0007925945157</v>
      </c>
      <c r="J263" s="40">
        <f t="shared" si="36"/>
        <v>-34.832551076714758</v>
      </c>
      <c r="K263" s="37">
        <f t="shared" si="37"/>
        <v>522.16824151780099</v>
      </c>
      <c r="L263" s="37">
        <f t="shared" si="33"/>
        <v>2215192.1521483888</v>
      </c>
      <c r="M263" s="37">
        <f t="shared" si="34"/>
        <v>2076663.0965162946</v>
      </c>
      <c r="N263" s="63"/>
      <c r="O263" s="73"/>
      <c r="P263" s="78"/>
    </row>
    <row r="264" spans="1:16" s="34" customFormat="1" x14ac:dyDescent="0.3">
      <c r="A264" s="33">
        <v>4629</v>
      </c>
      <c r="B264" s="34" t="s">
        <v>244</v>
      </c>
      <c r="C264" s="36">
        <v>1413749</v>
      </c>
      <c r="D264" s="76">
        <v>388</v>
      </c>
      <c r="E264" s="37">
        <f t="shared" ref="E264:E327" si="38">(C264)/D264</f>
        <v>3643.6829896907216</v>
      </c>
      <c r="F264" s="38">
        <f t="shared" ref="F264:F327" si="39">IF(ISNUMBER(C264),E264/E$365,"")</f>
        <v>0.93598939451005581</v>
      </c>
      <c r="G264" s="39">
        <f t="shared" ref="G264:G327" si="40">(E$365-E264)*0.6</f>
        <v>149.51089558376887</v>
      </c>
      <c r="H264" s="39">
        <f t="shared" ref="H264:H327" si="41">IF(E264&gt;=E$365*0.9,0,IF(E264&lt;0.9*E$365,(E$365*0.9-E264)*0.35))</f>
        <v>0</v>
      </c>
      <c r="I264" s="68">
        <f t="shared" si="35"/>
        <v>149.51089558376887</v>
      </c>
      <c r="J264" s="40">
        <f t="shared" si="36"/>
        <v>-34.832551076714758</v>
      </c>
      <c r="K264" s="37">
        <f t="shared" si="37"/>
        <v>114.67834450705411</v>
      </c>
      <c r="L264" s="37">
        <f t="shared" ref="L264:L327" si="42">(I264*D264)</f>
        <v>58010.227486502321</v>
      </c>
      <c r="M264" s="37">
        <f t="shared" ref="M264:M327" si="43">(K264*D264)</f>
        <v>44495.19766873699</v>
      </c>
      <c r="N264" s="63"/>
      <c r="O264" s="73"/>
      <c r="P264" s="78"/>
    </row>
    <row r="265" spans="1:16" s="34" customFormat="1" x14ac:dyDescent="0.3">
      <c r="A265" s="33">
        <v>4630</v>
      </c>
      <c r="B265" s="34" t="s">
        <v>245</v>
      </c>
      <c r="C265" s="36">
        <v>26556786</v>
      </c>
      <c r="D265" s="76">
        <v>8098</v>
      </c>
      <c r="E265" s="37">
        <f t="shared" si="38"/>
        <v>3279.4252901951099</v>
      </c>
      <c r="F265" s="38">
        <f t="shared" si="39"/>
        <v>0.84241886585507453</v>
      </c>
      <c r="G265" s="39">
        <f t="shared" si="40"/>
        <v>368.06551528113584</v>
      </c>
      <c r="H265" s="39">
        <f t="shared" si="41"/>
        <v>78.454510365767575</v>
      </c>
      <c r="I265" s="68">
        <f t="shared" ref="I265:I328" si="44">G265+H265</f>
        <v>446.52002564690343</v>
      </c>
      <c r="J265" s="40">
        <f t="shared" ref="J265:J328" si="45">I$367</f>
        <v>-34.832551076714758</v>
      </c>
      <c r="K265" s="37">
        <f t="shared" ref="K265:K328" si="46">I265+J265</f>
        <v>411.68747457018867</v>
      </c>
      <c r="L265" s="37">
        <f t="shared" si="42"/>
        <v>3615919.167688624</v>
      </c>
      <c r="M265" s="37">
        <f t="shared" si="43"/>
        <v>3333845.169069388</v>
      </c>
      <c r="N265" s="63"/>
      <c r="O265" s="73"/>
      <c r="P265" s="78"/>
    </row>
    <row r="266" spans="1:16" s="34" customFormat="1" x14ac:dyDescent="0.3">
      <c r="A266" s="33">
        <v>4631</v>
      </c>
      <c r="B266" s="34" t="s">
        <v>428</v>
      </c>
      <c r="C266" s="36">
        <v>105791557</v>
      </c>
      <c r="D266" s="76">
        <v>29224</v>
      </c>
      <c r="E266" s="37">
        <f t="shared" si="38"/>
        <v>3620.0231658910484</v>
      </c>
      <c r="F266" s="38">
        <f t="shared" si="39"/>
        <v>0.92991165827034228</v>
      </c>
      <c r="G266" s="39">
        <f t="shared" si="40"/>
        <v>163.70678986357279</v>
      </c>
      <c r="H266" s="39">
        <f t="shared" si="41"/>
        <v>0</v>
      </c>
      <c r="I266" s="68">
        <f t="shared" si="44"/>
        <v>163.70678986357279</v>
      </c>
      <c r="J266" s="40">
        <f t="shared" si="45"/>
        <v>-34.832551076714758</v>
      </c>
      <c r="K266" s="37">
        <f t="shared" si="46"/>
        <v>128.87423878685803</v>
      </c>
      <c r="L266" s="37">
        <f t="shared" si="42"/>
        <v>4784167.2269730512</v>
      </c>
      <c r="M266" s="37">
        <f t="shared" si="43"/>
        <v>3766220.7543071392</v>
      </c>
      <c r="N266" s="63"/>
      <c r="O266" s="73"/>
      <c r="P266" s="78"/>
    </row>
    <row r="267" spans="1:16" s="34" customFormat="1" x14ac:dyDescent="0.3">
      <c r="A267" s="33">
        <v>4632</v>
      </c>
      <c r="B267" s="34" t="s">
        <v>247</v>
      </c>
      <c r="C267" s="36">
        <v>13090865</v>
      </c>
      <c r="D267" s="76">
        <v>2870</v>
      </c>
      <c r="E267" s="37">
        <f t="shared" si="38"/>
        <v>4561.2770034843206</v>
      </c>
      <c r="F267" s="38">
        <f t="shared" si="39"/>
        <v>1.1717009720009459</v>
      </c>
      <c r="G267" s="39">
        <f t="shared" si="40"/>
        <v>-401.04551269239056</v>
      </c>
      <c r="H267" s="39">
        <f t="shared" si="41"/>
        <v>0</v>
      </c>
      <c r="I267" s="68">
        <f t="shared" si="44"/>
        <v>-401.04551269239056</v>
      </c>
      <c r="J267" s="40">
        <f t="shared" si="45"/>
        <v>-34.832551076714758</v>
      </c>
      <c r="K267" s="37">
        <f t="shared" si="46"/>
        <v>-435.87806376910532</v>
      </c>
      <c r="L267" s="37">
        <f t="shared" si="42"/>
        <v>-1151000.6214271609</v>
      </c>
      <c r="M267" s="37">
        <f t="shared" si="43"/>
        <v>-1250970.0430173322</v>
      </c>
      <c r="N267" s="63"/>
      <c r="O267" s="73"/>
      <c r="P267" s="78"/>
    </row>
    <row r="268" spans="1:16" s="34" customFormat="1" x14ac:dyDescent="0.3">
      <c r="A268" s="33">
        <v>4633</v>
      </c>
      <c r="B268" s="34" t="s">
        <v>248</v>
      </c>
      <c r="C268" s="36">
        <v>2195113</v>
      </c>
      <c r="D268" s="76">
        <v>548</v>
      </c>
      <c r="E268" s="37">
        <f t="shared" si="38"/>
        <v>4005.6806569343066</v>
      </c>
      <c r="F268" s="38">
        <f t="shared" si="39"/>
        <v>1.0289793660130748</v>
      </c>
      <c r="G268" s="39">
        <f t="shared" si="40"/>
        <v>-67.68770476238214</v>
      </c>
      <c r="H268" s="39">
        <f t="shared" si="41"/>
        <v>0</v>
      </c>
      <c r="I268" s="68">
        <f t="shared" si="44"/>
        <v>-67.68770476238214</v>
      </c>
      <c r="J268" s="40">
        <f t="shared" si="45"/>
        <v>-34.832551076714758</v>
      </c>
      <c r="K268" s="37">
        <f t="shared" si="46"/>
        <v>-102.5202558390969</v>
      </c>
      <c r="L268" s="37">
        <f t="shared" si="42"/>
        <v>-37092.86220978541</v>
      </c>
      <c r="M268" s="37">
        <f t="shared" si="43"/>
        <v>-56181.100199825101</v>
      </c>
      <c r="N268" s="63"/>
      <c r="O268" s="73"/>
      <c r="P268" s="78"/>
    </row>
    <row r="269" spans="1:16" s="34" customFormat="1" x14ac:dyDescent="0.3">
      <c r="A269" s="33">
        <v>4634</v>
      </c>
      <c r="B269" s="34" t="s">
        <v>249</v>
      </c>
      <c r="C269" s="36">
        <v>6098897</v>
      </c>
      <c r="D269" s="76">
        <v>1691</v>
      </c>
      <c r="E269" s="37">
        <f t="shared" si="38"/>
        <v>3606.6806623299822</v>
      </c>
      <c r="F269" s="38">
        <f t="shared" si="39"/>
        <v>0.92648423555966608</v>
      </c>
      <c r="G269" s="39">
        <f t="shared" si="40"/>
        <v>171.71229200021253</v>
      </c>
      <c r="H269" s="39">
        <f t="shared" si="41"/>
        <v>0</v>
      </c>
      <c r="I269" s="68">
        <f t="shared" si="44"/>
        <v>171.71229200021253</v>
      </c>
      <c r="J269" s="40">
        <f t="shared" si="45"/>
        <v>-34.832551076714758</v>
      </c>
      <c r="K269" s="37">
        <f t="shared" si="46"/>
        <v>136.87974092349776</v>
      </c>
      <c r="L269" s="37">
        <f t="shared" si="42"/>
        <v>290365.48577235936</v>
      </c>
      <c r="M269" s="37">
        <f t="shared" si="43"/>
        <v>231463.64190163472</v>
      </c>
      <c r="N269" s="63"/>
      <c r="O269" s="73"/>
      <c r="P269" s="78"/>
    </row>
    <row r="270" spans="1:16" s="34" customFormat="1" x14ac:dyDescent="0.3">
      <c r="A270" s="33">
        <v>4635</v>
      </c>
      <c r="B270" s="34" t="s">
        <v>250</v>
      </c>
      <c r="C270" s="36">
        <v>9133164</v>
      </c>
      <c r="D270" s="76">
        <v>2297</v>
      </c>
      <c r="E270" s="37">
        <f t="shared" si="38"/>
        <v>3976.1271223334784</v>
      </c>
      <c r="F270" s="38">
        <f t="shared" si="39"/>
        <v>1.0213876531678778</v>
      </c>
      <c r="G270" s="39">
        <f t="shared" si="40"/>
        <v>-49.9555840018852</v>
      </c>
      <c r="H270" s="39">
        <f t="shared" si="41"/>
        <v>0</v>
      </c>
      <c r="I270" s="68">
        <f t="shared" si="44"/>
        <v>-49.9555840018852</v>
      </c>
      <c r="J270" s="40">
        <f t="shared" si="45"/>
        <v>-34.832551076714758</v>
      </c>
      <c r="K270" s="37">
        <f t="shared" si="46"/>
        <v>-84.788135078599964</v>
      </c>
      <c r="L270" s="37">
        <f t="shared" si="42"/>
        <v>-114747.9764523303</v>
      </c>
      <c r="M270" s="37">
        <f t="shared" si="43"/>
        <v>-194758.34627554411</v>
      </c>
      <c r="N270" s="63"/>
      <c r="O270" s="73"/>
      <c r="P270" s="78"/>
    </row>
    <row r="271" spans="1:16" s="34" customFormat="1" x14ac:dyDescent="0.3">
      <c r="A271" s="33">
        <v>4636</v>
      </c>
      <c r="B271" s="34" t="s">
        <v>251</v>
      </c>
      <c r="C271" s="36">
        <v>3418894</v>
      </c>
      <c r="D271" s="76">
        <v>802</v>
      </c>
      <c r="E271" s="37">
        <f t="shared" si="38"/>
        <v>4262.9600997506232</v>
      </c>
      <c r="F271" s="38">
        <f t="shared" si="39"/>
        <v>1.0950693169179335</v>
      </c>
      <c r="G271" s="39">
        <f t="shared" si="40"/>
        <v>-222.05537045217207</v>
      </c>
      <c r="H271" s="39">
        <f t="shared" si="41"/>
        <v>0</v>
      </c>
      <c r="I271" s="68">
        <f t="shared" si="44"/>
        <v>-222.05537045217207</v>
      </c>
      <c r="J271" s="40">
        <f t="shared" si="45"/>
        <v>-34.832551076714758</v>
      </c>
      <c r="K271" s="37">
        <f t="shared" si="46"/>
        <v>-256.88792152888681</v>
      </c>
      <c r="L271" s="37">
        <f t="shared" si="42"/>
        <v>-178088.407102642</v>
      </c>
      <c r="M271" s="37">
        <f t="shared" si="43"/>
        <v>-206024.11306616722</v>
      </c>
      <c r="N271" s="63"/>
      <c r="O271" s="73"/>
      <c r="P271" s="78"/>
    </row>
    <row r="272" spans="1:16" s="34" customFormat="1" x14ac:dyDescent="0.3">
      <c r="A272" s="33">
        <v>4637</v>
      </c>
      <c r="B272" s="34" t="s">
        <v>252</v>
      </c>
      <c r="C272" s="36">
        <v>5355712</v>
      </c>
      <c r="D272" s="76">
        <v>1328</v>
      </c>
      <c r="E272" s="37">
        <f t="shared" si="38"/>
        <v>4032.9156626506024</v>
      </c>
      <c r="F272" s="38">
        <f t="shared" si="39"/>
        <v>1.0359754950896161</v>
      </c>
      <c r="G272" s="39">
        <f t="shared" si="40"/>
        <v>-84.028708192159584</v>
      </c>
      <c r="H272" s="39">
        <f t="shared" si="41"/>
        <v>0</v>
      </c>
      <c r="I272" s="68">
        <f t="shared" si="44"/>
        <v>-84.028708192159584</v>
      </c>
      <c r="J272" s="40">
        <f t="shared" si="45"/>
        <v>-34.832551076714758</v>
      </c>
      <c r="K272" s="37">
        <f t="shared" si="46"/>
        <v>-118.86125926887433</v>
      </c>
      <c r="L272" s="37">
        <f t="shared" si="42"/>
        <v>-111590.12447918793</v>
      </c>
      <c r="M272" s="37">
        <f t="shared" si="43"/>
        <v>-157847.75230906511</v>
      </c>
      <c r="N272" s="63"/>
      <c r="O272" s="73"/>
      <c r="P272" s="78"/>
    </row>
    <row r="273" spans="1:16" s="34" customFormat="1" x14ac:dyDescent="0.3">
      <c r="A273" s="33">
        <v>4638</v>
      </c>
      <c r="B273" s="34" t="s">
        <v>253</v>
      </c>
      <c r="C273" s="36">
        <v>14180732</v>
      </c>
      <c r="D273" s="76">
        <v>4101</v>
      </c>
      <c r="E273" s="37">
        <f t="shared" si="38"/>
        <v>3457.8717386003414</v>
      </c>
      <c r="F273" s="38">
        <f t="shared" si="39"/>
        <v>0.88825819481641743</v>
      </c>
      <c r="G273" s="39">
        <f t="shared" si="40"/>
        <v>260.997646237997</v>
      </c>
      <c r="H273" s="39">
        <f t="shared" si="41"/>
        <v>15.99825342393658</v>
      </c>
      <c r="I273" s="68">
        <f t="shared" si="44"/>
        <v>276.99589966193361</v>
      </c>
      <c r="J273" s="40">
        <f t="shared" si="45"/>
        <v>-34.832551076714758</v>
      </c>
      <c r="K273" s="37">
        <f t="shared" si="46"/>
        <v>242.16334858521884</v>
      </c>
      <c r="L273" s="37">
        <f t="shared" si="42"/>
        <v>1135960.1845135898</v>
      </c>
      <c r="M273" s="37">
        <f t="shared" si="43"/>
        <v>993111.89254798251</v>
      </c>
      <c r="N273" s="63"/>
      <c r="O273" s="73"/>
      <c r="P273" s="78"/>
    </row>
    <row r="274" spans="1:16" s="34" customFormat="1" x14ac:dyDescent="0.3">
      <c r="A274" s="33">
        <v>4639</v>
      </c>
      <c r="B274" s="34" t="s">
        <v>254</v>
      </c>
      <c r="C274" s="36">
        <v>9205667</v>
      </c>
      <c r="D274" s="76">
        <v>2635</v>
      </c>
      <c r="E274" s="37">
        <f t="shared" si="38"/>
        <v>3493.6117647058823</v>
      </c>
      <c r="F274" s="38">
        <f t="shared" si="39"/>
        <v>0.89743909378291564</v>
      </c>
      <c r="G274" s="39">
        <f t="shared" si="40"/>
        <v>239.55363057467247</v>
      </c>
      <c r="H274" s="39">
        <f t="shared" si="41"/>
        <v>3.489244286997268</v>
      </c>
      <c r="I274" s="68">
        <f t="shared" si="44"/>
        <v>243.04287486166973</v>
      </c>
      <c r="J274" s="40">
        <f t="shared" si="45"/>
        <v>-34.832551076714758</v>
      </c>
      <c r="K274" s="37">
        <f t="shared" si="46"/>
        <v>208.21032378495497</v>
      </c>
      <c r="L274" s="37">
        <f t="shared" si="42"/>
        <v>640417.97526049975</v>
      </c>
      <c r="M274" s="37">
        <f t="shared" si="43"/>
        <v>548634.20317335636</v>
      </c>
      <c r="N274" s="63"/>
      <c r="O274" s="73"/>
      <c r="P274" s="78"/>
    </row>
    <row r="275" spans="1:16" s="34" customFormat="1" x14ac:dyDescent="0.3">
      <c r="A275" s="33">
        <v>4640</v>
      </c>
      <c r="B275" s="34" t="s">
        <v>255</v>
      </c>
      <c r="C275" s="36">
        <v>41984000</v>
      </c>
      <c r="D275" s="76">
        <v>11847</v>
      </c>
      <c r="E275" s="37">
        <f t="shared" si="38"/>
        <v>3543.8507639064742</v>
      </c>
      <c r="F275" s="38">
        <f t="shared" si="39"/>
        <v>0.91034448938829593</v>
      </c>
      <c r="G275" s="39">
        <f t="shared" si="40"/>
        <v>209.41023105431731</v>
      </c>
      <c r="H275" s="39">
        <f t="shared" si="41"/>
        <v>0</v>
      </c>
      <c r="I275" s="68">
        <f t="shared" si="44"/>
        <v>209.41023105431731</v>
      </c>
      <c r="J275" s="40">
        <f t="shared" si="45"/>
        <v>-34.832551076714758</v>
      </c>
      <c r="K275" s="37">
        <f t="shared" si="46"/>
        <v>174.57767997760254</v>
      </c>
      <c r="L275" s="37">
        <f t="shared" si="42"/>
        <v>2480883.007300497</v>
      </c>
      <c r="M275" s="37">
        <f t="shared" si="43"/>
        <v>2068221.7746946574</v>
      </c>
      <c r="N275" s="63"/>
      <c r="O275" s="73"/>
      <c r="P275" s="78"/>
    </row>
    <row r="276" spans="1:16" s="34" customFormat="1" x14ac:dyDescent="0.3">
      <c r="A276" s="33">
        <v>4641</v>
      </c>
      <c r="B276" s="34" t="s">
        <v>256</v>
      </c>
      <c r="C276" s="36">
        <v>6962904</v>
      </c>
      <c r="D276" s="76">
        <v>1781</v>
      </c>
      <c r="E276" s="37">
        <f t="shared" si="38"/>
        <v>3909.5474452554745</v>
      </c>
      <c r="F276" s="38">
        <f t="shared" si="39"/>
        <v>1.0042846637444742</v>
      </c>
      <c r="G276" s="39">
        <f t="shared" si="40"/>
        <v>-10.007777755082861</v>
      </c>
      <c r="H276" s="39">
        <f t="shared" si="41"/>
        <v>0</v>
      </c>
      <c r="I276" s="68">
        <f t="shared" si="44"/>
        <v>-10.007777755082861</v>
      </c>
      <c r="J276" s="40">
        <f t="shared" si="45"/>
        <v>-34.832551076714758</v>
      </c>
      <c r="K276" s="37">
        <f t="shared" si="46"/>
        <v>-44.840328831797621</v>
      </c>
      <c r="L276" s="37">
        <f t="shared" si="42"/>
        <v>-17823.852181802577</v>
      </c>
      <c r="M276" s="37">
        <f t="shared" si="43"/>
        <v>-79860.62564943156</v>
      </c>
      <c r="N276" s="63"/>
      <c r="O276" s="73"/>
      <c r="P276" s="78"/>
    </row>
    <row r="277" spans="1:16" s="34" customFormat="1" x14ac:dyDescent="0.3">
      <c r="A277" s="33">
        <v>4642</v>
      </c>
      <c r="B277" s="34" t="s">
        <v>257</v>
      </c>
      <c r="C277" s="36">
        <v>7480276</v>
      </c>
      <c r="D277" s="76">
        <v>2126</v>
      </c>
      <c r="E277" s="37">
        <f t="shared" si="38"/>
        <v>3518.4741298212607</v>
      </c>
      <c r="F277" s="38">
        <f t="shared" si="39"/>
        <v>0.90382573887149031</v>
      </c>
      <c r="G277" s="39">
        <f t="shared" si="40"/>
        <v>224.6362115054454</v>
      </c>
      <c r="H277" s="39">
        <f t="shared" si="41"/>
        <v>0</v>
      </c>
      <c r="I277" s="68">
        <f t="shared" si="44"/>
        <v>224.6362115054454</v>
      </c>
      <c r="J277" s="40">
        <f t="shared" si="45"/>
        <v>-34.832551076714758</v>
      </c>
      <c r="K277" s="37">
        <f t="shared" si="46"/>
        <v>189.80366042873064</v>
      </c>
      <c r="L277" s="37">
        <f t="shared" si="42"/>
        <v>477576.58566057694</v>
      </c>
      <c r="M277" s="37">
        <f t="shared" si="43"/>
        <v>403522.58207148133</v>
      </c>
      <c r="N277" s="63"/>
      <c r="O277" s="73"/>
      <c r="P277" s="78"/>
    </row>
    <row r="278" spans="1:16" s="34" customFormat="1" x14ac:dyDescent="0.3">
      <c r="A278" s="33">
        <v>4643</v>
      </c>
      <c r="B278" s="34" t="s">
        <v>258</v>
      </c>
      <c r="C278" s="36">
        <v>20223160</v>
      </c>
      <c r="D278" s="76">
        <v>5193</v>
      </c>
      <c r="E278" s="37">
        <f t="shared" si="38"/>
        <v>3894.3115732717119</v>
      </c>
      <c r="F278" s="38">
        <f t="shared" si="39"/>
        <v>1.0003708724971943</v>
      </c>
      <c r="G278" s="39">
        <f t="shared" si="40"/>
        <v>-0.86625456482533991</v>
      </c>
      <c r="H278" s="39">
        <f t="shared" si="41"/>
        <v>0</v>
      </c>
      <c r="I278" s="68">
        <f t="shared" si="44"/>
        <v>-0.86625456482533991</v>
      </c>
      <c r="J278" s="40">
        <f t="shared" si="45"/>
        <v>-34.832551076714758</v>
      </c>
      <c r="K278" s="37">
        <f t="shared" si="46"/>
        <v>-35.698805641540098</v>
      </c>
      <c r="L278" s="37">
        <f t="shared" si="42"/>
        <v>-4498.4599551379906</v>
      </c>
      <c r="M278" s="37">
        <f t="shared" si="43"/>
        <v>-185383.89769651773</v>
      </c>
      <c r="N278" s="63"/>
      <c r="O278" s="73"/>
      <c r="P278" s="78"/>
    </row>
    <row r="279" spans="1:16" s="34" customFormat="1" x14ac:dyDescent="0.3">
      <c r="A279" s="33">
        <v>4644</v>
      </c>
      <c r="B279" s="34" t="s">
        <v>259</v>
      </c>
      <c r="C279" s="36">
        <v>16821042</v>
      </c>
      <c r="D279" s="76">
        <v>5174</v>
      </c>
      <c r="E279" s="37">
        <f t="shared" si="38"/>
        <v>3251.0711248550447</v>
      </c>
      <c r="F279" s="38">
        <f t="shared" si="39"/>
        <v>0.83513524702117092</v>
      </c>
      <c r="G279" s="39">
        <f t="shared" si="40"/>
        <v>385.078014485175</v>
      </c>
      <c r="H279" s="39">
        <f t="shared" si="41"/>
        <v>88.378468234790418</v>
      </c>
      <c r="I279" s="68">
        <f t="shared" si="44"/>
        <v>473.45648271996544</v>
      </c>
      <c r="J279" s="40">
        <f t="shared" si="45"/>
        <v>-34.832551076714758</v>
      </c>
      <c r="K279" s="37">
        <f t="shared" si="46"/>
        <v>438.62393164325067</v>
      </c>
      <c r="L279" s="37">
        <f t="shared" si="42"/>
        <v>2449663.8415931012</v>
      </c>
      <c r="M279" s="37">
        <f t="shared" si="43"/>
        <v>2269440.222322179</v>
      </c>
      <c r="N279" s="63"/>
      <c r="O279" s="73"/>
      <c r="P279" s="78"/>
    </row>
    <row r="280" spans="1:16" s="34" customFormat="1" x14ac:dyDescent="0.3">
      <c r="A280" s="33">
        <v>4645</v>
      </c>
      <c r="B280" s="34" t="s">
        <v>260</v>
      </c>
      <c r="C280" s="36">
        <v>11992907</v>
      </c>
      <c r="D280" s="76">
        <v>3011</v>
      </c>
      <c r="E280" s="37">
        <f t="shared" si="38"/>
        <v>3983.0312188641647</v>
      </c>
      <c r="F280" s="38">
        <f t="shared" si="39"/>
        <v>1.0231611776895444</v>
      </c>
      <c r="G280" s="39">
        <f t="shared" si="40"/>
        <v>-54.098041920296964</v>
      </c>
      <c r="H280" s="39">
        <f t="shared" si="41"/>
        <v>0</v>
      </c>
      <c r="I280" s="68">
        <f t="shared" si="44"/>
        <v>-54.098041920296964</v>
      </c>
      <c r="J280" s="40">
        <f t="shared" si="45"/>
        <v>-34.832551076714758</v>
      </c>
      <c r="K280" s="37">
        <f t="shared" si="46"/>
        <v>-88.930592997011729</v>
      </c>
      <c r="L280" s="37">
        <f t="shared" si="42"/>
        <v>-162889.20422201417</v>
      </c>
      <c r="M280" s="37">
        <f t="shared" si="43"/>
        <v>-267770.0155140023</v>
      </c>
      <c r="N280" s="63"/>
      <c r="O280" s="73"/>
      <c r="P280" s="78"/>
    </row>
    <row r="281" spans="1:16" s="34" customFormat="1" x14ac:dyDescent="0.3">
      <c r="A281" s="33">
        <v>4646</v>
      </c>
      <c r="B281" s="34" t="s">
        <v>261</v>
      </c>
      <c r="C281" s="36">
        <v>8619843</v>
      </c>
      <c r="D281" s="76">
        <v>2802</v>
      </c>
      <c r="E281" s="37">
        <f t="shared" si="38"/>
        <v>3076.3179871520342</v>
      </c>
      <c r="F281" s="38">
        <f t="shared" si="39"/>
        <v>0.79024465582260539</v>
      </c>
      <c r="G281" s="39">
        <f t="shared" si="40"/>
        <v>489.92989710698129</v>
      </c>
      <c r="H281" s="39">
        <f t="shared" si="41"/>
        <v>149.54206643084407</v>
      </c>
      <c r="I281" s="68">
        <f t="shared" si="44"/>
        <v>639.47196353782533</v>
      </c>
      <c r="J281" s="40">
        <f t="shared" si="45"/>
        <v>-34.832551076714758</v>
      </c>
      <c r="K281" s="37">
        <f t="shared" si="46"/>
        <v>604.63941246111062</v>
      </c>
      <c r="L281" s="37">
        <f t="shared" si="42"/>
        <v>1791800.4418329867</v>
      </c>
      <c r="M281" s="37">
        <f t="shared" si="43"/>
        <v>1694199.6337160319</v>
      </c>
      <c r="N281" s="63"/>
      <c r="O281" s="73"/>
      <c r="P281" s="78"/>
    </row>
    <row r="282" spans="1:16" s="34" customFormat="1" x14ac:dyDescent="0.3">
      <c r="A282" s="33">
        <v>4647</v>
      </c>
      <c r="B282" s="34" t="s">
        <v>429</v>
      </c>
      <c r="C282" s="36">
        <v>82382976</v>
      </c>
      <c r="D282" s="76">
        <v>22030</v>
      </c>
      <c r="E282" s="37">
        <f t="shared" si="38"/>
        <v>3739.5812982296866</v>
      </c>
      <c r="F282" s="38">
        <f t="shared" si="39"/>
        <v>0.96062375485311713</v>
      </c>
      <c r="G282" s="39">
        <f t="shared" si="40"/>
        <v>91.971910460389878</v>
      </c>
      <c r="H282" s="39">
        <f t="shared" si="41"/>
        <v>0</v>
      </c>
      <c r="I282" s="68">
        <f t="shared" si="44"/>
        <v>91.971910460389878</v>
      </c>
      <c r="J282" s="40">
        <f t="shared" si="45"/>
        <v>-34.832551076714758</v>
      </c>
      <c r="K282" s="37">
        <f t="shared" si="46"/>
        <v>57.139359383675121</v>
      </c>
      <c r="L282" s="37">
        <f t="shared" si="42"/>
        <v>2026141.1874423891</v>
      </c>
      <c r="M282" s="37">
        <f t="shared" si="43"/>
        <v>1258780.0872223629</v>
      </c>
      <c r="N282" s="63"/>
      <c r="O282" s="73"/>
      <c r="P282" s="78"/>
    </row>
    <row r="283" spans="1:16" s="34" customFormat="1" x14ac:dyDescent="0.3">
      <c r="A283" s="33">
        <v>4648</v>
      </c>
      <c r="B283" s="34" t="s">
        <v>262</v>
      </c>
      <c r="C283" s="36">
        <v>13067959</v>
      </c>
      <c r="D283" s="76">
        <v>3629</v>
      </c>
      <c r="E283" s="37">
        <f t="shared" si="38"/>
        <v>3600.9807109396529</v>
      </c>
      <c r="F283" s="38">
        <f t="shared" si="39"/>
        <v>0.9250200318773848</v>
      </c>
      <c r="G283" s="39">
        <f t="shared" si="40"/>
        <v>175.13226283441008</v>
      </c>
      <c r="H283" s="39">
        <f t="shared" si="41"/>
        <v>0</v>
      </c>
      <c r="I283" s="68">
        <f t="shared" si="44"/>
        <v>175.13226283441008</v>
      </c>
      <c r="J283" s="40">
        <f t="shared" si="45"/>
        <v>-34.832551076714758</v>
      </c>
      <c r="K283" s="37">
        <f t="shared" si="46"/>
        <v>140.29971175769532</v>
      </c>
      <c r="L283" s="37">
        <f t="shared" si="42"/>
        <v>635554.98182607419</v>
      </c>
      <c r="M283" s="37">
        <f t="shared" si="43"/>
        <v>509147.65396867634</v>
      </c>
      <c r="N283" s="63"/>
      <c r="O283" s="73"/>
      <c r="P283" s="78"/>
    </row>
    <row r="284" spans="1:16" s="34" customFormat="1" x14ac:dyDescent="0.3">
      <c r="A284" s="33">
        <v>4649</v>
      </c>
      <c r="B284" s="34" t="s">
        <v>430</v>
      </c>
      <c r="C284" s="36">
        <v>32495664</v>
      </c>
      <c r="D284" s="76">
        <v>9457</v>
      </c>
      <c r="E284" s="37">
        <f t="shared" si="38"/>
        <v>3436.1493073913502</v>
      </c>
      <c r="F284" s="38">
        <f t="shared" si="39"/>
        <v>0.88267813604288625</v>
      </c>
      <c r="G284" s="39">
        <f t="shared" si="40"/>
        <v>274.03110496339167</v>
      </c>
      <c r="H284" s="39">
        <f t="shared" si="41"/>
        <v>23.601104347083467</v>
      </c>
      <c r="I284" s="68">
        <f t="shared" si="44"/>
        <v>297.63220931047516</v>
      </c>
      <c r="J284" s="40">
        <f t="shared" si="45"/>
        <v>-34.832551076714758</v>
      </c>
      <c r="K284" s="37">
        <f t="shared" si="46"/>
        <v>262.7996582337604</v>
      </c>
      <c r="L284" s="37">
        <f t="shared" si="42"/>
        <v>2814707.8034491637</v>
      </c>
      <c r="M284" s="37">
        <f t="shared" si="43"/>
        <v>2485296.367916672</v>
      </c>
      <c r="N284" s="63"/>
      <c r="O284" s="73"/>
      <c r="P284" s="78"/>
    </row>
    <row r="285" spans="1:16" s="34" customFormat="1" x14ac:dyDescent="0.3">
      <c r="A285" s="33">
        <v>4650</v>
      </c>
      <c r="B285" s="34" t="s">
        <v>263</v>
      </c>
      <c r="C285" s="36">
        <v>19910228</v>
      </c>
      <c r="D285" s="76">
        <v>5854</v>
      </c>
      <c r="E285" s="37">
        <f t="shared" si="38"/>
        <v>3401.1322172873247</v>
      </c>
      <c r="F285" s="38">
        <f t="shared" si="39"/>
        <v>0.87368294489790888</v>
      </c>
      <c r="G285" s="39">
        <f t="shared" si="40"/>
        <v>295.04135902580703</v>
      </c>
      <c r="H285" s="39">
        <f t="shared" si="41"/>
        <v>35.85708588349241</v>
      </c>
      <c r="I285" s="68">
        <f t="shared" si="44"/>
        <v>330.89844490929943</v>
      </c>
      <c r="J285" s="40">
        <f t="shared" si="45"/>
        <v>-34.832551076714758</v>
      </c>
      <c r="K285" s="37">
        <f t="shared" si="46"/>
        <v>296.06589383258466</v>
      </c>
      <c r="L285" s="37">
        <f t="shared" si="42"/>
        <v>1937079.4964990388</v>
      </c>
      <c r="M285" s="37">
        <f t="shared" si="43"/>
        <v>1733169.7424959505</v>
      </c>
      <c r="N285" s="63"/>
      <c r="O285" s="73"/>
      <c r="P285" s="78"/>
    </row>
    <row r="286" spans="1:16" s="34" customFormat="1" x14ac:dyDescent="0.3">
      <c r="A286" s="33">
        <v>4651</v>
      </c>
      <c r="B286" s="34" t="s">
        <v>264</v>
      </c>
      <c r="C286" s="36">
        <v>23675156</v>
      </c>
      <c r="D286" s="76">
        <v>7130</v>
      </c>
      <c r="E286" s="37">
        <f t="shared" si="38"/>
        <v>3320.4987377279103</v>
      </c>
      <c r="F286" s="38">
        <f t="shared" si="39"/>
        <v>0.85296981427606477</v>
      </c>
      <c r="G286" s="39">
        <f t="shared" si="40"/>
        <v>343.42144676145563</v>
      </c>
      <c r="H286" s="39">
        <f t="shared" si="41"/>
        <v>64.078803729287429</v>
      </c>
      <c r="I286" s="68">
        <f t="shared" si="44"/>
        <v>407.50025049074304</v>
      </c>
      <c r="J286" s="40">
        <f t="shared" si="45"/>
        <v>-34.832551076714758</v>
      </c>
      <c r="K286" s="37">
        <f t="shared" si="46"/>
        <v>372.66769941402828</v>
      </c>
      <c r="L286" s="37">
        <f t="shared" si="42"/>
        <v>2905476.7859989977</v>
      </c>
      <c r="M286" s="37">
        <f t="shared" si="43"/>
        <v>2657120.6968220216</v>
      </c>
      <c r="N286" s="63"/>
      <c r="O286" s="73"/>
      <c r="P286" s="78"/>
    </row>
    <row r="287" spans="1:16" s="34" customFormat="1" x14ac:dyDescent="0.3">
      <c r="A287" s="33">
        <v>5001</v>
      </c>
      <c r="B287" s="34" t="s">
        <v>352</v>
      </c>
      <c r="C287" s="36">
        <v>819931056</v>
      </c>
      <c r="D287" s="76">
        <v>205163</v>
      </c>
      <c r="E287" s="37">
        <f t="shared" si="38"/>
        <v>3996.4859940632568</v>
      </c>
      <c r="F287" s="38">
        <f t="shared" si="39"/>
        <v>1.0266174407419282</v>
      </c>
      <c r="G287" s="39">
        <f t="shared" si="40"/>
        <v>-62.170907039752272</v>
      </c>
      <c r="H287" s="39">
        <f t="shared" si="41"/>
        <v>0</v>
      </c>
      <c r="I287" s="68">
        <f t="shared" si="44"/>
        <v>-62.170907039752272</v>
      </c>
      <c r="J287" s="40">
        <f t="shared" si="45"/>
        <v>-34.832551076714758</v>
      </c>
      <c r="K287" s="37">
        <f t="shared" si="46"/>
        <v>-97.00345811646703</v>
      </c>
      <c r="L287" s="37">
        <f t="shared" si="42"/>
        <v>-12755169.800996695</v>
      </c>
      <c r="M287" s="37">
        <f t="shared" si="43"/>
        <v>-19901520.477548726</v>
      </c>
      <c r="N287" s="63"/>
      <c r="O287" s="73"/>
      <c r="P287" s="78"/>
    </row>
    <row r="288" spans="1:16" s="34" customFormat="1" x14ac:dyDescent="0.3">
      <c r="A288" s="33">
        <v>5006</v>
      </c>
      <c r="B288" s="34" t="s">
        <v>353</v>
      </c>
      <c r="C288" s="36">
        <v>73539036</v>
      </c>
      <c r="D288" s="76">
        <v>24357</v>
      </c>
      <c r="E288" s="37">
        <f t="shared" si="38"/>
        <v>3019.2156669540582</v>
      </c>
      <c r="F288" s="38">
        <f t="shared" si="39"/>
        <v>0.77557621011576316</v>
      </c>
      <c r="G288" s="39">
        <f t="shared" si="40"/>
        <v>524.19128922576692</v>
      </c>
      <c r="H288" s="39">
        <f t="shared" si="41"/>
        <v>169.52787850013567</v>
      </c>
      <c r="I288" s="68">
        <f t="shared" si="44"/>
        <v>693.71916772590259</v>
      </c>
      <c r="J288" s="40">
        <f t="shared" si="45"/>
        <v>-34.832551076714758</v>
      </c>
      <c r="K288" s="37">
        <f t="shared" si="46"/>
        <v>658.88661664918789</v>
      </c>
      <c r="L288" s="37">
        <f t="shared" si="42"/>
        <v>16896917.768299811</v>
      </c>
      <c r="M288" s="37">
        <f t="shared" si="43"/>
        <v>16048501.32172427</v>
      </c>
      <c r="N288" s="63"/>
      <c r="O288" s="73"/>
      <c r="P288" s="78"/>
    </row>
    <row r="289" spans="1:16" s="34" customFormat="1" x14ac:dyDescent="0.3">
      <c r="A289" s="33">
        <v>5007</v>
      </c>
      <c r="B289" s="34" t="s">
        <v>354</v>
      </c>
      <c r="C289" s="36">
        <v>49215554</v>
      </c>
      <c r="D289" s="76">
        <v>15230</v>
      </c>
      <c r="E289" s="37">
        <f t="shared" si="38"/>
        <v>3231.4874589625738</v>
      </c>
      <c r="F289" s="38">
        <f t="shared" si="39"/>
        <v>0.83010459434561057</v>
      </c>
      <c r="G289" s="39">
        <f t="shared" si="40"/>
        <v>396.82821402065753</v>
      </c>
      <c r="H289" s="39">
        <f t="shared" si="41"/>
        <v>95.232751297155232</v>
      </c>
      <c r="I289" s="68">
        <f t="shared" si="44"/>
        <v>492.06096531781276</v>
      </c>
      <c r="J289" s="40">
        <f t="shared" si="45"/>
        <v>-34.832551076714758</v>
      </c>
      <c r="K289" s="37">
        <f t="shared" si="46"/>
        <v>457.22841424109799</v>
      </c>
      <c r="L289" s="37">
        <f t="shared" si="42"/>
        <v>7494088.5017902879</v>
      </c>
      <c r="M289" s="37">
        <f t="shared" si="43"/>
        <v>6963588.7488919226</v>
      </c>
      <c r="N289" s="63"/>
      <c r="O289" s="73"/>
      <c r="P289" s="78"/>
    </row>
    <row r="290" spans="1:16" s="34" customFormat="1" x14ac:dyDescent="0.3">
      <c r="A290" s="33">
        <v>5014</v>
      </c>
      <c r="B290" s="34" t="s">
        <v>356</v>
      </c>
      <c r="C290" s="36">
        <v>27681348</v>
      </c>
      <c r="D290" s="76">
        <v>5151</v>
      </c>
      <c r="E290" s="37">
        <f t="shared" si="38"/>
        <v>5373.9755387303439</v>
      </c>
      <c r="F290" s="38">
        <f t="shared" si="39"/>
        <v>1.3804669958499913</v>
      </c>
      <c r="G290" s="39">
        <f t="shared" si="40"/>
        <v>-888.66463384000451</v>
      </c>
      <c r="H290" s="39">
        <f t="shared" si="41"/>
        <v>0</v>
      </c>
      <c r="I290" s="68">
        <f t="shared" si="44"/>
        <v>-888.66463384000451</v>
      </c>
      <c r="J290" s="40">
        <f t="shared" si="45"/>
        <v>-34.832551076714758</v>
      </c>
      <c r="K290" s="37">
        <f t="shared" si="46"/>
        <v>-923.49718491671922</v>
      </c>
      <c r="L290" s="37">
        <f t="shared" si="42"/>
        <v>-4577511.528909863</v>
      </c>
      <c r="M290" s="37">
        <f t="shared" si="43"/>
        <v>-4756933.9995060209</v>
      </c>
      <c r="N290" s="63"/>
      <c r="O290" s="73"/>
      <c r="P290" s="78"/>
    </row>
    <row r="291" spans="1:16" s="34" customFormat="1" x14ac:dyDescent="0.3">
      <c r="A291" s="33">
        <v>5020</v>
      </c>
      <c r="B291" s="34" t="s">
        <v>359</v>
      </c>
      <c r="C291" s="36">
        <v>3410411</v>
      </c>
      <c r="D291" s="76">
        <v>948</v>
      </c>
      <c r="E291" s="37">
        <f t="shared" si="38"/>
        <v>3597.4799578059074</v>
      </c>
      <c r="F291" s="38">
        <f t="shared" si="39"/>
        <v>0.92412075830851104</v>
      </c>
      <c r="G291" s="39">
        <f t="shared" si="40"/>
        <v>177.23271471465742</v>
      </c>
      <c r="H291" s="39">
        <f t="shared" si="41"/>
        <v>0</v>
      </c>
      <c r="I291" s="68">
        <f t="shared" si="44"/>
        <v>177.23271471465742</v>
      </c>
      <c r="J291" s="40">
        <f t="shared" si="45"/>
        <v>-34.832551076714758</v>
      </c>
      <c r="K291" s="37">
        <f t="shared" si="46"/>
        <v>142.40016363794265</v>
      </c>
      <c r="L291" s="37">
        <f t="shared" si="42"/>
        <v>168016.61354949523</v>
      </c>
      <c r="M291" s="37">
        <f t="shared" si="43"/>
        <v>134995.35512876965</v>
      </c>
      <c r="N291" s="63"/>
      <c r="O291" s="73"/>
      <c r="P291" s="78"/>
    </row>
    <row r="292" spans="1:16" s="34" customFormat="1" x14ac:dyDescent="0.3">
      <c r="A292" s="33">
        <v>5021</v>
      </c>
      <c r="B292" s="34" t="s">
        <v>360</v>
      </c>
      <c r="C292" s="36">
        <v>22091677</v>
      </c>
      <c r="D292" s="76">
        <v>7001</v>
      </c>
      <c r="E292" s="37">
        <f t="shared" si="38"/>
        <v>3155.5030709898588</v>
      </c>
      <c r="F292" s="38">
        <f t="shared" si="39"/>
        <v>0.81058572250850947</v>
      </c>
      <c r="G292" s="39">
        <f t="shared" si="40"/>
        <v>442.41884680428655</v>
      </c>
      <c r="H292" s="39">
        <f t="shared" si="41"/>
        <v>121.82728708760548</v>
      </c>
      <c r="I292" s="68">
        <f t="shared" si="44"/>
        <v>564.24613389189199</v>
      </c>
      <c r="J292" s="40">
        <f t="shared" si="45"/>
        <v>-34.832551076714758</v>
      </c>
      <c r="K292" s="37">
        <f t="shared" si="46"/>
        <v>529.41358281517728</v>
      </c>
      <c r="L292" s="37">
        <f t="shared" si="42"/>
        <v>3950287.183377136</v>
      </c>
      <c r="M292" s="37">
        <f t="shared" si="43"/>
        <v>3706424.4932890562</v>
      </c>
      <c r="N292" s="63"/>
      <c r="O292" s="73"/>
      <c r="P292" s="78"/>
    </row>
    <row r="293" spans="1:16" s="34" customFormat="1" x14ac:dyDescent="0.3">
      <c r="A293" s="33">
        <v>5022</v>
      </c>
      <c r="B293" s="34" t="s">
        <v>361</v>
      </c>
      <c r="C293" s="36">
        <v>6469004</v>
      </c>
      <c r="D293" s="76">
        <v>2486</v>
      </c>
      <c r="E293" s="37">
        <f t="shared" si="38"/>
        <v>2602.1737731295252</v>
      </c>
      <c r="F293" s="38">
        <f t="shared" si="39"/>
        <v>0.66844647605531338</v>
      </c>
      <c r="G293" s="39">
        <f t="shared" si="40"/>
        <v>774.41642552048665</v>
      </c>
      <c r="H293" s="39">
        <f t="shared" si="41"/>
        <v>315.49254133872222</v>
      </c>
      <c r="I293" s="68">
        <f t="shared" si="44"/>
        <v>1089.9089668592089</v>
      </c>
      <c r="J293" s="40">
        <f t="shared" si="45"/>
        <v>-34.832551076714758</v>
      </c>
      <c r="K293" s="37">
        <f t="shared" si="46"/>
        <v>1055.0764157824942</v>
      </c>
      <c r="L293" s="37">
        <f t="shared" si="42"/>
        <v>2709513.6916119936</v>
      </c>
      <c r="M293" s="37">
        <f t="shared" si="43"/>
        <v>2622919.9696352808</v>
      </c>
      <c r="N293" s="63"/>
      <c r="O293" s="73"/>
      <c r="P293" s="78"/>
    </row>
    <row r="294" spans="1:16" s="34" customFormat="1" x14ac:dyDescent="0.3">
      <c r="A294" s="33">
        <v>5025</v>
      </c>
      <c r="B294" s="34" t="s">
        <v>362</v>
      </c>
      <c r="C294" s="36">
        <v>19139894</v>
      </c>
      <c r="D294" s="76">
        <v>5581</v>
      </c>
      <c r="E294" s="37">
        <f t="shared" si="38"/>
        <v>3429.4739294033329</v>
      </c>
      <c r="F294" s="38">
        <f t="shared" si="39"/>
        <v>0.88096336474724724</v>
      </c>
      <c r="G294" s="39">
        <f t="shared" si="40"/>
        <v>278.03633175620206</v>
      </c>
      <c r="H294" s="39">
        <f t="shared" si="41"/>
        <v>25.937486642889528</v>
      </c>
      <c r="I294" s="68">
        <f t="shared" si="44"/>
        <v>303.97381839909161</v>
      </c>
      <c r="J294" s="40">
        <f t="shared" si="45"/>
        <v>-34.832551076714758</v>
      </c>
      <c r="K294" s="37">
        <f t="shared" si="46"/>
        <v>269.14126732237685</v>
      </c>
      <c r="L294" s="37">
        <f t="shared" si="42"/>
        <v>1696477.8804853302</v>
      </c>
      <c r="M294" s="37">
        <f t="shared" si="43"/>
        <v>1502077.4129261852</v>
      </c>
      <c r="N294" s="63"/>
      <c r="O294" s="73"/>
      <c r="P294" s="78"/>
    </row>
    <row r="295" spans="1:16" s="34" customFormat="1" x14ac:dyDescent="0.3">
      <c r="A295" s="33">
        <v>5026</v>
      </c>
      <c r="B295" s="34" t="s">
        <v>363</v>
      </c>
      <c r="C295" s="36">
        <v>6057762</v>
      </c>
      <c r="D295" s="76">
        <v>1981</v>
      </c>
      <c r="E295" s="37">
        <f t="shared" si="38"/>
        <v>3057.9313478041395</v>
      </c>
      <c r="F295" s="38">
        <f t="shared" si="39"/>
        <v>0.78552149536133498</v>
      </c>
      <c r="G295" s="39">
        <f t="shared" si="40"/>
        <v>500.96188071571811</v>
      </c>
      <c r="H295" s="39">
        <f t="shared" si="41"/>
        <v>155.97739020260724</v>
      </c>
      <c r="I295" s="68">
        <f t="shared" si="44"/>
        <v>656.93927091832529</v>
      </c>
      <c r="J295" s="40">
        <f t="shared" si="45"/>
        <v>-34.832551076714758</v>
      </c>
      <c r="K295" s="37">
        <f t="shared" si="46"/>
        <v>622.10671984161058</v>
      </c>
      <c r="L295" s="37">
        <f t="shared" si="42"/>
        <v>1301396.6956892025</v>
      </c>
      <c r="M295" s="37">
        <f t="shared" si="43"/>
        <v>1232393.4120062306</v>
      </c>
      <c r="N295" s="63"/>
      <c r="O295" s="73"/>
      <c r="P295" s="78"/>
    </row>
    <row r="296" spans="1:16" s="34" customFormat="1" x14ac:dyDescent="0.3">
      <c r="A296" s="33">
        <v>5027</v>
      </c>
      <c r="B296" s="34" t="s">
        <v>364</v>
      </c>
      <c r="C296" s="36">
        <v>18481603</v>
      </c>
      <c r="D296" s="76">
        <v>6238</v>
      </c>
      <c r="E296" s="37">
        <f t="shared" si="38"/>
        <v>2962.744950304585</v>
      </c>
      <c r="F296" s="38">
        <f t="shared" si="39"/>
        <v>0.76107001074720182</v>
      </c>
      <c r="G296" s="39">
        <f t="shared" si="40"/>
        <v>558.07371921545075</v>
      </c>
      <c r="H296" s="39">
        <f t="shared" si="41"/>
        <v>189.29262932745129</v>
      </c>
      <c r="I296" s="68">
        <f t="shared" si="44"/>
        <v>747.36634854290207</v>
      </c>
      <c r="J296" s="40">
        <f t="shared" si="45"/>
        <v>-34.832551076714758</v>
      </c>
      <c r="K296" s="37">
        <f t="shared" si="46"/>
        <v>712.53379746618737</v>
      </c>
      <c r="L296" s="37">
        <f t="shared" si="42"/>
        <v>4662071.2822106229</v>
      </c>
      <c r="M296" s="37">
        <f t="shared" si="43"/>
        <v>4444785.8285940764</v>
      </c>
      <c r="N296" s="63"/>
      <c r="O296" s="73"/>
      <c r="P296" s="78"/>
    </row>
    <row r="297" spans="1:16" s="34" customFormat="1" x14ac:dyDescent="0.3">
      <c r="A297" s="33">
        <v>5028</v>
      </c>
      <c r="B297" s="34" t="s">
        <v>365</v>
      </c>
      <c r="C297" s="36">
        <v>55798153</v>
      </c>
      <c r="D297" s="76">
        <v>16733</v>
      </c>
      <c r="E297" s="37">
        <f t="shared" si="38"/>
        <v>3334.6174027371062</v>
      </c>
      <c r="F297" s="38">
        <f t="shared" si="39"/>
        <v>0.85659661736256743</v>
      </c>
      <c r="G297" s="39">
        <f t="shared" si="40"/>
        <v>334.95024775593811</v>
      </c>
      <c r="H297" s="39">
        <f t="shared" si="41"/>
        <v>59.137270976068883</v>
      </c>
      <c r="I297" s="68">
        <f t="shared" si="44"/>
        <v>394.08751873200697</v>
      </c>
      <c r="J297" s="40">
        <f t="shared" si="45"/>
        <v>-34.832551076714758</v>
      </c>
      <c r="K297" s="37">
        <f t="shared" si="46"/>
        <v>359.25496765529221</v>
      </c>
      <c r="L297" s="37">
        <f t="shared" si="42"/>
        <v>6594266.4509426728</v>
      </c>
      <c r="M297" s="37">
        <f t="shared" si="43"/>
        <v>6011413.3737760046</v>
      </c>
      <c r="N297" s="63"/>
      <c r="O297" s="73"/>
      <c r="P297" s="78"/>
    </row>
    <row r="298" spans="1:16" s="34" customFormat="1" x14ac:dyDescent="0.3">
      <c r="A298" s="33">
        <v>5029</v>
      </c>
      <c r="B298" s="34" t="s">
        <v>366</v>
      </c>
      <c r="C298" s="36">
        <v>27401293</v>
      </c>
      <c r="D298" s="76">
        <v>8325</v>
      </c>
      <c r="E298" s="37">
        <f t="shared" si="38"/>
        <v>3291.4466066066066</v>
      </c>
      <c r="F298" s="38">
        <f t="shared" si="39"/>
        <v>0.84550690197156597</v>
      </c>
      <c r="G298" s="39">
        <f t="shared" si="40"/>
        <v>360.85272543423787</v>
      </c>
      <c r="H298" s="39">
        <f t="shared" si="41"/>
        <v>74.247049621743756</v>
      </c>
      <c r="I298" s="68">
        <f t="shared" si="44"/>
        <v>435.09977505598164</v>
      </c>
      <c r="J298" s="40">
        <f t="shared" si="45"/>
        <v>-34.832551076714758</v>
      </c>
      <c r="K298" s="37">
        <f t="shared" si="46"/>
        <v>400.26722397926687</v>
      </c>
      <c r="L298" s="37">
        <f t="shared" si="42"/>
        <v>3622205.6273410469</v>
      </c>
      <c r="M298" s="37">
        <f t="shared" si="43"/>
        <v>3332224.6396273966</v>
      </c>
      <c r="N298" s="63"/>
      <c r="O298" s="73"/>
      <c r="P298" s="78"/>
    </row>
    <row r="299" spans="1:16" s="34" customFormat="1" x14ac:dyDescent="0.3">
      <c r="A299" s="33">
        <v>5031</v>
      </c>
      <c r="B299" s="34" t="s">
        <v>367</v>
      </c>
      <c r="C299" s="36">
        <v>52669699</v>
      </c>
      <c r="D299" s="76">
        <v>14148</v>
      </c>
      <c r="E299" s="37">
        <f t="shared" si="38"/>
        <v>3722.7663980774669</v>
      </c>
      <c r="F299" s="38">
        <f t="shared" si="39"/>
        <v>0.95630434280306964</v>
      </c>
      <c r="G299" s="39">
        <f t="shared" si="40"/>
        <v>102.0608505517217</v>
      </c>
      <c r="H299" s="39">
        <f t="shared" si="41"/>
        <v>0</v>
      </c>
      <c r="I299" s="68">
        <f t="shared" si="44"/>
        <v>102.0608505517217</v>
      </c>
      <c r="J299" s="40">
        <f t="shared" si="45"/>
        <v>-34.832551076714758</v>
      </c>
      <c r="K299" s="37">
        <f t="shared" si="46"/>
        <v>67.228299475006935</v>
      </c>
      <c r="L299" s="37">
        <f t="shared" si="42"/>
        <v>1443956.9136057587</v>
      </c>
      <c r="M299" s="37">
        <f t="shared" si="43"/>
        <v>951145.98097239807</v>
      </c>
      <c r="N299" s="63"/>
      <c r="O299" s="73"/>
      <c r="P299" s="78"/>
    </row>
    <row r="300" spans="1:16" s="34" customFormat="1" x14ac:dyDescent="0.3">
      <c r="A300" s="33">
        <v>5032</v>
      </c>
      <c r="B300" s="34" t="s">
        <v>368</v>
      </c>
      <c r="C300" s="36">
        <v>12310767</v>
      </c>
      <c r="D300" s="76">
        <v>4062</v>
      </c>
      <c r="E300" s="37">
        <f t="shared" si="38"/>
        <v>3030.715657311669</v>
      </c>
      <c r="F300" s="38">
        <f t="shared" si="39"/>
        <v>0.77853032798006316</v>
      </c>
      <c r="G300" s="39">
        <f t="shared" si="40"/>
        <v>517.29129501120042</v>
      </c>
      <c r="H300" s="39">
        <f t="shared" si="41"/>
        <v>165.50288187497188</v>
      </c>
      <c r="I300" s="68">
        <f t="shared" si="44"/>
        <v>682.79417688617229</v>
      </c>
      <c r="J300" s="40">
        <f t="shared" si="45"/>
        <v>-34.832551076714758</v>
      </c>
      <c r="K300" s="37">
        <f t="shared" si="46"/>
        <v>647.96162580945759</v>
      </c>
      <c r="L300" s="37">
        <f t="shared" si="42"/>
        <v>2773509.9465116318</v>
      </c>
      <c r="M300" s="37">
        <f t="shared" si="43"/>
        <v>2632020.1240380169</v>
      </c>
      <c r="N300" s="63"/>
      <c r="O300" s="73"/>
      <c r="P300" s="78"/>
    </row>
    <row r="301" spans="1:16" s="34" customFormat="1" x14ac:dyDescent="0.3">
      <c r="A301" s="33">
        <v>5033</v>
      </c>
      <c r="B301" s="34" t="s">
        <v>369</v>
      </c>
      <c r="C301" s="36">
        <v>2478165</v>
      </c>
      <c r="D301" s="76">
        <v>769</v>
      </c>
      <c r="E301" s="37">
        <f t="shared" si="38"/>
        <v>3222.5812743823149</v>
      </c>
      <c r="F301" s="38">
        <f t="shared" si="39"/>
        <v>0.82781677338636217</v>
      </c>
      <c r="G301" s="39">
        <f t="shared" si="40"/>
        <v>402.17192476881291</v>
      </c>
      <c r="H301" s="39">
        <f t="shared" si="41"/>
        <v>98.349915900245847</v>
      </c>
      <c r="I301" s="68">
        <f t="shared" si="44"/>
        <v>500.52184066905875</v>
      </c>
      <c r="J301" s="40">
        <f t="shared" si="45"/>
        <v>-34.832551076714758</v>
      </c>
      <c r="K301" s="37">
        <f t="shared" si="46"/>
        <v>465.68928959234398</v>
      </c>
      <c r="L301" s="37">
        <f t="shared" si="42"/>
        <v>384901.29547450616</v>
      </c>
      <c r="M301" s="37">
        <f t="shared" si="43"/>
        <v>358115.06369651254</v>
      </c>
      <c r="N301" s="63"/>
      <c r="O301" s="73"/>
      <c r="P301" s="78"/>
    </row>
    <row r="302" spans="1:16" s="34" customFormat="1" x14ac:dyDescent="0.3">
      <c r="A302" s="33">
        <v>5034</v>
      </c>
      <c r="B302" s="34" t="s">
        <v>370</v>
      </c>
      <c r="C302" s="36">
        <v>6589344</v>
      </c>
      <c r="D302" s="76">
        <v>2422</v>
      </c>
      <c r="E302" s="37">
        <f t="shared" si="38"/>
        <v>2720.6209744013213</v>
      </c>
      <c r="F302" s="38">
        <f t="shared" si="39"/>
        <v>0.69887319663267333</v>
      </c>
      <c r="G302" s="39">
        <f t="shared" si="40"/>
        <v>703.34810475740903</v>
      </c>
      <c r="H302" s="39">
        <f t="shared" si="41"/>
        <v>274.03602089359356</v>
      </c>
      <c r="I302" s="68">
        <f t="shared" si="44"/>
        <v>977.38412565100259</v>
      </c>
      <c r="J302" s="40">
        <f t="shared" si="45"/>
        <v>-34.832551076714758</v>
      </c>
      <c r="K302" s="37">
        <f t="shared" si="46"/>
        <v>942.55157457428788</v>
      </c>
      <c r="L302" s="37">
        <f t="shared" si="42"/>
        <v>2367224.3523267284</v>
      </c>
      <c r="M302" s="37">
        <f t="shared" si="43"/>
        <v>2282859.913618925</v>
      </c>
      <c r="N302" s="63"/>
      <c r="O302" s="73"/>
      <c r="P302" s="78"/>
    </row>
    <row r="303" spans="1:16" s="34" customFormat="1" x14ac:dyDescent="0.3">
      <c r="A303" s="33">
        <v>5035</v>
      </c>
      <c r="B303" s="34" t="s">
        <v>371</v>
      </c>
      <c r="C303" s="36">
        <v>78935229</v>
      </c>
      <c r="D303" s="76">
        <v>24145</v>
      </c>
      <c r="E303" s="37">
        <f t="shared" si="38"/>
        <v>3269.2163594947192</v>
      </c>
      <c r="F303" s="38">
        <f t="shared" si="39"/>
        <v>0.83979639543383056</v>
      </c>
      <c r="G303" s="39">
        <f t="shared" si="40"/>
        <v>374.19087370137032</v>
      </c>
      <c r="H303" s="39">
        <f t="shared" si="41"/>
        <v>82.027636110904325</v>
      </c>
      <c r="I303" s="68">
        <f t="shared" si="44"/>
        <v>456.21850981227465</v>
      </c>
      <c r="J303" s="40">
        <f t="shared" si="45"/>
        <v>-34.832551076714758</v>
      </c>
      <c r="K303" s="37">
        <f t="shared" si="46"/>
        <v>421.38595873555988</v>
      </c>
      <c r="L303" s="37">
        <f t="shared" si="42"/>
        <v>11015395.919417372</v>
      </c>
      <c r="M303" s="37">
        <f t="shared" si="43"/>
        <v>10174363.973670093</v>
      </c>
      <c r="N303" s="63"/>
      <c r="O303" s="73"/>
      <c r="P303" s="78"/>
    </row>
    <row r="304" spans="1:16" s="34" customFormat="1" x14ac:dyDescent="0.3">
      <c r="A304" s="33">
        <v>5036</v>
      </c>
      <c r="B304" s="34" t="s">
        <v>372</v>
      </c>
      <c r="C304" s="36">
        <v>7471579</v>
      </c>
      <c r="D304" s="76">
        <v>2627</v>
      </c>
      <c r="E304" s="37">
        <f t="shared" si="38"/>
        <v>2844.1488389798251</v>
      </c>
      <c r="F304" s="38">
        <f t="shared" si="39"/>
        <v>0.73060503815101785</v>
      </c>
      <c r="G304" s="39">
        <f t="shared" si="40"/>
        <v>629.23138601030678</v>
      </c>
      <c r="H304" s="39">
        <f t="shared" si="41"/>
        <v>230.80126829111725</v>
      </c>
      <c r="I304" s="68">
        <f t="shared" si="44"/>
        <v>860.03265430142403</v>
      </c>
      <c r="J304" s="40">
        <f t="shared" si="45"/>
        <v>-34.832551076714758</v>
      </c>
      <c r="K304" s="37">
        <f t="shared" si="46"/>
        <v>825.20010322470932</v>
      </c>
      <c r="L304" s="37">
        <f t="shared" si="42"/>
        <v>2259305.7828498408</v>
      </c>
      <c r="M304" s="37">
        <f t="shared" si="43"/>
        <v>2167800.6711713113</v>
      </c>
      <c r="N304" s="63"/>
      <c r="O304" s="73"/>
      <c r="P304" s="78"/>
    </row>
    <row r="305" spans="1:16" s="34" customFormat="1" x14ac:dyDescent="0.3">
      <c r="A305" s="33">
        <v>5037</v>
      </c>
      <c r="B305" s="34" t="s">
        <v>373</v>
      </c>
      <c r="C305" s="36">
        <v>63094942</v>
      </c>
      <c r="D305" s="76">
        <v>20164</v>
      </c>
      <c r="E305" s="37">
        <f t="shared" si="38"/>
        <v>3129.0885736956952</v>
      </c>
      <c r="F305" s="38">
        <f t="shared" si="39"/>
        <v>0.8038003656597924</v>
      </c>
      <c r="G305" s="39">
        <f t="shared" si="40"/>
        <v>458.26754518078468</v>
      </c>
      <c r="H305" s="39">
        <f t="shared" si="41"/>
        <v>131.07236114056272</v>
      </c>
      <c r="I305" s="68">
        <f t="shared" si="44"/>
        <v>589.33990632134737</v>
      </c>
      <c r="J305" s="40">
        <f t="shared" si="45"/>
        <v>-34.832551076714758</v>
      </c>
      <c r="K305" s="37">
        <f t="shared" si="46"/>
        <v>554.50735524463266</v>
      </c>
      <c r="L305" s="37">
        <f t="shared" si="42"/>
        <v>11883449.871063648</v>
      </c>
      <c r="M305" s="37">
        <f t="shared" si="43"/>
        <v>11181086.311152773</v>
      </c>
      <c r="N305" s="63"/>
      <c r="O305" s="73"/>
      <c r="P305" s="78"/>
    </row>
    <row r="306" spans="1:16" s="34" customFormat="1" x14ac:dyDescent="0.3">
      <c r="A306" s="33">
        <v>5038</v>
      </c>
      <c r="B306" s="34" t="s">
        <v>374</v>
      </c>
      <c r="C306" s="36">
        <v>45091011</v>
      </c>
      <c r="D306" s="76">
        <v>14948</v>
      </c>
      <c r="E306" s="37">
        <f t="shared" si="38"/>
        <v>3016.5246855766659</v>
      </c>
      <c r="F306" s="38">
        <f t="shared" si="39"/>
        <v>0.77488495073968966</v>
      </c>
      <c r="G306" s="39">
        <f t="shared" si="40"/>
        <v>525.80587805220227</v>
      </c>
      <c r="H306" s="39">
        <f t="shared" si="41"/>
        <v>170.46972198222298</v>
      </c>
      <c r="I306" s="68">
        <f t="shared" si="44"/>
        <v>696.27560003442522</v>
      </c>
      <c r="J306" s="40">
        <f t="shared" si="45"/>
        <v>-34.832551076714758</v>
      </c>
      <c r="K306" s="37">
        <f t="shared" si="46"/>
        <v>661.44304895771052</v>
      </c>
      <c r="L306" s="37">
        <f t="shared" si="42"/>
        <v>10407927.669314587</v>
      </c>
      <c r="M306" s="37">
        <f t="shared" si="43"/>
        <v>9887250.6958198566</v>
      </c>
      <c r="N306" s="63"/>
      <c r="O306" s="73"/>
      <c r="P306" s="78"/>
    </row>
    <row r="307" spans="1:16" s="34" customFormat="1" x14ac:dyDescent="0.3">
      <c r="A307" s="33">
        <v>5041</v>
      </c>
      <c r="B307" s="34" t="s">
        <v>391</v>
      </c>
      <c r="C307" s="36">
        <v>5559306</v>
      </c>
      <c r="D307" s="76">
        <v>2063</v>
      </c>
      <c r="E307" s="37">
        <f t="shared" si="38"/>
        <v>2694.7678138633059</v>
      </c>
      <c r="F307" s="38">
        <f t="shared" si="39"/>
        <v>0.69223203598653205</v>
      </c>
      <c r="G307" s="39">
        <f t="shared" si="40"/>
        <v>718.86000108021824</v>
      </c>
      <c r="H307" s="39">
        <f t="shared" si="41"/>
        <v>283.08462708189893</v>
      </c>
      <c r="I307" s="68">
        <f t="shared" si="44"/>
        <v>1001.9446281621172</v>
      </c>
      <c r="J307" s="40">
        <f t="shared" si="45"/>
        <v>-34.832551076714758</v>
      </c>
      <c r="K307" s="37">
        <f t="shared" si="46"/>
        <v>967.11207708540246</v>
      </c>
      <c r="L307" s="37">
        <f t="shared" si="42"/>
        <v>2067011.7678984478</v>
      </c>
      <c r="M307" s="37">
        <f t="shared" si="43"/>
        <v>1995152.2150271854</v>
      </c>
      <c r="N307" s="63"/>
      <c r="O307" s="73"/>
      <c r="P307" s="78"/>
    </row>
    <row r="308" spans="1:16" s="34" customFormat="1" x14ac:dyDescent="0.3">
      <c r="A308" s="33">
        <v>5042</v>
      </c>
      <c r="B308" s="34" t="s">
        <v>375</v>
      </c>
      <c r="C308" s="36">
        <v>3975548</v>
      </c>
      <c r="D308" s="76">
        <v>1355</v>
      </c>
      <c r="E308" s="37">
        <f t="shared" si="38"/>
        <v>2933.9837638376384</v>
      </c>
      <c r="F308" s="38">
        <f t="shared" si="39"/>
        <v>0.75368183631414742</v>
      </c>
      <c r="G308" s="39">
        <f t="shared" si="40"/>
        <v>575.33043109561879</v>
      </c>
      <c r="H308" s="39">
        <f t="shared" si="41"/>
        <v>199.3590445908826</v>
      </c>
      <c r="I308" s="68">
        <f t="shared" si="44"/>
        <v>774.6894756865014</v>
      </c>
      <c r="J308" s="40">
        <f t="shared" si="45"/>
        <v>-34.832551076714758</v>
      </c>
      <c r="K308" s="37">
        <f t="shared" si="46"/>
        <v>739.85692460978669</v>
      </c>
      <c r="L308" s="37">
        <f t="shared" si="42"/>
        <v>1049704.2395552094</v>
      </c>
      <c r="M308" s="37">
        <f t="shared" si="43"/>
        <v>1002506.1328462609</v>
      </c>
      <c r="N308" s="63"/>
      <c r="O308" s="73"/>
      <c r="P308" s="78"/>
    </row>
    <row r="309" spans="1:16" s="34" customFormat="1" x14ac:dyDescent="0.3">
      <c r="A309" s="33">
        <v>5043</v>
      </c>
      <c r="B309" s="34" t="s">
        <v>392</v>
      </c>
      <c r="C309" s="36">
        <v>1262841</v>
      </c>
      <c r="D309" s="76">
        <v>461</v>
      </c>
      <c r="E309" s="37">
        <f t="shared" si="38"/>
        <v>2739.3514099783079</v>
      </c>
      <c r="F309" s="38">
        <f t="shared" si="39"/>
        <v>0.70368467147947422</v>
      </c>
      <c r="G309" s="39">
        <f t="shared" si="40"/>
        <v>692.10984341121707</v>
      </c>
      <c r="H309" s="39">
        <f t="shared" si="41"/>
        <v>267.4803684416483</v>
      </c>
      <c r="I309" s="68">
        <f t="shared" si="44"/>
        <v>959.59021185286542</v>
      </c>
      <c r="J309" s="40">
        <f t="shared" si="45"/>
        <v>-34.832551076714758</v>
      </c>
      <c r="K309" s="37">
        <f t="shared" si="46"/>
        <v>924.75766077615071</v>
      </c>
      <c r="L309" s="37">
        <f t="shared" si="42"/>
        <v>442371.08766417095</v>
      </c>
      <c r="M309" s="37">
        <f t="shared" si="43"/>
        <v>426313.28161780548</v>
      </c>
      <c r="N309" s="63"/>
      <c r="O309" s="73"/>
      <c r="P309" s="78"/>
    </row>
    <row r="310" spans="1:16" s="34" customFormat="1" x14ac:dyDescent="0.3">
      <c r="A310" s="33">
        <v>5044</v>
      </c>
      <c r="B310" s="34" t="s">
        <v>376</v>
      </c>
      <c r="C310" s="36">
        <v>2584272</v>
      </c>
      <c r="D310" s="76">
        <v>843</v>
      </c>
      <c r="E310" s="37">
        <f t="shared" si="38"/>
        <v>3065.5658362989325</v>
      </c>
      <c r="F310" s="38">
        <f t="shared" si="39"/>
        <v>0.78748264299241411</v>
      </c>
      <c r="G310" s="39">
        <f t="shared" si="40"/>
        <v>496.38118761884232</v>
      </c>
      <c r="H310" s="39">
        <f t="shared" si="41"/>
        <v>153.30531922942967</v>
      </c>
      <c r="I310" s="68">
        <f t="shared" si="44"/>
        <v>649.68650684827196</v>
      </c>
      <c r="J310" s="40">
        <f t="shared" si="45"/>
        <v>-34.832551076714758</v>
      </c>
      <c r="K310" s="37">
        <f t="shared" si="46"/>
        <v>614.85395577155725</v>
      </c>
      <c r="L310" s="37">
        <f t="shared" si="42"/>
        <v>547685.72527309321</v>
      </c>
      <c r="M310" s="37">
        <f t="shared" si="43"/>
        <v>518321.88471542276</v>
      </c>
      <c r="N310" s="63"/>
      <c r="O310" s="73"/>
      <c r="P310" s="78"/>
    </row>
    <row r="311" spans="1:16" s="34" customFormat="1" x14ac:dyDescent="0.3">
      <c r="A311" s="33">
        <v>5045</v>
      </c>
      <c r="B311" s="34" t="s">
        <v>377</v>
      </c>
      <c r="C311" s="36">
        <v>5979585</v>
      </c>
      <c r="D311" s="76">
        <v>2359</v>
      </c>
      <c r="E311" s="37">
        <f t="shared" si="38"/>
        <v>2534.7965239508267</v>
      </c>
      <c r="F311" s="38">
        <f t="shared" si="39"/>
        <v>0.65113860628701714</v>
      </c>
      <c r="G311" s="39">
        <f t="shared" si="40"/>
        <v>814.84277502770578</v>
      </c>
      <c r="H311" s="39">
        <f t="shared" si="41"/>
        <v>339.07457855126671</v>
      </c>
      <c r="I311" s="68">
        <f t="shared" si="44"/>
        <v>1153.9173535789726</v>
      </c>
      <c r="J311" s="40">
        <f t="shared" si="45"/>
        <v>-34.832551076714758</v>
      </c>
      <c r="K311" s="37">
        <f t="shared" si="46"/>
        <v>1119.0848025022578</v>
      </c>
      <c r="L311" s="37">
        <f t="shared" si="42"/>
        <v>2722091.0370927961</v>
      </c>
      <c r="M311" s="37">
        <f t="shared" si="43"/>
        <v>2639921.049102826</v>
      </c>
      <c r="N311" s="63"/>
      <c r="O311" s="73"/>
      <c r="P311" s="78"/>
    </row>
    <row r="312" spans="1:16" s="34" customFormat="1" x14ac:dyDescent="0.3">
      <c r="A312" s="33">
        <v>5046</v>
      </c>
      <c r="B312" s="34" t="s">
        <v>378</v>
      </c>
      <c r="C312" s="36">
        <v>3325712</v>
      </c>
      <c r="D312" s="76">
        <v>1231</v>
      </c>
      <c r="E312" s="37">
        <f t="shared" si="38"/>
        <v>2701.6344435418359</v>
      </c>
      <c r="F312" s="38">
        <f t="shared" si="39"/>
        <v>0.69399593602210508</v>
      </c>
      <c r="G312" s="39">
        <f t="shared" si="40"/>
        <v>714.74002327310029</v>
      </c>
      <c r="H312" s="39">
        <f t="shared" si="41"/>
        <v>280.68130669441348</v>
      </c>
      <c r="I312" s="68">
        <f t="shared" si="44"/>
        <v>995.42132996751377</v>
      </c>
      <c r="J312" s="40">
        <f t="shared" si="45"/>
        <v>-34.832551076714758</v>
      </c>
      <c r="K312" s="37">
        <f t="shared" si="46"/>
        <v>960.58877889079906</v>
      </c>
      <c r="L312" s="37">
        <f t="shared" si="42"/>
        <v>1225363.6571900095</v>
      </c>
      <c r="M312" s="37">
        <f t="shared" si="43"/>
        <v>1182484.7868145737</v>
      </c>
      <c r="N312" s="63"/>
      <c r="O312" s="73"/>
      <c r="P312" s="78"/>
    </row>
    <row r="313" spans="1:16" s="34" customFormat="1" x14ac:dyDescent="0.3">
      <c r="A313" s="33">
        <v>5047</v>
      </c>
      <c r="B313" s="34" t="s">
        <v>379</v>
      </c>
      <c r="C313" s="36">
        <v>12183840</v>
      </c>
      <c r="D313" s="76">
        <v>3884</v>
      </c>
      <c r="E313" s="37">
        <f t="shared" si="38"/>
        <v>3136.9309989701337</v>
      </c>
      <c r="F313" s="38">
        <f t="shared" si="39"/>
        <v>0.80581492809699695</v>
      </c>
      <c r="G313" s="39">
        <f t="shared" si="40"/>
        <v>453.5620900161216</v>
      </c>
      <c r="H313" s="39">
        <f t="shared" si="41"/>
        <v>128.32751229450926</v>
      </c>
      <c r="I313" s="68">
        <f t="shared" si="44"/>
        <v>581.88960231063083</v>
      </c>
      <c r="J313" s="40">
        <f t="shared" si="45"/>
        <v>-34.832551076714758</v>
      </c>
      <c r="K313" s="37">
        <f t="shared" si="46"/>
        <v>547.05705123391613</v>
      </c>
      <c r="L313" s="37">
        <f t="shared" si="42"/>
        <v>2260059.2153744902</v>
      </c>
      <c r="M313" s="37">
        <f t="shared" si="43"/>
        <v>2124769.5869925302</v>
      </c>
      <c r="N313" s="63"/>
      <c r="O313" s="73"/>
      <c r="P313" s="78"/>
    </row>
    <row r="314" spans="1:16" s="34" customFormat="1" x14ac:dyDescent="0.3">
      <c r="A314" s="33">
        <v>5049</v>
      </c>
      <c r="B314" s="34" t="s">
        <v>380</v>
      </c>
      <c r="C314" s="36">
        <v>3718574</v>
      </c>
      <c r="D314" s="76">
        <v>1103</v>
      </c>
      <c r="E314" s="37">
        <f t="shared" si="38"/>
        <v>3371.3272892112423</v>
      </c>
      <c r="F314" s="38">
        <f t="shared" si="39"/>
        <v>0.86602665408932888</v>
      </c>
      <c r="G314" s="39">
        <f t="shared" si="40"/>
        <v>312.92431587145649</v>
      </c>
      <c r="H314" s="39">
        <f t="shared" si="41"/>
        <v>46.288810710121261</v>
      </c>
      <c r="I314" s="68">
        <f t="shared" si="44"/>
        <v>359.21312658157774</v>
      </c>
      <c r="J314" s="40">
        <f t="shared" si="45"/>
        <v>-34.832551076714758</v>
      </c>
      <c r="K314" s="37">
        <f t="shared" si="46"/>
        <v>324.38057550486297</v>
      </c>
      <c r="L314" s="37">
        <f t="shared" si="42"/>
        <v>396212.07861948025</v>
      </c>
      <c r="M314" s="37">
        <f t="shared" si="43"/>
        <v>357791.77478186385</v>
      </c>
      <c r="N314" s="63"/>
      <c r="O314" s="73"/>
      <c r="P314" s="78"/>
    </row>
    <row r="315" spans="1:16" s="34" customFormat="1" x14ac:dyDescent="0.3">
      <c r="A315" s="33">
        <v>5052</v>
      </c>
      <c r="B315" s="34" t="s">
        <v>381</v>
      </c>
      <c r="C315" s="36">
        <v>1656480</v>
      </c>
      <c r="D315" s="76">
        <v>557</v>
      </c>
      <c r="E315" s="37">
        <f t="shared" si="38"/>
        <v>2973.9317773788152</v>
      </c>
      <c r="F315" s="38">
        <f t="shared" si="39"/>
        <v>0.76394368321797457</v>
      </c>
      <c r="G315" s="39">
        <f t="shared" si="40"/>
        <v>551.36162297091266</v>
      </c>
      <c r="H315" s="39">
        <f t="shared" si="41"/>
        <v>185.3772398514707</v>
      </c>
      <c r="I315" s="68">
        <f t="shared" si="44"/>
        <v>736.73886282238334</v>
      </c>
      <c r="J315" s="40">
        <f t="shared" si="45"/>
        <v>-34.832551076714758</v>
      </c>
      <c r="K315" s="37">
        <f t="shared" si="46"/>
        <v>701.90631174566863</v>
      </c>
      <c r="L315" s="37">
        <f t="shared" si="42"/>
        <v>410363.54659206752</v>
      </c>
      <c r="M315" s="37">
        <f t="shared" si="43"/>
        <v>390961.81564233743</v>
      </c>
      <c r="N315" s="63"/>
      <c r="O315" s="73"/>
      <c r="P315" s="78"/>
    </row>
    <row r="316" spans="1:16" s="34" customFormat="1" x14ac:dyDescent="0.3">
      <c r="A316" s="33">
        <v>5053</v>
      </c>
      <c r="B316" s="34" t="s">
        <v>382</v>
      </c>
      <c r="C316" s="36">
        <v>21329592</v>
      </c>
      <c r="D316" s="76">
        <v>6816</v>
      </c>
      <c r="E316" s="37">
        <f t="shared" si="38"/>
        <v>3129.3415492957747</v>
      </c>
      <c r="F316" s="38">
        <f t="shared" si="39"/>
        <v>0.80386535003944737</v>
      </c>
      <c r="G316" s="39">
        <f t="shared" si="40"/>
        <v>458.11575982073697</v>
      </c>
      <c r="H316" s="39">
        <f t="shared" si="41"/>
        <v>130.98381968053491</v>
      </c>
      <c r="I316" s="68">
        <f t="shared" si="44"/>
        <v>589.09957950127182</v>
      </c>
      <c r="J316" s="40">
        <f t="shared" si="45"/>
        <v>-34.832551076714758</v>
      </c>
      <c r="K316" s="37">
        <f t="shared" si="46"/>
        <v>554.26702842455711</v>
      </c>
      <c r="L316" s="37">
        <f t="shared" si="42"/>
        <v>4015302.7338806689</v>
      </c>
      <c r="M316" s="37">
        <f t="shared" si="43"/>
        <v>3777884.0657417811</v>
      </c>
      <c r="N316" s="63"/>
      <c r="O316" s="73"/>
      <c r="P316" s="78"/>
    </row>
    <row r="317" spans="1:16" s="34" customFormat="1" x14ac:dyDescent="0.3">
      <c r="A317" s="33">
        <v>5054</v>
      </c>
      <c r="B317" s="34" t="s">
        <v>383</v>
      </c>
      <c r="C317" s="36">
        <v>30322313</v>
      </c>
      <c r="D317" s="76">
        <v>10084</v>
      </c>
      <c r="E317" s="37">
        <f t="shared" si="38"/>
        <v>3006.9727290757637</v>
      </c>
      <c r="F317" s="38">
        <f t="shared" si="39"/>
        <v>0.77243124387030448</v>
      </c>
      <c r="G317" s="39">
        <f t="shared" si="40"/>
        <v>531.53705195274358</v>
      </c>
      <c r="H317" s="39">
        <f t="shared" si="41"/>
        <v>173.81290675753874</v>
      </c>
      <c r="I317" s="68">
        <f t="shared" si="44"/>
        <v>705.34995871028229</v>
      </c>
      <c r="J317" s="40">
        <f t="shared" si="45"/>
        <v>-34.832551076714758</v>
      </c>
      <c r="K317" s="37">
        <f t="shared" si="46"/>
        <v>670.51740763356759</v>
      </c>
      <c r="L317" s="37">
        <f t="shared" si="42"/>
        <v>7112748.9836344868</v>
      </c>
      <c r="M317" s="37">
        <f t="shared" si="43"/>
        <v>6761497.5385768954</v>
      </c>
      <c r="N317" s="63"/>
      <c r="O317" s="73"/>
      <c r="P317" s="78"/>
    </row>
    <row r="318" spans="1:16" s="34" customFormat="1" x14ac:dyDescent="0.3">
      <c r="A318" s="33">
        <v>5055</v>
      </c>
      <c r="B318" s="34" t="s">
        <v>431</v>
      </c>
      <c r="C318" s="36">
        <v>20729290</v>
      </c>
      <c r="D318" s="76">
        <v>5963</v>
      </c>
      <c r="E318" s="37">
        <f t="shared" si="38"/>
        <v>3476.3189669629382</v>
      </c>
      <c r="F318" s="38">
        <f t="shared" si="39"/>
        <v>0.89299691938558234</v>
      </c>
      <c r="G318" s="39">
        <f t="shared" si="40"/>
        <v>249.92930922043888</v>
      </c>
      <c r="H318" s="39">
        <f t="shared" si="41"/>
        <v>9.5417234970276681</v>
      </c>
      <c r="I318" s="68">
        <f t="shared" si="44"/>
        <v>259.47103271746653</v>
      </c>
      <c r="J318" s="40">
        <f t="shared" si="45"/>
        <v>-34.832551076714758</v>
      </c>
      <c r="K318" s="37">
        <f t="shared" si="46"/>
        <v>224.63848164075176</v>
      </c>
      <c r="L318" s="37">
        <f t="shared" si="42"/>
        <v>1547225.7680942528</v>
      </c>
      <c r="M318" s="37">
        <f t="shared" si="43"/>
        <v>1339519.2660238028</v>
      </c>
      <c r="N318" s="63"/>
      <c r="O318" s="73"/>
      <c r="P318" s="78"/>
    </row>
    <row r="319" spans="1:16" s="34" customFormat="1" x14ac:dyDescent="0.3">
      <c r="A319" s="33">
        <v>5056</v>
      </c>
      <c r="B319" s="34" t="s">
        <v>355</v>
      </c>
      <c r="C319" s="36">
        <v>20385825</v>
      </c>
      <c r="D319" s="76">
        <v>5050</v>
      </c>
      <c r="E319" s="37">
        <f t="shared" si="38"/>
        <v>4036.7970297029701</v>
      </c>
      <c r="F319" s="38">
        <f t="shared" si="39"/>
        <v>1.0369725407731993</v>
      </c>
      <c r="G319" s="39">
        <f t="shared" si="40"/>
        <v>-86.357528423580234</v>
      </c>
      <c r="H319" s="39">
        <f t="shared" si="41"/>
        <v>0</v>
      </c>
      <c r="I319" s="68">
        <f t="shared" si="44"/>
        <v>-86.357528423580234</v>
      </c>
      <c r="J319" s="40">
        <f t="shared" si="45"/>
        <v>-34.832551076714758</v>
      </c>
      <c r="K319" s="37">
        <f t="shared" si="46"/>
        <v>-121.19007950029498</v>
      </c>
      <c r="L319" s="37">
        <f t="shared" si="42"/>
        <v>-436105.51853908016</v>
      </c>
      <c r="M319" s="37">
        <f t="shared" si="43"/>
        <v>-612009.90147648973</v>
      </c>
      <c r="N319" s="63"/>
      <c r="O319" s="73"/>
      <c r="P319" s="78"/>
    </row>
    <row r="320" spans="1:16" s="34" customFormat="1" x14ac:dyDescent="0.3">
      <c r="A320" s="33">
        <v>5057</v>
      </c>
      <c r="B320" s="34" t="s">
        <v>357</v>
      </c>
      <c r="C320" s="36">
        <v>34546430</v>
      </c>
      <c r="D320" s="76">
        <v>10323</v>
      </c>
      <c r="E320" s="37">
        <f t="shared" si="38"/>
        <v>3346.5494526784851</v>
      </c>
      <c r="F320" s="38">
        <f t="shared" si="39"/>
        <v>0.85966172270556629</v>
      </c>
      <c r="G320" s="39">
        <f t="shared" si="40"/>
        <v>327.79101779111079</v>
      </c>
      <c r="H320" s="39">
        <f t="shared" si="41"/>
        <v>54.961053496586281</v>
      </c>
      <c r="I320" s="68">
        <f t="shared" si="44"/>
        <v>382.75207128769705</v>
      </c>
      <c r="J320" s="40">
        <f t="shared" si="45"/>
        <v>-34.832551076714758</v>
      </c>
      <c r="K320" s="37">
        <f t="shared" si="46"/>
        <v>347.91952021098228</v>
      </c>
      <c r="L320" s="37">
        <f t="shared" si="42"/>
        <v>3951149.6319028968</v>
      </c>
      <c r="M320" s="37">
        <f t="shared" si="43"/>
        <v>3591573.2071379703</v>
      </c>
      <c r="N320" s="63"/>
      <c r="O320" s="73"/>
      <c r="P320" s="78"/>
    </row>
    <row r="321" spans="1:16" s="34" customFormat="1" x14ac:dyDescent="0.3">
      <c r="A321" s="33">
        <v>5058</v>
      </c>
      <c r="B321" s="34" t="s">
        <v>358</v>
      </c>
      <c r="C321" s="36">
        <v>14580770</v>
      </c>
      <c r="D321" s="76">
        <v>4288</v>
      </c>
      <c r="E321" s="37">
        <f t="shared" si="38"/>
        <v>3400.3661380597014</v>
      </c>
      <c r="F321" s="38">
        <f t="shared" si="39"/>
        <v>0.87348615444318523</v>
      </c>
      <c r="G321" s="39">
        <f t="shared" si="40"/>
        <v>295.50100656238101</v>
      </c>
      <c r="H321" s="39">
        <f t="shared" si="41"/>
        <v>36.125213613160575</v>
      </c>
      <c r="I321" s="68">
        <f t="shared" si="44"/>
        <v>331.62622017554156</v>
      </c>
      <c r="J321" s="40">
        <f t="shared" si="45"/>
        <v>-34.832551076714758</v>
      </c>
      <c r="K321" s="37">
        <f t="shared" si="46"/>
        <v>296.7936690988268</v>
      </c>
      <c r="L321" s="37">
        <f t="shared" si="42"/>
        <v>1422013.2321127222</v>
      </c>
      <c r="M321" s="37">
        <f t="shared" si="43"/>
        <v>1272651.2530957693</v>
      </c>
      <c r="N321" s="63"/>
      <c r="O321" s="73"/>
      <c r="P321" s="78"/>
    </row>
    <row r="322" spans="1:16" s="34" customFormat="1" x14ac:dyDescent="0.3">
      <c r="A322" s="33">
        <v>5059</v>
      </c>
      <c r="B322" s="34" t="s">
        <v>432</v>
      </c>
      <c r="C322" s="36">
        <v>55465576</v>
      </c>
      <c r="D322" s="76">
        <v>18217</v>
      </c>
      <c r="E322" s="37">
        <f t="shared" si="38"/>
        <v>3044.7151561728056</v>
      </c>
      <c r="F322" s="38">
        <f t="shared" si="39"/>
        <v>0.78212651966291635</v>
      </c>
      <c r="G322" s="39">
        <f t="shared" si="40"/>
        <v>508.89159569451846</v>
      </c>
      <c r="H322" s="39">
        <f t="shared" si="41"/>
        <v>160.60305727357411</v>
      </c>
      <c r="I322" s="68">
        <f t="shared" si="44"/>
        <v>669.49465296809262</v>
      </c>
      <c r="J322" s="40">
        <f t="shared" si="45"/>
        <v>-34.832551076714758</v>
      </c>
      <c r="K322" s="37">
        <f t="shared" si="46"/>
        <v>634.66210189137792</v>
      </c>
      <c r="L322" s="37">
        <f t="shared" si="42"/>
        <v>12196184.093119744</v>
      </c>
      <c r="M322" s="37">
        <f t="shared" si="43"/>
        <v>11561639.510155231</v>
      </c>
      <c r="N322" s="63"/>
      <c r="O322" s="73"/>
      <c r="P322" s="78"/>
    </row>
    <row r="323" spans="1:16" s="34" customFormat="1" x14ac:dyDescent="0.3">
      <c r="A323" s="33">
        <v>5060</v>
      </c>
      <c r="B323" s="34" t="s">
        <v>433</v>
      </c>
      <c r="C323" s="36">
        <v>35341907</v>
      </c>
      <c r="D323" s="76">
        <v>9623</v>
      </c>
      <c r="E323" s="37">
        <f t="shared" si="38"/>
        <v>3672.649589525096</v>
      </c>
      <c r="F323" s="38">
        <f t="shared" si="39"/>
        <v>0.9434303355350302</v>
      </c>
      <c r="G323" s="39">
        <f t="shared" si="40"/>
        <v>132.13093568314426</v>
      </c>
      <c r="H323" s="39">
        <f t="shared" si="41"/>
        <v>0</v>
      </c>
      <c r="I323" s="68">
        <f t="shared" si="44"/>
        <v>132.13093568314426</v>
      </c>
      <c r="J323" s="40">
        <f t="shared" si="45"/>
        <v>-34.832551076714758</v>
      </c>
      <c r="K323" s="37">
        <f t="shared" si="46"/>
        <v>97.298384606429494</v>
      </c>
      <c r="L323" s="37">
        <f t="shared" si="42"/>
        <v>1271495.9940788972</v>
      </c>
      <c r="M323" s="37">
        <f t="shared" si="43"/>
        <v>936302.35506767104</v>
      </c>
      <c r="N323" s="63"/>
      <c r="O323" s="73"/>
      <c r="P323" s="78"/>
    </row>
    <row r="324" spans="1:16" s="34" customFormat="1" x14ac:dyDescent="0.3">
      <c r="A324" s="33">
        <v>5061</v>
      </c>
      <c r="B324" s="34" t="s">
        <v>285</v>
      </c>
      <c r="C324" s="36">
        <v>5640804</v>
      </c>
      <c r="D324" s="76">
        <v>2003</v>
      </c>
      <c r="E324" s="37">
        <f t="shared" si="38"/>
        <v>2816.1777333999003</v>
      </c>
      <c r="F324" s="38">
        <f t="shared" si="39"/>
        <v>0.72341981971966562</v>
      </c>
      <c r="G324" s="39">
        <f t="shared" si="40"/>
        <v>646.01404935826167</v>
      </c>
      <c r="H324" s="39">
        <f t="shared" si="41"/>
        <v>240.59115524409094</v>
      </c>
      <c r="I324" s="68">
        <f t="shared" si="44"/>
        <v>886.60520460235261</v>
      </c>
      <c r="J324" s="40">
        <f t="shared" si="45"/>
        <v>-34.832551076714758</v>
      </c>
      <c r="K324" s="37">
        <f t="shared" si="46"/>
        <v>851.77265352563791</v>
      </c>
      <c r="L324" s="37">
        <f t="shared" si="42"/>
        <v>1775870.2248185123</v>
      </c>
      <c r="M324" s="37">
        <f t="shared" si="43"/>
        <v>1706100.6250118527</v>
      </c>
      <c r="N324" s="63"/>
      <c r="O324" s="73"/>
      <c r="P324" s="78"/>
    </row>
    <row r="325" spans="1:16" s="34" customFormat="1" x14ac:dyDescent="0.3">
      <c r="A325" s="33">
        <v>5401</v>
      </c>
      <c r="B325" s="34" t="s">
        <v>324</v>
      </c>
      <c r="C325" s="36">
        <v>317142810</v>
      </c>
      <c r="D325" s="76">
        <v>76974</v>
      </c>
      <c r="E325" s="37">
        <f t="shared" si="38"/>
        <v>4120.1290045989554</v>
      </c>
      <c r="F325" s="38">
        <f t="shared" si="39"/>
        <v>1.0583788609571736</v>
      </c>
      <c r="G325" s="39">
        <f t="shared" si="40"/>
        <v>-136.35671336117139</v>
      </c>
      <c r="H325" s="39">
        <f t="shared" si="41"/>
        <v>0</v>
      </c>
      <c r="I325" s="68">
        <f t="shared" si="44"/>
        <v>-136.35671336117139</v>
      </c>
      <c r="J325" s="40">
        <f t="shared" si="45"/>
        <v>-34.832551076714758</v>
      </c>
      <c r="K325" s="37">
        <f t="shared" si="46"/>
        <v>-171.18926443788615</v>
      </c>
      <c r="L325" s="37">
        <f t="shared" si="42"/>
        <v>-10495921.654262807</v>
      </c>
      <c r="M325" s="37">
        <f t="shared" si="43"/>
        <v>-13177122.440841848</v>
      </c>
      <c r="N325" s="63"/>
      <c r="O325" s="73"/>
      <c r="P325" s="78"/>
    </row>
    <row r="326" spans="1:16" s="34" customFormat="1" x14ac:dyDescent="0.3">
      <c r="A326" s="33">
        <v>5402</v>
      </c>
      <c r="B326" s="34" t="s">
        <v>386</v>
      </c>
      <c r="C326" s="36">
        <v>88237530</v>
      </c>
      <c r="D326" s="76">
        <v>24703</v>
      </c>
      <c r="E326" s="37">
        <f t="shared" si="38"/>
        <v>3571.9357972715866</v>
      </c>
      <c r="F326" s="38">
        <f t="shared" si="39"/>
        <v>0.91755897359248773</v>
      </c>
      <c r="G326" s="39">
        <f t="shared" si="40"/>
        <v>192.55921103524989</v>
      </c>
      <c r="H326" s="39">
        <f t="shared" si="41"/>
        <v>0</v>
      </c>
      <c r="I326" s="68">
        <f t="shared" si="44"/>
        <v>192.55921103524989</v>
      </c>
      <c r="J326" s="40">
        <f t="shared" si="45"/>
        <v>-34.832551076714758</v>
      </c>
      <c r="K326" s="37">
        <f t="shared" si="46"/>
        <v>157.72665995853512</v>
      </c>
      <c r="L326" s="37">
        <f t="shared" si="42"/>
        <v>4756790.1902037775</v>
      </c>
      <c r="M326" s="37">
        <f t="shared" si="43"/>
        <v>3896321.6809556931</v>
      </c>
      <c r="N326" s="63"/>
      <c r="O326" s="73"/>
      <c r="P326" s="78"/>
    </row>
    <row r="327" spans="1:16" s="34" customFormat="1" x14ac:dyDescent="0.3">
      <c r="A327" s="33">
        <v>5403</v>
      </c>
      <c r="B327" s="34" t="s">
        <v>342</v>
      </c>
      <c r="C327" s="36">
        <v>77163691</v>
      </c>
      <c r="D327" s="76">
        <v>20789</v>
      </c>
      <c r="E327" s="37">
        <f t="shared" si="38"/>
        <v>3711.7557843090094</v>
      </c>
      <c r="F327" s="38">
        <f t="shared" si="39"/>
        <v>0.95347593601151248</v>
      </c>
      <c r="G327" s="39">
        <f t="shared" si="40"/>
        <v>108.66721881279618</v>
      </c>
      <c r="H327" s="39">
        <f t="shared" si="41"/>
        <v>0</v>
      </c>
      <c r="I327" s="68">
        <f t="shared" si="44"/>
        <v>108.66721881279618</v>
      </c>
      <c r="J327" s="40">
        <f t="shared" si="45"/>
        <v>-34.832551076714758</v>
      </c>
      <c r="K327" s="37">
        <f t="shared" si="46"/>
        <v>73.834667736081428</v>
      </c>
      <c r="L327" s="37">
        <f t="shared" si="42"/>
        <v>2259082.8118992196</v>
      </c>
      <c r="M327" s="37">
        <f t="shared" si="43"/>
        <v>1534948.9075653967</v>
      </c>
      <c r="N327" s="63"/>
      <c r="O327" s="73"/>
      <c r="P327" s="78"/>
    </row>
    <row r="328" spans="1:16" s="34" customFormat="1" x14ac:dyDescent="0.3">
      <c r="A328" s="33">
        <v>5404</v>
      </c>
      <c r="B328" s="34" t="s">
        <v>339</v>
      </c>
      <c r="C328" s="36">
        <v>6684862</v>
      </c>
      <c r="D328" s="76">
        <v>2029</v>
      </c>
      <c r="E328" s="37">
        <f t="shared" ref="E328:E363" si="47">(C328)/D328</f>
        <v>3294.6584524396253</v>
      </c>
      <c r="F328" s="38">
        <f t="shared" ref="F328:F363" si="48">IF(ISNUMBER(C328),E328/E$365,"")</f>
        <v>0.84633196102445629</v>
      </c>
      <c r="G328" s="39">
        <f t="shared" ref="G328:G363" si="49">(E$365-E328)*0.6</f>
        <v>358.92561793442661</v>
      </c>
      <c r="H328" s="39">
        <f t="shared" ref="H328:H363" si="50">IF(E328&gt;=E$365*0.9,0,IF(E328&lt;0.9*E$365,(E$365*0.9-E328)*0.35))</f>
        <v>73.122903580187199</v>
      </c>
      <c r="I328" s="68">
        <f t="shared" si="44"/>
        <v>432.04852151461381</v>
      </c>
      <c r="J328" s="40">
        <f t="shared" si="45"/>
        <v>-34.832551076714758</v>
      </c>
      <c r="K328" s="37">
        <f t="shared" si="46"/>
        <v>397.21597043789905</v>
      </c>
      <c r="L328" s="37">
        <f t="shared" ref="L328:L363" si="51">(I328*D328)</f>
        <v>876626.45015315141</v>
      </c>
      <c r="M328" s="37">
        <f t="shared" ref="M328:M363" si="52">(K328*D328)</f>
        <v>805951.20401849714</v>
      </c>
      <c r="N328" s="63"/>
      <c r="O328" s="73"/>
      <c r="P328" s="78"/>
    </row>
    <row r="329" spans="1:16" s="34" customFormat="1" x14ac:dyDescent="0.3">
      <c r="A329" s="33">
        <v>5405</v>
      </c>
      <c r="B329" s="34" t="s">
        <v>340</v>
      </c>
      <c r="C329" s="36">
        <v>21088254</v>
      </c>
      <c r="D329" s="76">
        <v>5788</v>
      </c>
      <c r="E329" s="37">
        <f t="shared" si="47"/>
        <v>3643.4440221147202</v>
      </c>
      <c r="F329" s="38">
        <f t="shared" si="48"/>
        <v>0.93592800851204172</v>
      </c>
      <c r="G329" s="39">
        <f t="shared" si="49"/>
        <v>149.65427612936972</v>
      </c>
      <c r="H329" s="39">
        <f t="shared" si="50"/>
        <v>0</v>
      </c>
      <c r="I329" s="68">
        <f t="shared" ref="I329:I363" si="53">G329+H329</f>
        <v>149.65427612936972</v>
      </c>
      <c r="J329" s="40">
        <f t="shared" ref="J329:J363" si="54">I$367</f>
        <v>-34.832551076714758</v>
      </c>
      <c r="K329" s="37">
        <f t="shared" ref="K329:K363" si="55">I329+J329</f>
        <v>114.82172505265495</v>
      </c>
      <c r="L329" s="37">
        <f t="shared" si="51"/>
        <v>866198.95023679198</v>
      </c>
      <c r="M329" s="37">
        <f t="shared" si="52"/>
        <v>664588.14460476686</v>
      </c>
      <c r="N329" s="63"/>
      <c r="O329" s="73"/>
      <c r="P329" s="78"/>
    </row>
    <row r="330" spans="1:16" s="34" customFormat="1" x14ac:dyDescent="0.3">
      <c r="A330" s="33">
        <v>5406</v>
      </c>
      <c r="B330" s="34" t="s">
        <v>341</v>
      </c>
      <c r="C330" s="36">
        <v>46255787</v>
      </c>
      <c r="D330" s="76">
        <v>11448</v>
      </c>
      <c r="E330" s="37">
        <f t="shared" si="47"/>
        <v>4040.5124912648498</v>
      </c>
      <c r="F330" s="38">
        <f t="shared" si="48"/>
        <v>1.0379269686494632</v>
      </c>
      <c r="G330" s="39">
        <f t="shared" si="49"/>
        <v>-88.586805360708055</v>
      </c>
      <c r="H330" s="39">
        <f t="shared" si="50"/>
        <v>0</v>
      </c>
      <c r="I330" s="68">
        <f t="shared" si="53"/>
        <v>-88.586805360708055</v>
      </c>
      <c r="J330" s="40">
        <f t="shared" si="54"/>
        <v>-34.832551076714758</v>
      </c>
      <c r="K330" s="37">
        <f t="shared" si="55"/>
        <v>-123.41935643742281</v>
      </c>
      <c r="L330" s="37">
        <f t="shared" si="51"/>
        <v>-1014141.7477693858</v>
      </c>
      <c r="M330" s="37">
        <f t="shared" si="52"/>
        <v>-1412904.7924956162</v>
      </c>
      <c r="N330" s="63"/>
      <c r="O330" s="73"/>
      <c r="P330" s="78"/>
    </row>
    <row r="331" spans="1:16" s="34" customFormat="1" x14ac:dyDescent="0.3">
      <c r="A331" s="33">
        <v>5411</v>
      </c>
      <c r="B331" s="34" t="s">
        <v>325</v>
      </c>
      <c r="C331" s="36">
        <v>8714256</v>
      </c>
      <c r="D331" s="76">
        <v>2839</v>
      </c>
      <c r="E331" s="37">
        <f t="shared" si="47"/>
        <v>3069.4808030996828</v>
      </c>
      <c r="F331" s="38">
        <f t="shared" si="48"/>
        <v>0.78848831978035894</v>
      </c>
      <c r="G331" s="39">
        <f t="shared" si="49"/>
        <v>494.03220753839213</v>
      </c>
      <c r="H331" s="39">
        <f t="shared" si="50"/>
        <v>151.93508084916706</v>
      </c>
      <c r="I331" s="68">
        <f t="shared" si="53"/>
        <v>645.96728838755917</v>
      </c>
      <c r="J331" s="40">
        <f t="shared" si="54"/>
        <v>-34.832551076714758</v>
      </c>
      <c r="K331" s="37">
        <f t="shared" si="55"/>
        <v>611.13473731084446</v>
      </c>
      <c r="L331" s="37">
        <f t="shared" si="51"/>
        <v>1833901.1317322804</v>
      </c>
      <c r="M331" s="37">
        <f t="shared" si="52"/>
        <v>1735011.5192254875</v>
      </c>
      <c r="N331" s="63"/>
      <c r="O331" s="73"/>
      <c r="P331" s="78"/>
    </row>
    <row r="332" spans="1:16" s="34" customFormat="1" x14ac:dyDescent="0.3">
      <c r="A332" s="33">
        <v>5412</v>
      </c>
      <c r="B332" s="34" t="s">
        <v>313</v>
      </c>
      <c r="C332" s="36">
        <v>13079719</v>
      </c>
      <c r="D332" s="76">
        <v>4216</v>
      </c>
      <c r="E332" s="37">
        <f t="shared" si="47"/>
        <v>3102.4001423149907</v>
      </c>
      <c r="F332" s="38">
        <f t="shared" si="48"/>
        <v>0.79694464061479642</v>
      </c>
      <c r="G332" s="39">
        <f t="shared" si="49"/>
        <v>474.28060400920737</v>
      </c>
      <c r="H332" s="39">
        <f t="shared" si="50"/>
        <v>140.41331212380931</v>
      </c>
      <c r="I332" s="68">
        <f t="shared" si="53"/>
        <v>614.69391613301673</v>
      </c>
      <c r="J332" s="40">
        <f t="shared" si="54"/>
        <v>-34.832551076714758</v>
      </c>
      <c r="K332" s="37">
        <f t="shared" si="55"/>
        <v>579.86136505630202</v>
      </c>
      <c r="L332" s="37">
        <f t="shared" si="51"/>
        <v>2591549.5504167983</v>
      </c>
      <c r="M332" s="37">
        <f t="shared" si="52"/>
        <v>2444695.5150773693</v>
      </c>
      <c r="N332" s="63"/>
      <c r="O332" s="73"/>
      <c r="P332" s="78"/>
    </row>
    <row r="333" spans="1:16" s="34" customFormat="1" x14ac:dyDescent="0.3">
      <c r="A333" s="33">
        <v>5413</v>
      </c>
      <c r="B333" s="34" t="s">
        <v>326</v>
      </c>
      <c r="C333" s="36">
        <v>4565816</v>
      </c>
      <c r="D333" s="76">
        <v>1361</v>
      </c>
      <c r="E333" s="37">
        <f t="shared" si="47"/>
        <v>3354.750918442322</v>
      </c>
      <c r="F333" s="38">
        <f t="shared" si="48"/>
        <v>0.86176851547434119</v>
      </c>
      <c r="G333" s="39">
        <f t="shared" si="49"/>
        <v>322.87013833280861</v>
      </c>
      <c r="H333" s="39">
        <f t="shared" si="50"/>
        <v>52.090540479243344</v>
      </c>
      <c r="I333" s="68">
        <f t="shared" si="53"/>
        <v>374.96067881205192</v>
      </c>
      <c r="J333" s="40">
        <f t="shared" si="54"/>
        <v>-34.832551076714758</v>
      </c>
      <c r="K333" s="37">
        <f t="shared" si="55"/>
        <v>340.12812773533716</v>
      </c>
      <c r="L333" s="37">
        <f t="shared" si="51"/>
        <v>510321.48386320268</v>
      </c>
      <c r="M333" s="37">
        <f t="shared" si="52"/>
        <v>462914.38184779388</v>
      </c>
      <c r="N333" s="63"/>
      <c r="O333" s="73"/>
      <c r="P333" s="78"/>
    </row>
    <row r="334" spans="1:16" s="34" customFormat="1" x14ac:dyDescent="0.3">
      <c r="A334" s="33">
        <v>5414</v>
      </c>
      <c r="B334" s="34" t="s">
        <v>327</v>
      </c>
      <c r="C334" s="36">
        <v>3370138</v>
      </c>
      <c r="D334" s="76">
        <v>1091</v>
      </c>
      <c r="E334" s="37">
        <f t="shared" si="47"/>
        <v>3089.0357470210815</v>
      </c>
      <c r="F334" s="38">
        <f t="shared" si="48"/>
        <v>0.79351159435513785</v>
      </c>
      <c r="G334" s="39">
        <f t="shared" si="49"/>
        <v>482.29924118555289</v>
      </c>
      <c r="H334" s="39">
        <f t="shared" si="50"/>
        <v>145.0908504766775</v>
      </c>
      <c r="I334" s="68">
        <f t="shared" si="53"/>
        <v>627.39009166223036</v>
      </c>
      <c r="J334" s="40">
        <f t="shared" si="54"/>
        <v>-34.832551076714758</v>
      </c>
      <c r="K334" s="37">
        <f t="shared" si="55"/>
        <v>592.55754058551565</v>
      </c>
      <c r="L334" s="37">
        <f t="shared" si="51"/>
        <v>684482.59000349336</v>
      </c>
      <c r="M334" s="37">
        <f t="shared" si="52"/>
        <v>646480.27677879762</v>
      </c>
      <c r="N334" s="63"/>
      <c r="O334" s="73"/>
      <c r="P334" s="78"/>
    </row>
    <row r="335" spans="1:16" s="34" customFormat="1" x14ac:dyDescent="0.3">
      <c r="A335" s="33">
        <v>5415</v>
      </c>
      <c r="B335" s="34" t="s">
        <v>387</v>
      </c>
      <c r="C335" s="36">
        <v>2747526</v>
      </c>
      <c r="D335" s="76">
        <v>1034</v>
      </c>
      <c r="E335" s="37">
        <f t="shared" si="47"/>
        <v>2657.181818181818</v>
      </c>
      <c r="F335" s="38">
        <f t="shared" si="48"/>
        <v>0.68257694430058946</v>
      </c>
      <c r="G335" s="39">
        <f t="shared" si="49"/>
        <v>741.41159848911104</v>
      </c>
      <c r="H335" s="39">
        <f t="shared" si="50"/>
        <v>296.23972557041975</v>
      </c>
      <c r="I335" s="68">
        <f t="shared" si="53"/>
        <v>1037.6513240595309</v>
      </c>
      <c r="J335" s="40">
        <f t="shared" si="54"/>
        <v>-34.832551076714758</v>
      </c>
      <c r="K335" s="37">
        <f t="shared" si="55"/>
        <v>1002.8187729828162</v>
      </c>
      <c r="L335" s="37">
        <f t="shared" si="51"/>
        <v>1072931.469077555</v>
      </c>
      <c r="M335" s="37">
        <f t="shared" si="52"/>
        <v>1036914.611264232</v>
      </c>
      <c r="N335" s="63"/>
      <c r="O335" s="73"/>
      <c r="P335" s="78"/>
    </row>
    <row r="336" spans="1:16" s="34" customFormat="1" x14ac:dyDescent="0.3">
      <c r="A336" s="33">
        <v>5416</v>
      </c>
      <c r="B336" s="34" t="s">
        <v>328</v>
      </c>
      <c r="C336" s="36">
        <v>15113582</v>
      </c>
      <c r="D336" s="76">
        <v>4005</v>
      </c>
      <c r="E336" s="37">
        <f t="shared" si="47"/>
        <v>3773.678401997503</v>
      </c>
      <c r="F336" s="38">
        <f t="shared" si="48"/>
        <v>0.96938261988075058</v>
      </c>
      <c r="G336" s="39">
        <f t="shared" si="49"/>
        <v>71.513648199700029</v>
      </c>
      <c r="H336" s="39">
        <f t="shared" si="50"/>
        <v>0</v>
      </c>
      <c r="I336" s="68">
        <f t="shared" si="53"/>
        <v>71.513648199700029</v>
      </c>
      <c r="J336" s="40">
        <f t="shared" si="54"/>
        <v>-34.832551076714758</v>
      </c>
      <c r="K336" s="37">
        <f t="shared" si="55"/>
        <v>36.681097122985271</v>
      </c>
      <c r="L336" s="37">
        <f t="shared" si="51"/>
        <v>286412.16103979864</v>
      </c>
      <c r="M336" s="37">
        <f t="shared" si="52"/>
        <v>146907.79397755602</v>
      </c>
      <c r="N336" s="63"/>
      <c r="O336" s="73"/>
      <c r="P336" s="78"/>
    </row>
    <row r="337" spans="1:16" s="34" customFormat="1" x14ac:dyDescent="0.3">
      <c r="A337" s="33">
        <v>5417</v>
      </c>
      <c r="B337" s="34" t="s">
        <v>329</v>
      </c>
      <c r="C337" s="36">
        <v>6859789</v>
      </c>
      <c r="D337" s="76">
        <v>2146</v>
      </c>
      <c r="E337" s="37">
        <f t="shared" si="47"/>
        <v>3196.5465983224603</v>
      </c>
      <c r="F337" s="38">
        <f t="shared" si="48"/>
        <v>0.8211289850275848</v>
      </c>
      <c r="G337" s="39">
        <f t="shared" si="49"/>
        <v>417.7927304047256</v>
      </c>
      <c r="H337" s="39">
        <f t="shared" si="50"/>
        <v>107.46205252119493</v>
      </c>
      <c r="I337" s="68">
        <f t="shared" si="53"/>
        <v>525.25478292592049</v>
      </c>
      <c r="J337" s="40">
        <f t="shared" si="54"/>
        <v>-34.832551076714758</v>
      </c>
      <c r="K337" s="37">
        <f t="shared" si="55"/>
        <v>490.42223184920573</v>
      </c>
      <c r="L337" s="37">
        <f t="shared" si="51"/>
        <v>1127196.7641590254</v>
      </c>
      <c r="M337" s="37">
        <f t="shared" si="52"/>
        <v>1052446.1095483955</v>
      </c>
      <c r="N337" s="63"/>
      <c r="O337" s="73"/>
      <c r="P337" s="78"/>
    </row>
    <row r="338" spans="1:16" s="34" customFormat="1" x14ac:dyDescent="0.3">
      <c r="A338" s="33">
        <v>5418</v>
      </c>
      <c r="B338" s="34" t="s">
        <v>330</v>
      </c>
      <c r="C338" s="36">
        <v>26892782</v>
      </c>
      <c r="D338" s="76">
        <v>6640</v>
      </c>
      <c r="E338" s="37">
        <f t="shared" si="47"/>
        <v>4050.1177710843372</v>
      </c>
      <c r="F338" s="38">
        <f t="shared" si="48"/>
        <v>1.0403943732145087</v>
      </c>
      <c r="G338" s="39">
        <f t="shared" si="49"/>
        <v>-94.34997325240046</v>
      </c>
      <c r="H338" s="39">
        <f t="shared" si="50"/>
        <v>0</v>
      </c>
      <c r="I338" s="68">
        <f t="shared" si="53"/>
        <v>-94.34997325240046</v>
      </c>
      <c r="J338" s="40">
        <f t="shared" si="54"/>
        <v>-34.832551076714758</v>
      </c>
      <c r="K338" s="37">
        <f t="shared" si="55"/>
        <v>-129.18252432911521</v>
      </c>
      <c r="L338" s="37">
        <f t="shared" si="51"/>
        <v>-626483.82239593903</v>
      </c>
      <c r="M338" s="37">
        <f t="shared" si="52"/>
        <v>-857771.961545325</v>
      </c>
      <c r="N338" s="63"/>
      <c r="O338" s="73"/>
      <c r="P338" s="78"/>
    </row>
    <row r="339" spans="1:16" s="34" customFormat="1" x14ac:dyDescent="0.3">
      <c r="A339" s="33">
        <v>5419</v>
      </c>
      <c r="B339" s="34" t="s">
        <v>331</v>
      </c>
      <c r="C339" s="36">
        <v>11964917</v>
      </c>
      <c r="D339" s="76">
        <v>3464</v>
      </c>
      <c r="E339" s="37">
        <f t="shared" si="47"/>
        <v>3454.0753464203235</v>
      </c>
      <c r="F339" s="38">
        <f t="shared" si="48"/>
        <v>0.88728297748056484</v>
      </c>
      <c r="G339" s="39">
        <f t="shared" si="49"/>
        <v>263.27548154600771</v>
      </c>
      <c r="H339" s="39">
        <f t="shared" si="50"/>
        <v>17.326990686942825</v>
      </c>
      <c r="I339" s="68">
        <f t="shared" si="53"/>
        <v>280.60247223295056</v>
      </c>
      <c r="J339" s="40">
        <f t="shared" si="54"/>
        <v>-34.832551076714758</v>
      </c>
      <c r="K339" s="37">
        <f t="shared" si="55"/>
        <v>245.7699211562358</v>
      </c>
      <c r="L339" s="37">
        <f t="shared" si="51"/>
        <v>972006.96381494077</v>
      </c>
      <c r="M339" s="37">
        <f t="shared" si="52"/>
        <v>851347.00688520074</v>
      </c>
      <c r="N339" s="63"/>
      <c r="O339" s="73"/>
      <c r="P339" s="78"/>
    </row>
    <row r="340" spans="1:16" s="34" customFormat="1" x14ac:dyDescent="0.3">
      <c r="A340" s="33">
        <v>5420</v>
      </c>
      <c r="B340" s="34" t="s">
        <v>332</v>
      </c>
      <c r="C340" s="36">
        <v>3550516</v>
      </c>
      <c r="D340" s="76">
        <v>1083</v>
      </c>
      <c r="E340" s="37">
        <f t="shared" si="47"/>
        <v>3278.4081255771007</v>
      </c>
      <c r="F340" s="38">
        <f t="shared" si="48"/>
        <v>0.8421575765778182</v>
      </c>
      <c r="G340" s="39">
        <f t="shared" si="49"/>
        <v>368.67581405194142</v>
      </c>
      <c r="H340" s="39">
        <f t="shared" si="50"/>
        <v>78.810517982070806</v>
      </c>
      <c r="I340" s="68">
        <f t="shared" si="53"/>
        <v>447.48633203401221</v>
      </c>
      <c r="J340" s="40">
        <f t="shared" si="54"/>
        <v>-34.832551076714758</v>
      </c>
      <c r="K340" s="37">
        <f t="shared" si="55"/>
        <v>412.65378095729744</v>
      </c>
      <c r="L340" s="37">
        <f t="shared" si="51"/>
        <v>484627.69759283523</v>
      </c>
      <c r="M340" s="37">
        <f t="shared" si="52"/>
        <v>446904.04477675312</v>
      </c>
      <c r="N340" s="63"/>
      <c r="O340" s="73"/>
      <c r="P340" s="78"/>
    </row>
    <row r="341" spans="1:16" s="34" customFormat="1" x14ac:dyDescent="0.3">
      <c r="A341" s="33">
        <v>5421</v>
      </c>
      <c r="B341" s="34" t="s">
        <v>434</v>
      </c>
      <c r="C341" s="36">
        <v>47507605</v>
      </c>
      <c r="D341" s="76">
        <v>14851</v>
      </c>
      <c r="E341" s="37">
        <f t="shared" si="47"/>
        <v>3198.9499023634771</v>
      </c>
      <c r="F341" s="38">
        <f t="shared" si="48"/>
        <v>0.82174634584095396</v>
      </c>
      <c r="G341" s="39">
        <f t="shared" si="49"/>
        <v>416.35074798011556</v>
      </c>
      <c r="H341" s="39">
        <f t="shared" si="50"/>
        <v>106.62089610683906</v>
      </c>
      <c r="I341" s="68">
        <f t="shared" si="53"/>
        <v>522.9716440869546</v>
      </c>
      <c r="J341" s="40">
        <f t="shared" si="54"/>
        <v>-34.832551076714758</v>
      </c>
      <c r="K341" s="37">
        <f t="shared" si="55"/>
        <v>488.13909301023983</v>
      </c>
      <c r="L341" s="37">
        <f t="shared" si="51"/>
        <v>7766651.8863353627</v>
      </c>
      <c r="M341" s="37">
        <f t="shared" si="52"/>
        <v>7249353.6702950718</v>
      </c>
      <c r="N341" s="63"/>
      <c r="O341" s="73"/>
      <c r="P341" s="78"/>
    </row>
    <row r="342" spans="1:16" s="34" customFormat="1" x14ac:dyDescent="0.3">
      <c r="A342" s="33">
        <v>5422</v>
      </c>
      <c r="B342" s="34" t="s">
        <v>333</v>
      </c>
      <c r="C342" s="36">
        <v>17275161</v>
      </c>
      <c r="D342" s="76">
        <v>5559</v>
      </c>
      <c r="E342" s="37">
        <f t="shared" si="47"/>
        <v>3107.6022665947112</v>
      </c>
      <c r="F342" s="38">
        <f t="shared" si="48"/>
        <v>0.7982809624541326</v>
      </c>
      <c r="G342" s="39">
        <f t="shared" si="49"/>
        <v>471.15932944137512</v>
      </c>
      <c r="H342" s="39">
        <f t="shared" si="50"/>
        <v>138.59256862590712</v>
      </c>
      <c r="I342" s="68">
        <f t="shared" si="53"/>
        <v>609.75189806728224</v>
      </c>
      <c r="J342" s="40">
        <f t="shared" si="54"/>
        <v>-34.832551076714758</v>
      </c>
      <c r="K342" s="37">
        <f t="shared" si="55"/>
        <v>574.91934699056753</v>
      </c>
      <c r="L342" s="37">
        <f t="shared" si="51"/>
        <v>3389610.8013560218</v>
      </c>
      <c r="M342" s="37">
        <f t="shared" si="52"/>
        <v>3195976.6499205651</v>
      </c>
      <c r="N342" s="63"/>
      <c r="O342" s="73"/>
      <c r="P342" s="78"/>
    </row>
    <row r="343" spans="1:16" s="34" customFormat="1" x14ac:dyDescent="0.3">
      <c r="A343" s="33">
        <v>5423</v>
      </c>
      <c r="B343" s="34" t="s">
        <v>334</v>
      </c>
      <c r="C343" s="36">
        <v>7205099</v>
      </c>
      <c r="D343" s="76">
        <v>2200</v>
      </c>
      <c r="E343" s="37">
        <f t="shared" si="47"/>
        <v>3275.0450000000001</v>
      </c>
      <c r="F343" s="38">
        <f t="shared" si="48"/>
        <v>0.84129365677977919</v>
      </c>
      <c r="G343" s="39">
        <f t="shared" si="49"/>
        <v>370.6936893982018</v>
      </c>
      <c r="H343" s="39">
        <f t="shared" si="50"/>
        <v>79.987611934056019</v>
      </c>
      <c r="I343" s="68">
        <f t="shared" si="53"/>
        <v>450.68130133225782</v>
      </c>
      <c r="J343" s="40">
        <f t="shared" si="54"/>
        <v>-34.832551076714758</v>
      </c>
      <c r="K343" s="37">
        <f t="shared" si="55"/>
        <v>415.84875025554305</v>
      </c>
      <c r="L343" s="37">
        <f t="shared" si="51"/>
        <v>991498.86293096724</v>
      </c>
      <c r="M343" s="37">
        <f t="shared" si="52"/>
        <v>914867.25056219473</v>
      </c>
      <c r="N343" s="63"/>
      <c r="O343" s="73"/>
      <c r="P343" s="78"/>
    </row>
    <row r="344" spans="1:16" s="34" customFormat="1" x14ac:dyDescent="0.3">
      <c r="A344" s="33">
        <v>5424</v>
      </c>
      <c r="B344" s="34" t="s">
        <v>335</v>
      </c>
      <c r="C344" s="36">
        <v>9060242</v>
      </c>
      <c r="D344" s="76">
        <v>2794</v>
      </c>
      <c r="E344" s="37">
        <f t="shared" si="47"/>
        <v>3242.7494631352897</v>
      </c>
      <c r="F344" s="38">
        <f t="shared" si="48"/>
        <v>0.8329975783116732</v>
      </c>
      <c r="G344" s="39">
        <f t="shared" si="49"/>
        <v>390.07101151702801</v>
      </c>
      <c r="H344" s="39">
        <f t="shared" si="50"/>
        <v>91.291049836704644</v>
      </c>
      <c r="I344" s="68">
        <f t="shared" si="53"/>
        <v>481.36206135373266</v>
      </c>
      <c r="J344" s="40">
        <f t="shared" si="54"/>
        <v>-34.832551076714758</v>
      </c>
      <c r="K344" s="37">
        <f t="shared" si="55"/>
        <v>446.52951027701789</v>
      </c>
      <c r="L344" s="37">
        <f t="shared" si="51"/>
        <v>1344925.5994223291</v>
      </c>
      <c r="M344" s="37">
        <f t="shared" si="52"/>
        <v>1247603.4517139881</v>
      </c>
      <c r="N344" s="63"/>
      <c r="O344" s="73"/>
      <c r="P344" s="78"/>
    </row>
    <row r="345" spans="1:16" s="34" customFormat="1" x14ac:dyDescent="0.3">
      <c r="A345" s="33">
        <v>5425</v>
      </c>
      <c r="B345" s="34" t="s">
        <v>435</v>
      </c>
      <c r="C345" s="36">
        <v>6058401</v>
      </c>
      <c r="D345" s="76">
        <v>1829</v>
      </c>
      <c r="E345" s="37">
        <f t="shared" si="47"/>
        <v>3312.4117003827228</v>
      </c>
      <c r="F345" s="38">
        <f t="shared" si="48"/>
        <v>0.8508924158828679</v>
      </c>
      <c r="G345" s="39">
        <f t="shared" si="49"/>
        <v>348.27366916856818</v>
      </c>
      <c r="H345" s="39">
        <f t="shared" si="50"/>
        <v>66.909266800103083</v>
      </c>
      <c r="I345" s="68">
        <f t="shared" si="53"/>
        <v>415.18293596867125</v>
      </c>
      <c r="J345" s="40">
        <f t="shared" si="54"/>
        <v>-34.832551076714758</v>
      </c>
      <c r="K345" s="37">
        <f t="shared" si="55"/>
        <v>380.35038489195648</v>
      </c>
      <c r="L345" s="37">
        <f t="shared" si="51"/>
        <v>759369.58988669969</v>
      </c>
      <c r="M345" s="37">
        <f t="shared" si="52"/>
        <v>695660.85396738839</v>
      </c>
      <c r="N345" s="63"/>
      <c r="O345" s="73"/>
      <c r="P345" s="78"/>
    </row>
    <row r="346" spans="1:16" s="34" customFormat="1" x14ac:dyDescent="0.3">
      <c r="A346" s="33">
        <v>5426</v>
      </c>
      <c r="B346" s="34" t="s">
        <v>436</v>
      </c>
      <c r="C346" s="36">
        <v>6253447</v>
      </c>
      <c r="D346" s="76">
        <v>2071</v>
      </c>
      <c r="E346" s="37">
        <f t="shared" si="47"/>
        <v>3019.5301786576533</v>
      </c>
      <c r="F346" s="38">
        <f t="shared" si="48"/>
        <v>0.7756570018915151</v>
      </c>
      <c r="G346" s="39">
        <f t="shared" si="49"/>
        <v>524.00258220360979</v>
      </c>
      <c r="H346" s="39">
        <f t="shared" si="50"/>
        <v>169.41779940387738</v>
      </c>
      <c r="I346" s="68">
        <f t="shared" si="53"/>
        <v>693.42038160748712</v>
      </c>
      <c r="J346" s="40">
        <f t="shared" si="54"/>
        <v>-34.832551076714758</v>
      </c>
      <c r="K346" s="37">
        <f t="shared" si="55"/>
        <v>658.58783053077241</v>
      </c>
      <c r="L346" s="37">
        <f t="shared" si="51"/>
        <v>1436073.6103091058</v>
      </c>
      <c r="M346" s="37">
        <f t="shared" si="52"/>
        <v>1363935.3970292297</v>
      </c>
      <c r="N346" s="63"/>
      <c r="O346" s="73"/>
      <c r="P346" s="78"/>
    </row>
    <row r="347" spans="1:16" s="34" customFormat="1" x14ac:dyDescent="0.3">
      <c r="A347" s="33">
        <v>5427</v>
      </c>
      <c r="B347" s="34" t="s">
        <v>336</v>
      </c>
      <c r="C347" s="36">
        <v>10740973</v>
      </c>
      <c r="D347" s="76">
        <v>2927</v>
      </c>
      <c r="E347" s="37">
        <f t="shared" si="47"/>
        <v>3669.6183805944652</v>
      </c>
      <c r="F347" s="38">
        <f t="shared" si="48"/>
        <v>0.94265167849498532</v>
      </c>
      <c r="G347" s="39">
        <f t="shared" si="49"/>
        <v>133.94966104152272</v>
      </c>
      <c r="H347" s="39">
        <f t="shared" si="50"/>
        <v>0</v>
      </c>
      <c r="I347" s="68">
        <f t="shared" si="53"/>
        <v>133.94966104152272</v>
      </c>
      <c r="J347" s="40">
        <f t="shared" si="54"/>
        <v>-34.832551076714758</v>
      </c>
      <c r="K347" s="37">
        <f t="shared" si="55"/>
        <v>99.117109964807952</v>
      </c>
      <c r="L347" s="37">
        <f t="shared" si="51"/>
        <v>392070.657868537</v>
      </c>
      <c r="M347" s="37">
        <f t="shared" si="52"/>
        <v>290115.78086699289</v>
      </c>
      <c r="N347" s="63"/>
      <c r="O347" s="73"/>
      <c r="P347" s="78"/>
    </row>
    <row r="348" spans="1:16" s="34" customFormat="1" x14ac:dyDescent="0.3">
      <c r="A348" s="33">
        <v>5428</v>
      </c>
      <c r="B348" s="34" t="s">
        <v>337</v>
      </c>
      <c r="C348" s="36">
        <v>15969709</v>
      </c>
      <c r="D348" s="76">
        <v>4861</v>
      </c>
      <c r="E348" s="37">
        <f t="shared" si="47"/>
        <v>3285.2723719399301</v>
      </c>
      <c r="F348" s="38">
        <f t="shared" si="48"/>
        <v>0.84392086438718328</v>
      </c>
      <c r="G348" s="39">
        <f t="shared" si="49"/>
        <v>364.5572662342438</v>
      </c>
      <c r="H348" s="39">
        <f t="shared" si="50"/>
        <v>76.408031755080529</v>
      </c>
      <c r="I348" s="68">
        <f t="shared" si="53"/>
        <v>440.96529798932431</v>
      </c>
      <c r="J348" s="40">
        <f t="shared" si="54"/>
        <v>-34.832551076714758</v>
      </c>
      <c r="K348" s="37">
        <f t="shared" si="55"/>
        <v>406.13274691260955</v>
      </c>
      <c r="L348" s="37">
        <f t="shared" si="51"/>
        <v>2143532.3135261056</v>
      </c>
      <c r="M348" s="37">
        <f t="shared" si="52"/>
        <v>1974211.2827421951</v>
      </c>
      <c r="N348" s="63"/>
      <c r="O348" s="73"/>
      <c r="P348" s="78"/>
    </row>
    <row r="349" spans="1:16" s="34" customFormat="1" x14ac:dyDescent="0.3">
      <c r="A349" s="33">
        <v>5429</v>
      </c>
      <c r="B349" s="34" t="s">
        <v>338</v>
      </c>
      <c r="C349" s="36">
        <v>3737011</v>
      </c>
      <c r="D349" s="76">
        <v>1191</v>
      </c>
      <c r="E349" s="37">
        <f t="shared" si="47"/>
        <v>3137.7086481947945</v>
      </c>
      <c r="F349" s="38">
        <f t="shared" si="48"/>
        <v>0.80601469065290288</v>
      </c>
      <c r="G349" s="39">
        <f t="shared" si="49"/>
        <v>453.09550048132513</v>
      </c>
      <c r="H349" s="39">
        <f t="shared" si="50"/>
        <v>128.05533506587798</v>
      </c>
      <c r="I349" s="68">
        <f t="shared" si="53"/>
        <v>581.15083554720309</v>
      </c>
      <c r="J349" s="40">
        <f t="shared" si="54"/>
        <v>-34.832551076714758</v>
      </c>
      <c r="K349" s="37">
        <f t="shared" si="55"/>
        <v>546.31828447048838</v>
      </c>
      <c r="L349" s="37">
        <f t="shared" si="51"/>
        <v>692150.64513671887</v>
      </c>
      <c r="M349" s="37">
        <f t="shared" si="52"/>
        <v>650665.07680435164</v>
      </c>
      <c r="N349" s="63"/>
      <c r="O349" s="73"/>
      <c r="P349" s="78"/>
    </row>
    <row r="350" spans="1:16" s="34" customFormat="1" x14ac:dyDescent="0.3">
      <c r="A350" s="33">
        <v>5430</v>
      </c>
      <c r="B350" s="34" t="s">
        <v>437</v>
      </c>
      <c r="C350" s="36">
        <v>7407189</v>
      </c>
      <c r="D350" s="76">
        <v>2910</v>
      </c>
      <c r="E350" s="37">
        <f t="shared" si="47"/>
        <v>2545.4257731958764</v>
      </c>
      <c r="F350" s="38">
        <f t="shared" si="48"/>
        <v>0.65386904814848523</v>
      </c>
      <c r="G350" s="39">
        <f t="shared" si="49"/>
        <v>808.46522548067594</v>
      </c>
      <c r="H350" s="39">
        <f t="shared" si="50"/>
        <v>335.35434131549925</v>
      </c>
      <c r="I350" s="68">
        <f t="shared" si="53"/>
        <v>1143.8195667961752</v>
      </c>
      <c r="J350" s="40">
        <f t="shared" si="54"/>
        <v>-34.832551076714758</v>
      </c>
      <c r="K350" s="37">
        <f t="shared" si="55"/>
        <v>1108.9870157194605</v>
      </c>
      <c r="L350" s="37">
        <f t="shared" si="51"/>
        <v>3328514.9393768697</v>
      </c>
      <c r="M350" s="37">
        <f t="shared" si="52"/>
        <v>3227152.2157436302</v>
      </c>
      <c r="N350" s="63"/>
      <c r="O350" s="73"/>
      <c r="P350" s="78"/>
    </row>
    <row r="351" spans="1:16" s="34" customFormat="1" x14ac:dyDescent="0.3">
      <c r="A351" s="33">
        <v>5432</v>
      </c>
      <c r="B351" s="34" t="s">
        <v>343</v>
      </c>
      <c r="C351" s="36">
        <v>2698037</v>
      </c>
      <c r="D351" s="76">
        <v>888</v>
      </c>
      <c r="E351" s="37">
        <f t="shared" si="47"/>
        <v>3038.3299549549552</v>
      </c>
      <c r="F351" s="38">
        <f t="shared" si="48"/>
        <v>0.78048628898460815</v>
      </c>
      <c r="G351" s="39">
        <f t="shared" si="49"/>
        <v>512.72271642522867</v>
      </c>
      <c r="H351" s="39">
        <f t="shared" si="50"/>
        <v>162.83787769982175</v>
      </c>
      <c r="I351" s="68">
        <f t="shared" si="53"/>
        <v>675.56059412505044</v>
      </c>
      <c r="J351" s="40">
        <f t="shared" si="54"/>
        <v>-34.832551076714758</v>
      </c>
      <c r="K351" s="37">
        <f t="shared" si="55"/>
        <v>640.72804304833573</v>
      </c>
      <c r="L351" s="37">
        <f t="shared" si="51"/>
        <v>599897.80758304475</v>
      </c>
      <c r="M351" s="37">
        <f t="shared" si="52"/>
        <v>568966.50222692208</v>
      </c>
      <c r="N351" s="63"/>
      <c r="O351" s="73"/>
      <c r="P351" s="78"/>
    </row>
    <row r="352" spans="1:16" s="34" customFormat="1" x14ac:dyDescent="0.3">
      <c r="A352" s="33">
        <v>5433</v>
      </c>
      <c r="B352" s="34" t="s">
        <v>344</v>
      </c>
      <c r="C352" s="36">
        <v>3260989</v>
      </c>
      <c r="D352" s="76">
        <v>1005</v>
      </c>
      <c r="E352" s="37">
        <f t="shared" si="47"/>
        <v>3244.7651741293535</v>
      </c>
      <c r="F352" s="38">
        <f t="shared" si="48"/>
        <v>0.83351537421164001</v>
      </c>
      <c r="G352" s="39">
        <f t="shared" si="49"/>
        <v>388.86158492058973</v>
      </c>
      <c r="H352" s="39">
        <f t="shared" si="50"/>
        <v>90.585550988782344</v>
      </c>
      <c r="I352" s="68">
        <f t="shared" si="53"/>
        <v>479.44713590937209</v>
      </c>
      <c r="J352" s="40">
        <f t="shared" si="54"/>
        <v>-34.832551076714758</v>
      </c>
      <c r="K352" s="37">
        <f t="shared" si="55"/>
        <v>444.61458483265733</v>
      </c>
      <c r="L352" s="37">
        <f t="shared" si="51"/>
        <v>481844.37158891896</v>
      </c>
      <c r="M352" s="37">
        <f t="shared" si="52"/>
        <v>446837.65775682061</v>
      </c>
      <c r="N352" s="63"/>
      <c r="O352" s="73"/>
      <c r="P352" s="78"/>
    </row>
    <row r="353" spans="1:16" s="34" customFormat="1" x14ac:dyDescent="0.3">
      <c r="A353" s="33">
        <v>5434</v>
      </c>
      <c r="B353" s="34" t="s">
        <v>345</v>
      </c>
      <c r="C353" s="36">
        <v>4826831</v>
      </c>
      <c r="D353" s="76">
        <v>1225</v>
      </c>
      <c r="E353" s="37">
        <f t="shared" si="47"/>
        <v>3940.2702040816325</v>
      </c>
      <c r="F353" s="38">
        <f t="shared" si="48"/>
        <v>1.0121767269433681</v>
      </c>
      <c r="G353" s="39">
        <f t="shared" si="49"/>
        <v>-28.441433050777686</v>
      </c>
      <c r="H353" s="39">
        <f t="shared" si="50"/>
        <v>0</v>
      </c>
      <c r="I353" s="68">
        <f t="shared" si="53"/>
        <v>-28.441433050777686</v>
      </c>
      <c r="J353" s="40">
        <f t="shared" si="54"/>
        <v>-34.832551076714758</v>
      </c>
      <c r="K353" s="37">
        <f t="shared" si="55"/>
        <v>-63.27398412749244</v>
      </c>
      <c r="L353" s="37">
        <f t="shared" si="51"/>
        <v>-34840.755487202667</v>
      </c>
      <c r="M353" s="37">
        <f t="shared" si="52"/>
        <v>-77510.630556178236</v>
      </c>
      <c r="N353" s="63"/>
      <c r="O353" s="73"/>
      <c r="P353" s="78"/>
    </row>
    <row r="354" spans="1:16" s="34" customFormat="1" x14ac:dyDescent="0.3">
      <c r="A354" s="33">
        <v>5435</v>
      </c>
      <c r="B354" s="34" t="s">
        <v>346</v>
      </c>
      <c r="C354" s="36">
        <v>12230423</v>
      </c>
      <c r="D354" s="76">
        <v>3162</v>
      </c>
      <c r="E354" s="37">
        <f t="shared" si="47"/>
        <v>3867.938962681847</v>
      </c>
      <c r="F354" s="38">
        <f t="shared" si="48"/>
        <v>0.99359627550632035</v>
      </c>
      <c r="G354" s="39">
        <f t="shared" si="49"/>
        <v>14.957311789093637</v>
      </c>
      <c r="H354" s="39">
        <f t="shared" si="50"/>
        <v>0</v>
      </c>
      <c r="I354" s="68">
        <f t="shared" si="53"/>
        <v>14.957311789093637</v>
      </c>
      <c r="J354" s="40">
        <f t="shared" si="54"/>
        <v>-34.832551076714758</v>
      </c>
      <c r="K354" s="37">
        <f t="shared" si="55"/>
        <v>-19.87523928762112</v>
      </c>
      <c r="L354" s="37">
        <f t="shared" si="51"/>
        <v>47295.019877114079</v>
      </c>
      <c r="M354" s="37">
        <f t="shared" si="52"/>
        <v>-62845.50662745798</v>
      </c>
      <c r="N354" s="63"/>
      <c r="O354" s="73"/>
      <c r="P354" s="78"/>
    </row>
    <row r="355" spans="1:16" s="34" customFormat="1" x14ac:dyDescent="0.3">
      <c r="A355" s="33">
        <v>5436</v>
      </c>
      <c r="B355" s="34" t="s">
        <v>438</v>
      </c>
      <c r="C355" s="36">
        <v>13878635</v>
      </c>
      <c r="D355" s="76">
        <v>3998</v>
      </c>
      <c r="E355" s="37">
        <f t="shared" si="47"/>
        <v>3471.3944472236117</v>
      </c>
      <c r="F355" s="38">
        <f t="shared" si="48"/>
        <v>0.8917319086088199</v>
      </c>
      <c r="G355" s="39">
        <f t="shared" si="49"/>
        <v>252.88402106403481</v>
      </c>
      <c r="H355" s="39">
        <f t="shared" si="50"/>
        <v>11.265305405791969</v>
      </c>
      <c r="I355" s="68">
        <f t="shared" si="53"/>
        <v>264.1493264698268</v>
      </c>
      <c r="J355" s="40">
        <f t="shared" si="54"/>
        <v>-34.832551076714758</v>
      </c>
      <c r="K355" s="37">
        <f t="shared" si="55"/>
        <v>229.31677539311204</v>
      </c>
      <c r="L355" s="37">
        <f t="shared" si="51"/>
        <v>1056069.0072263675</v>
      </c>
      <c r="M355" s="37">
        <f t="shared" si="52"/>
        <v>916808.46802166197</v>
      </c>
      <c r="N355" s="63"/>
      <c r="O355" s="73"/>
      <c r="P355" s="78"/>
    </row>
    <row r="356" spans="1:16" s="34" customFormat="1" x14ac:dyDescent="0.3">
      <c r="A356" s="33">
        <v>5437</v>
      </c>
      <c r="B356" s="34" t="s">
        <v>388</v>
      </c>
      <c r="C356" s="36">
        <v>8503031</v>
      </c>
      <c r="D356" s="76">
        <v>2628</v>
      </c>
      <c r="E356" s="37">
        <f t="shared" si="47"/>
        <v>3235.5521308980215</v>
      </c>
      <c r="F356" s="38">
        <f t="shared" si="48"/>
        <v>0.83114872739299861</v>
      </c>
      <c r="G356" s="39">
        <f t="shared" si="49"/>
        <v>394.38941085938893</v>
      </c>
      <c r="H356" s="39">
        <f t="shared" si="50"/>
        <v>93.810116119748542</v>
      </c>
      <c r="I356" s="68">
        <f t="shared" si="53"/>
        <v>488.19952697913749</v>
      </c>
      <c r="J356" s="40">
        <f t="shared" si="54"/>
        <v>-34.832551076714758</v>
      </c>
      <c r="K356" s="37">
        <f t="shared" si="55"/>
        <v>453.36697590242272</v>
      </c>
      <c r="L356" s="37">
        <f t="shared" si="51"/>
        <v>1282988.3569011732</v>
      </c>
      <c r="M356" s="37">
        <f t="shared" si="52"/>
        <v>1191448.4126715669</v>
      </c>
      <c r="N356" s="63"/>
      <c r="O356" s="73"/>
      <c r="P356" s="78"/>
    </row>
    <row r="357" spans="1:16" s="34" customFormat="1" x14ac:dyDescent="0.3">
      <c r="A357" s="33">
        <v>5438</v>
      </c>
      <c r="B357" s="34" t="s">
        <v>347</v>
      </c>
      <c r="C357" s="36">
        <v>4936462</v>
      </c>
      <c r="D357" s="76">
        <v>1290</v>
      </c>
      <c r="E357" s="37">
        <f t="shared" si="47"/>
        <v>3826.7147286821705</v>
      </c>
      <c r="F357" s="38">
        <f t="shared" si="48"/>
        <v>0.98300659305324467</v>
      </c>
      <c r="G357" s="39">
        <f t="shared" si="49"/>
        <v>39.691852188899517</v>
      </c>
      <c r="H357" s="39">
        <f t="shared" si="50"/>
        <v>0</v>
      </c>
      <c r="I357" s="68">
        <f t="shared" si="53"/>
        <v>39.691852188899517</v>
      </c>
      <c r="J357" s="40">
        <f t="shared" si="54"/>
        <v>-34.832551076714758</v>
      </c>
      <c r="K357" s="37">
        <f t="shared" si="55"/>
        <v>4.8593011121847596</v>
      </c>
      <c r="L357" s="37">
        <f t="shared" si="51"/>
        <v>51202.489323680376</v>
      </c>
      <c r="M357" s="37">
        <f t="shared" si="52"/>
        <v>6268.4984347183399</v>
      </c>
      <c r="N357" s="63"/>
      <c r="O357" s="73"/>
      <c r="P357" s="78"/>
    </row>
    <row r="358" spans="1:16" s="34" customFormat="1" x14ac:dyDescent="0.3">
      <c r="A358" s="33">
        <v>5439</v>
      </c>
      <c r="B358" s="34" t="s">
        <v>348</v>
      </c>
      <c r="C358" s="36">
        <v>3140087</v>
      </c>
      <c r="D358" s="76">
        <v>1132</v>
      </c>
      <c r="E358" s="37">
        <f t="shared" si="47"/>
        <v>2773.928445229682</v>
      </c>
      <c r="F358" s="38">
        <f t="shared" si="48"/>
        <v>0.71256682132084492</v>
      </c>
      <c r="G358" s="39">
        <f t="shared" si="49"/>
        <v>671.36362226039262</v>
      </c>
      <c r="H358" s="39">
        <f t="shared" si="50"/>
        <v>255.37840610366734</v>
      </c>
      <c r="I358" s="68">
        <f t="shared" si="53"/>
        <v>926.74202836405993</v>
      </c>
      <c r="J358" s="40">
        <f t="shared" si="54"/>
        <v>-34.832551076714758</v>
      </c>
      <c r="K358" s="37">
        <f t="shared" si="55"/>
        <v>891.90947728734523</v>
      </c>
      <c r="L358" s="37">
        <f t="shared" si="51"/>
        <v>1049071.9761081159</v>
      </c>
      <c r="M358" s="37">
        <f t="shared" si="52"/>
        <v>1009641.5282892748</v>
      </c>
      <c r="N358" s="63"/>
      <c r="O358" s="73"/>
      <c r="P358" s="78"/>
    </row>
    <row r="359" spans="1:16" s="34" customFormat="1" x14ac:dyDescent="0.3">
      <c r="A359" s="33">
        <v>5440</v>
      </c>
      <c r="B359" s="34" t="s">
        <v>349</v>
      </c>
      <c r="C359" s="36">
        <v>3950644</v>
      </c>
      <c r="D359" s="76">
        <v>957</v>
      </c>
      <c r="E359" s="37">
        <f t="shared" si="47"/>
        <v>4128.1546499477536</v>
      </c>
      <c r="F359" s="38">
        <f t="shared" si="48"/>
        <v>1.0604404889725163</v>
      </c>
      <c r="G359" s="39">
        <f t="shared" si="49"/>
        <v>-141.17210057045031</v>
      </c>
      <c r="H359" s="39">
        <f t="shared" si="50"/>
        <v>0</v>
      </c>
      <c r="I359" s="68">
        <f t="shared" si="53"/>
        <v>-141.17210057045031</v>
      </c>
      <c r="J359" s="40">
        <f t="shared" si="54"/>
        <v>-34.832551076714758</v>
      </c>
      <c r="K359" s="37">
        <f t="shared" si="55"/>
        <v>-176.00465164716508</v>
      </c>
      <c r="L359" s="37">
        <f t="shared" si="51"/>
        <v>-135101.70024592095</v>
      </c>
      <c r="M359" s="37">
        <f t="shared" si="52"/>
        <v>-168436.45162633699</v>
      </c>
      <c r="N359" s="63"/>
      <c r="O359" s="73"/>
      <c r="P359" s="78"/>
    </row>
    <row r="360" spans="1:16" s="34" customFormat="1" x14ac:dyDescent="0.3">
      <c r="A360" s="33">
        <v>5441</v>
      </c>
      <c r="B360" s="34" t="s">
        <v>389</v>
      </c>
      <c r="C360" s="36">
        <v>9101957</v>
      </c>
      <c r="D360" s="76">
        <v>2918</v>
      </c>
      <c r="E360" s="37">
        <f t="shared" si="47"/>
        <v>3119.245030843043</v>
      </c>
      <c r="F360" s="38">
        <f t="shared" si="48"/>
        <v>0.80127175607971757</v>
      </c>
      <c r="G360" s="39">
        <f t="shared" si="49"/>
        <v>464.17367089237604</v>
      </c>
      <c r="H360" s="39">
        <f t="shared" si="50"/>
        <v>134.51760113899101</v>
      </c>
      <c r="I360" s="68">
        <f t="shared" si="53"/>
        <v>598.69127203136702</v>
      </c>
      <c r="J360" s="40">
        <f t="shared" si="54"/>
        <v>-34.832551076714758</v>
      </c>
      <c r="K360" s="37">
        <f t="shared" si="55"/>
        <v>563.85872095465231</v>
      </c>
      <c r="L360" s="37">
        <f t="shared" si="51"/>
        <v>1746981.131787529</v>
      </c>
      <c r="M360" s="37">
        <f t="shared" si="52"/>
        <v>1645339.7477456755</v>
      </c>
      <c r="N360" s="63"/>
      <c r="O360" s="73"/>
      <c r="P360" s="78"/>
    </row>
    <row r="361" spans="1:16" s="34" customFormat="1" x14ac:dyDescent="0.3">
      <c r="A361" s="33">
        <v>5442</v>
      </c>
      <c r="B361" s="34" t="s">
        <v>390</v>
      </c>
      <c r="C361" s="36">
        <v>2415963</v>
      </c>
      <c r="D361" s="76">
        <v>926</v>
      </c>
      <c r="E361" s="37">
        <f t="shared" si="47"/>
        <v>2609.0313174946004</v>
      </c>
      <c r="F361" s="38">
        <f t="shared" si="48"/>
        <v>0.67020804225529651</v>
      </c>
      <c r="G361" s="39">
        <f t="shared" si="49"/>
        <v>770.30189890144152</v>
      </c>
      <c r="H361" s="39">
        <f t="shared" si="50"/>
        <v>313.09240081094589</v>
      </c>
      <c r="I361" s="68">
        <f t="shared" si="53"/>
        <v>1083.3942997123875</v>
      </c>
      <c r="J361" s="40">
        <f t="shared" si="54"/>
        <v>-34.832551076714758</v>
      </c>
      <c r="K361" s="37">
        <f t="shared" si="55"/>
        <v>1048.5617486356728</v>
      </c>
      <c r="L361" s="37">
        <f t="shared" si="51"/>
        <v>1003223.1215336708</v>
      </c>
      <c r="M361" s="37">
        <f t="shared" si="52"/>
        <v>970968.179236633</v>
      </c>
      <c r="N361" s="63"/>
      <c r="O361" s="73"/>
      <c r="P361" s="78"/>
    </row>
    <row r="362" spans="1:16" s="34" customFormat="1" x14ac:dyDescent="0.3">
      <c r="A362" s="33">
        <v>5443</v>
      </c>
      <c r="B362" s="34" t="s">
        <v>350</v>
      </c>
      <c r="C362" s="36">
        <v>9797884</v>
      </c>
      <c r="D362" s="76">
        <v>2221</v>
      </c>
      <c r="E362" s="37">
        <f t="shared" si="47"/>
        <v>4411.4741107609188</v>
      </c>
      <c r="F362" s="38">
        <f t="shared" si="48"/>
        <v>1.1332196004730861</v>
      </c>
      <c r="G362" s="39">
        <f t="shared" si="49"/>
        <v>-311.16377705834947</v>
      </c>
      <c r="H362" s="39">
        <f t="shared" si="50"/>
        <v>0</v>
      </c>
      <c r="I362" s="68">
        <f t="shared" si="53"/>
        <v>-311.16377705834947</v>
      </c>
      <c r="J362" s="40">
        <f t="shared" si="54"/>
        <v>-34.832551076714758</v>
      </c>
      <c r="K362" s="37">
        <f t="shared" si="55"/>
        <v>-345.99632813506423</v>
      </c>
      <c r="L362" s="37">
        <f t="shared" si="51"/>
        <v>-691094.74884659413</v>
      </c>
      <c r="M362" s="37">
        <f t="shared" si="52"/>
        <v>-768457.84478797764</v>
      </c>
      <c r="N362" s="63"/>
      <c r="O362" s="73"/>
      <c r="P362" s="78"/>
    </row>
    <row r="363" spans="1:16" s="34" customFormat="1" x14ac:dyDescent="0.3">
      <c r="A363" s="33">
        <v>5444</v>
      </c>
      <c r="B363" s="34" t="s">
        <v>351</v>
      </c>
      <c r="C363" s="36">
        <v>37325882</v>
      </c>
      <c r="D363" s="76">
        <v>10158</v>
      </c>
      <c r="E363" s="37">
        <f t="shared" si="47"/>
        <v>3674.5306162630441</v>
      </c>
      <c r="F363" s="38">
        <f t="shared" si="48"/>
        <v>0.94391353373928966</v>
      </c>
      <c r="G363" s="39">
        <f t="shared" si="49"/>
        <v>131.00231964037539</v>
      </c>
      <c r="H363" s="39">
        <f t="shared" si="50"/>
        <v>0</v>
      </c>
      <c r="I363" s="68">
        <f t="shared" si="53"/>
        <v>131.00231964037539</v>
      </c>
      <c r="J363" s="40">
        <f t="shared" si="54"/>
        <v>-34.832551076714758</v>
      </c>
      <c r="K363" s="37">
        <f t="shared" si="55"/>
        <v>96.169768563660625</v>
      </c>
      <c r="L363" s="37">
        <f t="shared" si="51"/>
        <v>1330721.5629069332</v>
      </c>
      <c r="M363" s="37">
        <f t="shared" si="52"/>
        <v>976892.50906966464</v>
      </c>
      <c r="N363" s="63"/>
      <c r="O363" s="73"/>
      <c r="P363" s="78"/>
    </row>
    <row r="364" spans="1:16" s="34" customFormat="1" x14ac:dyDescent="0.3">
      <c r="A364" s="33"/>
      <c r="C364" s="36"/>
      <c r="D364" s="36"/>
      <c r="E364" s="37"/>
      <c r="F364" s="38"/>
      <c r="G364" s="39"/>
      <c r="H364" s="39"/>
      <c r="I364" s="37"/>
      <c r="J364" s="40"/>
      <c r="K364" s="37"/>
      <c r="L364" s="37"/>
      <c r="M364" s="37"/>
      <c r="N364" s="63"/>
      <c r="O364" s="73"/>
      <c r="P364" s="78"/>
    </row>
    <row r="365" spans="1:16" s="34" customFormat="1" ht="13.5" thickBot="1" x14ac:dyDescent="0.35">
      <c r="A365" s="44"/>
      <c r="B365" s="44" t="s">
        <v>32</v>
      </c>
      <c r="C365" s="45">
        <f>SUM(C8:C363)</f>
        <v>20895279430</v>
      </c>
      <c r="D365" s="46">
        <f>SUM(D8:D363)</f>
        <v>5367580</v>
      </c>
      <c r="E365" s="46">
        <f>(C365)/D365</f>
        <v>3892.8678156636697</v>
      </c>
      <c r="F365" s="47">
        <f>IF(C365&gt;0,E365/E$365,"")</f>
        <v>1</v>
      </c>
      <c r="G365" s="48"/>
      <c r="H365" s="48"/>
      <c r="I365" s="46"/>
      <c r="J365" s="49"/>
      <c r="K365" s="46"/>
      <c r="L365" s="46">
        <f>SUM(L8:L363)</f>
        <v>186966504.50835261</v>
      </c>
      <c r="M365" s="46">
        <f>SUM(M8:M363)</f>
        <v>9.6391886472702026E-7</v>
      </c>
      <c r="N365" s="63"/>
      <c r="O365" s="73"/>
      <c r="P365" s="78"/>
    </row>
    <row r="366" spans="1:16" s="34" customFormat="1" ht="13.5" thickTop="1" x14ac:dyDescent="0.3">
      <c r="A366" s="50"/>
      <c r="B366" s="50"/>
      <c r="C366" s="50"/>
      <c r="D366" s="2"/>
      <c r="E366" s="37"/>
      <c r="F366" s="38"/>
      <c r="G366" s="39"/>
      <c r="H366" s="39"/>
      <c r="I366" s="37"/>
      <c r="J366" s="40"/>
      <c r="K366" s="37"/>
      <c r="L366" s="37"/>
      <c r="M366" s="37"/>
      <c r="N366" s="63"/>
      <c r="O366" s="73"/>
      <c r="P366" s="78"/>
    </row>
    <row r="367" spans="1:16" s="34" customFormat="1" x14ac:dyDescent="0.3">
      <c r="A367" s="52" t="s">
        <v>33</v>
      </c>
      <c r="B367" s="52"/>
      <c r="C367" s="52"/>
      <c r="D367" s="53">
        <f>L365</f>
        <v>186966504.50835261</v>
      </c>
      <c r="E367" s="54" t="s">
        <v>34</v>
      </c>
      <c r="F367" s="55">
        <f>D365</f>
        <v>5367580</v>
      </c>
      <c r="G367" s="54" t="s">
        <v>35</v>
      </c>
      <c r="H367" s="54"/>
      <c r="I367" s="56">
        <f>-L365/D365</f>
        <v>-34.832551076714758</v>
      </c>
      <c r="J367" s="57" t="s">
        <v>36</v>
      </c>
      <c r="M367" s="58"/>
      <c r="N367" s="63"/>
      <c r="O367" s="73"/>
      <c r="P367" s="78"/>
    </row>
    <row r="368" spans="1:16" s="34" customFormat="1" x14ac:dyDescent="0.3">
      <c r="A368" s="2"/>
      <c r="B368" s="2"/>
      <c r="C368" s="2"/>
      <c r="D368" s="2"/>
      <c r="E368" s="2"/>
      <c r="F368" s="2"/>
      <c r="G368" s="61"/>
      <c r="H368" s="61"/>
      <c r="I368" s="2"/>
      <c r="J368" s="62"/>
      <c r="K368" s="2"/>
      <c r="L368" s="2"/>
      <c r="M368" s="2"/>
      <c r="N368" s="63"/>
      <c r="O368" s="73"/>
      <c r="P368" s="78"/>
    </row>
    <row r="369" spans="1:16" s="34" customFormat="1" x14ac:dyDescent="0.3">
      <c r="A369" s="2"/>
      <c r="B369" s="2"/>
      <c r="C369" s="2"/>
      <c r="D369" s="2"/>
      <c r="E369" s="2"/>
      <c r="F369" s="2"/>
      <c r="G369" s="61"/>
      <c r="H369" s="61"/>
      <c r="I369" s="2"/>
      <c r="J369" s="62"/>
      <c r="K369" s="2"/>
      <c r="L369" s="2"/>
      <c r="M369" s="2"/>
      <c r="N369" s="63"/>
      <c r="O369" s="73"/>
      <c r="P369" s="78"/>
    </row>
    <row r="370" spans="1:16" s="34" customFormat="1" x14ac:dyDescent="0.3">
      <c r="A370" s="2"/>
      <c r="B370" s="2"/>
      <c r="C370" s="2"/>
      <c r="D370" s="2"/>
      <c r="E370" s="2"/>
      <c r="F370" s="2"/>
      <c r="G370" s="61"/>
      <c r="H370" s="61"/>
      <c r="I370" s="2"/>
      <c r="J370" s="62"/>
      <c r="K370" s="2"/>
      <c r="L370" s="2"/>
      <c r="M370" s="2"/>
      <c r="N370" s="63"/>
      <c r="O370" s="73"/>
      <c r="P370" s="78"/>
    </row>
    <row r="371" spans="1:16" s="34" customFormat="1" x14ac:dyDescent="0.3">
      <c r="A371" s="2"/>
      <c r="B371" s="2"/>
      <c r="C371" s="2"/>
      <c r="D371" s="2"/>
      <c r="E371" s="2"/>
      <c r="F371" s="2"/>
      <c r="G371" s="61"/>
      <c r="H371" s="61"/>
      <c r="I371" s="2"/>
      <c r="J371" s="62"/>
      <c r="K371" s="2"/>
      <c r="L371" s="2"/>
      <c r="M371" s="2"/>
      <c r="N371" s="63"/>
      <c r="O371" s="73"/>
      <c r="P371" s="78"/>
    </row>
    <row r="372" spans="1:16" s="34" customFormat="1" x14ac:dyDescent="0.3">
      <c r="A372" s="2"/>
      <c r="B372" s="2"/>
      <c r="C372" s="2"/>
      <c r="D372" s="2"/>
      <c r="E372" s="2"/>
      <c r="F372" s="2"/>
      <c r="G372" s="61"/>
      <c r="H372" s="61"/>
      <c r="I372" s="2"/>
      <c r="J372" s="62"/>
      <c r="K372" s="2"/>
      <c r="L372" s="2"/>
      <c r="M372" s="2"/>
      <c r="N372" s="63"/>
      <c r="O372" s="73"/>
      <c r="P372" s="78"/>
    </row>
    <row r="373" spans="1:16" s="34" customFormat="1" x14ac:dyDescent="0.3">
      <c r="A373" s="2"/>
      <c r="B373" s="2"/>
      <c r="C373" s="2"/>
      <c r="D373" s="2"/>
      <c r="E373" s="2"/>
      <c r="F373" s="2"/>
      <c r="G373" s="61"/>
      <c r="H373" s="61"/>
      <c r="I373" s="2"/>
      <c r="J373" s="62"/>
      <c r="K373" s="2"/>
      <c r="L373" s="2"/>
      <c r="M373" s="2"/>
      <c r="N373" s="63"/>
      <c r="O373" s="73"/>
      <c r="P373" s="78"/>
    </row>
    <row r="374" spans="1:16" s="34" customFormat="1" x14ac:dyDescent="0.3">
      <c r="A374" s="2"/>
      <c r="B374" s="2"/>
      <c r="C374" s="2"/>
      <c r="D374" s="2"/>
      <c r="E374" s="2"/>
      <c r="F374" s="2"/>
      <c r="G374" s="61"/>
      <c r="H374" s="61"/>
      <c r="I374" s="2"/>
      <c r="J374" s="62"/>
      <c r="K374" s="2"/>
      <c r="L374" s="2"/>
      <c r="M374" s="2"/>
      <c r="N374" s="63"/>
      <c r="O374" s="73"/>
      <c r="P374" s="78"/>
    </row>
    <row r="375" spans="1:16" s="34" customFormat="1" x14ac:dyDescent="0.3">
      <c r="A375" s="2"/>
      <c r="B375" s="2"/>
      <c r="C375" s="2"/>
      <c r="D375" s="2"/>
      <c r="E375" s="2"/>
      <c r="F375" s="2"/>
      <c r="G375" s="61"/>
      <c r="H375" s="61"/>
      <c r="I375" s="2"/>
      <c r="J375" s="62"/>
      <c r="K375" s="2"/>
      <c r="L375" s="2"/>
      <c r="M375" s="2"/>
      <c r="N375" s="63"/>
      <c r="O375" s="73"/>
      <c r="P375" s="78"/>
    </row>
    <row r="376" spans="1:16" s="34" customFormat="1" x14ac:dyDescent="0.3">
      <c r="A376" s="2"/>
      <c r="B376" s="2"/>
      <c r="C376" s="2"/>
      <c r="D376" s="2"/>
      <c r="E376" s="2"/>
      <c r="F376" s="2"/>
      <c r="G376" s="61"/>
      <c r="H376" s="61"/>
      <c r="I376" s="2"/>
      <c r="J376" s="62"/>
      <c r="K376" s="2"/>
      <c r="L376" s="2"/>
      <c r="M376" s="2"/>
      <c r="N376" s="63"/>
      <c r="O376" s="73"/>
      <c r="P376" s="78"/>
    </row>
    <row r="377" spans="1:16" s="34" customFormat="1" x14ac:dyDescent="0.3">
      <c r="A377" s="2"/>
      <c r="B377" s="2"/>
      <c r="C377" s="2"/>
      <c r="D377" s="2"/>
      <c r="E377" s="2"/>
      <c r="F377" s="2"/>
      <c r="G377" s="61"/>
      <c r="H377" s="61"/>
      <c r="I377" s="2"/>
      <c r="J377" s="62"/>
      <c r="K377" s="2"/>
      <c r="L377" s="2"/>
      <c r="M377" s="2"/>
      <c r="N377" s="63"/>
      <c r="O377" s="73"/>
      <c r="P377" s="78"/>
    </row>
    <row r="378" spans="1:16" s="34" customFormat="1" x14ac:dyDescent="0.3">
      <c r="A378" s="2"/>
      <c r="B378" s="2"/>
      <c r="C378" s="2"/>
      <c r="D378" s="2"/>
      <c r="E378" s="2"/>
      <c r="F378" s="2"/>
      <c r="G378" s="61"/>
      <c r="H378" s="61"/>
      <c r="I378" s="2"/>
      <c r="J378" s="62"/>
      <c r="K378" s="2"/>
      <c r="L378" s="2"/>
      <c r="M378" s="2"/>
      <c r="N378" s="63"/>
      <c r="O378" s="73"/>
      <c r="P378" s="78"/>
    </row>
    <row r="379" spans="1:16" s="34" customFormat="1" x14ac:dyDescent="0.3">
      <c r="A379" s="2"/>
      <c r="B379" s="2"/>
      <c r="C379" s="2"/>
      <c r="D379" s="2"/>
      <c r="E379" s="2"/>
      <c r="F379" s="2"/>
      <c r="G379" s="61"/>
      <c r="H379" s="61"/>
      <c r="I379" s="2"/>
      <c r="J379" s="62"/>
      <c r="K379" s="2"/>
      <c r="L379" s="2"/>
      <c r="M379" s="2"/>
      <c r="N379" s="63"/>
      <c r="O379" s="73"/>
      <c r="P379" s="78"/>
    </row>
    <row r="380" spans="1:16" s="34" customFormat="1" x14ac:dyDescent="0.3">
      <c r="A380" s="2"/>
      <c r="B380" s="2"/>
      <c r="C380" s="2"/>
      <c r="D380" s="2"/>
      <c r="E380" s="2"/>
      <c r="F380" s="2"/>
      <c r="G380" s="61"/>
      <c r="H380" s="61"/>
      <c r="I380" s="2"/>
      <c r="J380" s="62"/>
      <c r="K380" s="2"/>
      <c r="L380" s="2"/>
      <c r="M380" s="2"/>
      <c r="N380" s="63"/>
      <c r="O380" s="73"/>
      <c r="P380" s="78"/>
    </row>
    <row r="381" spans="1:16" s="34" customFormat="1" x14ac:dyDescent="0.3">
      <c r="A381" s="2"/>
      <c r="B381" s="2"/>
      <c r="C381" s="2"/>
      <c r="D381" s="2"/>
      <c r="E381" s="2"/>
      <c r="F381" s="2"/>
      <c r="G381" s="61"/>
      <c r="H381" s="61"/>
      <c r="I381" s="2"/>
      <c r="J381" s="62"/>
      <c r="K381" s="2"/>
      <c r="L381" s="2"/>
      <c r="M381" s="2"/>
      <c r="N381" s="63"/>
      <c r="O381" s="73"/>
      <c r="P381" s="78"/>
    </row>
    <row r="382" spans="1:16" s="34" customFormat="1" x14ac:dyDescent="0.3">
      <c r="A382" s="2"/>
      <c r="B382" s="2"/>
      <c r="C382" s="2"/>
      <c r="D382" s="2"/>
      <c r="E382" s="2"/>
      <c r="F382" s="2"/>
      <c r="G382" s="61"/>
      <c r="H382" s="61"/>
      <c r="I382" s="2"/>
      <c r="J382" s="62"/>
      <c r="K382" s="2"/>
      <c r="L382" s="2"/>
      <c r="M382" s="2"/>
      <c r="N382" s="63"/>
      <c r="O382" s="73"/>
      <c r="P382" s="78"/>
    </row>
    <row r="383" spans="1:16" s="34" customFormat="1" x14ac:dyDescent="0.3">
      <c r="A383" s="2"/>
      <c r="B383" s="2"/>
      <c r="C383" s="2"/>
      <c r="D383" s="2"/>
      <c r="E383" s="2"/>
      <c r="F383" s="2"/>
      <c r="G383" s="61"/>
      <c r="H383" s="61"/>
      <c r="I383" s="2"/>
      <c r="J383" s="62"/>
      <c r="K383" s="2"/>
      <c r="L383" s="2"/>
      <c r="M383" s="2"/>
      <c r="N383" s="63"/>
      <c r="O383" s="73"/>
      <c r="P383" s="78"/>
    </row>
    <row r="384" spans="1:16" s="34" customFormat="1" x14ac:dyDescent="0.3">
      <c r="A384" s="2"/>
      <c r="B384" s="2"/>
      <c r="C384" s="2"/>
      <c r="D384" s="2"/>
      <c r="E384" s="2"/>
      <c r="F384" s="2"/>
      <c r="G384" s="61"/>
      <c r="H384" s="61"/>
      <c r="I384" s="2"/>
      <c r="J384" s="62"/>
      <c r="K384" s="2"/>
      <c r="L384" s="2"/>
      <c r="M384" s="2"/>
      <c r="N384" s="63"/>
      <c r="O384" s="73"/>
      <c r="P384" s="78"/>
    </row>
    <row r="385" spans="1:16" s="34" customFormat="1" x14ac:dyDescent="0.3">
      <c r="A385" s="2"/>
      <c r="B385" s="2"/>
      <c r="C385" s="2"/>
      <c r="D385" s="2"/>
      <c r="E385" s="2"/>
      <c r="F385" s="2"/>
      <c r="G385" s="61"/>
      <c r="H385" s="61"/>
      <c r="I385" s="2"/>
      <c r="J385" s="62"/>
      <c r="K385" s="2"/>
      <c r="L385" s="2"/>
      <c r="M385" s="2"/>
      <c r="N385" s="63"/>
      <c r="O385" s="73"/>
      <c r="P385" s="78"/>
    </row>
    <row r="386" spans="1:16" s="34" customFormat="1" x14ac:dyDescent="0.3">
      <c r="A386" s="2"/>
      <c r="B386" s="2"/>
      <c r="C386" s="2"/>
      <c r="D386" s="2"/>
      <c r="E386" s="2"/>
      <c r="F386" s="2"/>
      <c r="G386" s="61"/>
      <c r="H386" s="61"/>
      <c r="I386" s="2"/>
      <c r="J386" s="62"/>
      <c r="K386" s="2"/>
      <c r="L386" s="2"/>
      <c r="M386" s="2"/>
      <c r="N386" s="63"/>
      <c r="O386" s="73"/>
      <c r="P386" s="78"/>
    </row>
    <row r="387" spans="1:16" s="34" customFormat="1" x14ac:dyDescent="0.3">
      <c r="A387" s="2"/>
      <c r="B387" s="2"/>
      <c r="C387" s="2"/>
      <c r="D387" s="2"/>
      <c r="E387" s="2"/>
      <c r="F387" s="2"/>
      <c r="G387" s="61"/>
      <c r="H387" s="61"/>
      <c r="I387" s="2"/>
      <c r="J387" s="62"/>
      <c r="K387" s="2"/>
      <c r="L387" s="2"/>
      <c r="M387" s="2"/>
      <c r="N387" s="63"/>
      <c r="O387" s="73"/>
      <c r="P387" s="78"/>
    </row>
    <row r="388" spans="1:16" s="34" customFormat="1" x14ac:dyDescent="0.3">
      <c r="A388" s="2"/>
      <c r="B388" s="2"/>
      <c r="C388" s="2"/>
      <c r="D388" s="2"/>
      <c r="E388" s="2"/>
      <c r="F388" s="2"/>
      <c r="G388" s="61"/>
      <c r="H388" s="61"/>
      <c r="I388" s="2"/>
      <c r="J388" s="62"/>
      <c r="K388" s="2"/>
      <c r="L388" s="2"/>
      <c r="M388" s="2"/>
      <c r="N388" s="63"/>
      <c r="O388" s="73"/>
      <c r="P388" s="78"/>
    </row>
    <row r="389" spans="1:16" s="34" customFormat="1" x14ac:dyDescent="0.3">
      <c r="A389" s="2"/>
      <c r="B389" s="2"/>
      <c r="C389" s="2"/>
      <c r="D389" s="2"/>
      <c r="E389" s="2"/>
      <c r="F389" s="2"/>
      <c r="G389" s="61"/>
      <c r="H389" s="61"/>
      <c r="I389" s="2"/>
      <c r="J389" s="62"/>
      <c r="K389" s="2"/>
      <c r="L389" s="2"/>
      <c r="M389" s="2"/>
      <c r="N389" s="63"/>
      <c r="O389" s="73"/>
      <c r="P389" s="78"/>
    </row>
    <row r="390" spans="1:16" s="34" customFormat="1" x14ac:dyDescent="0.3">
      <c r="A390" s="2"/>
      <c r="B390" s="2"/>
      <c r="C390" s="2"/>
      <c r="D390" s="2"/>
      <c r="E390" s="2"/>
      <c r="F390" s="2"/>
      <c r="G390" s="61"/>
      <c r="H390" s="61"/>
      <c r="I390" s="2"/>
      <c r="J390" s="62"/>
      <c r="K390" s="2"/>
      <c r="L390" s="2"/>
      <c r="M390" s="2"/>
      <c r="N390" s="63"/>
      <c r="O390" s="73"/>
      <c r="P390" s="78"/>
    </row>
    <row r="391" spans="1:16" s="34" customFormat="1" x14ac:dyDescent="0.3">
      <c r="A391" s="2"/>
      <c r="B391" s="2"/>
      <c r="C391" s="2"/>
      <c r="D391" s="2"/>
      <c r="E391" s="2"/>
      <c r="F391" s="2"/>
      <c r="G391" s="61"/>
      <c r="H391" s="61"/>
      <c r="I391" s="2"/>
      <c r="J391" s="62"/>
      <c r="K391" s="2"/>
      <c r="L391" s="2"/>
      <c r="M391" s="2"/>
      <c r="N391" s="63"/>
      <c r="O391" s="73"/>
      <c r="P391" s="78"/>
    </row>
    <row r="392" spans="1:16" s="34" customFormat="1" x14ac:dyDescent="0.3">
      <c r="A392" s="2"/>
      <c r="B392" s="2"/>
      <c r="C392" s="2"/>
      <c r="D392" s="2"/>
      <c r="E392" s="2"/>
      <c r="F392" s="2"/>
      <c r="G392" s="61"/>
      <c r="H392" s="61"/>
      <c r="I392" s="2"/>
      <c r="J392" s="62"/>
      <c r="K392" s="2"/>
      <c r="L392" s="2"/>
      <c r="M392" s="2"/>
      <c r="N392" s="63"/>
      <c r="O392" s="73"/>
      <c r="P392" s="78"/>
    </row>
    <row r="393" spans="1:16" s="34" customFormat="1" x14ac:dyDescent="0.3">
      <c r="A393" s="2"/>
      <c r="B393" s="2"/>
      <c r="C393" s="2"/>
      <c r="D393" s="2"/>
      <c r="E393" s="2"/>
      <c r="F393" s="2"/>
      <c r="G393" s="61"/>
      <c r="H393" s="61"/>
      <c r="I393" s="2"/>
      <c r="J393" s="62"/>
      <c r="K393" s="2"/>
      <c r="L393" s="2"/>
      <c r="M393" s="2"/>
      <c r="N393" s="63"/>
      <c r="O393" s="73"/>
      <c r="P393" s="78"/>
    </row>
    <row r="394" spans="1:16" s="34" customFormat="1" x14ac:dyDescent="0.3">
      <c r="A394" s="2"/>
      <c r="B394" s="2"/>
      <c r="C394" s="2"/>
      <c r="D394" s="2"/>
      <c r="E394" s="2"/>
      <c r="F394" s="2"/>
      <c r="G394" s="61"/>
      <c r="H394" s="61"/>
      <c r="I394" s="2"/>
      <c r="J394" s="62"/>
      <c r="K394" s="2"/>
      <c r="L394" s="2"/>
      <c r="M394" s="2"/>
      <c r="N394" s="63"/>
      <c r="O394" s="73"/>
      <c r="P394" s="78"/>
    </row>
    <row r="395" spans="1:16" s="34" customFormat="1" x14ac:dyDescent="0.3">
      <c r="A395" s="2"/>
      <c r="B395" s="2"/>
      <c r="C395" s="2"/>
      <c r="D395" s="2"/>
      <c r="E395" s="2"/>
      <c r="F395" s="2"/>
      <c r="G395" s="61"/>
      <c r="H395" s="61"/>
      <c r="I395" s="2"/>
      <c r="J395" s="62"/>
      <c r="K395" s="2"/>
      <c r="L395" s="2"/>
      <c r="M395" s="2"/>
      <c r="N395" s="63"/>
      <c r="O395" s="73"/>
      <c r="P395" s="78"/>
    </row>
    <row r="396" spans="1:16" s="34" customFormat="1" x14ac:dyDescent="0.3">
      <c r="A396" s="2"/>
      <c r="B396" s="2"/>
      <c r="C396" s="2"/>
      <c r="D396" s="2"/>
      <c r="E396" s="2"/>
      <c r="F396" s="2"/>
      <c r="G396" s="61"/>
      <c r="H396" s="61"/>
      <c r="I396" s="2"/>
      <c r="J396" s="62"/>
      <c r="K396" s="2"/>
      <c r="L396" s="2"/>
      <c r="M396" s="2"/>
      <c r="N396" s="63"/>
      <c r="O396" s="73"/>
      <c r="P396" s="78"/>
    </row>
    <row r="397" spans="1:16" s="34" customFormat="1" x14ac:dyDescent="0.3">
      <c r="A397" s="2"/>
      <c r="B397" s="2"/>
      <c r="C397" s="2"/>
      <c r="D397" s="2"/>
      <c r="E397" s="2"/>
      <c r="F397" s="2"/>
      <c r="G397" s="61"/>
      <c r="H397" s="61"/>
      <c r="I397" s="2"/>
      <c r="J397" s="62"/>
      <c r="K397" s="2"/>
      <c r="L397" s="2"/>
      <c r="M397" s="2"/>
      <c r="N397" s="63"/>
      <c r="O397" s="73"/>
      <c r="P397" s="78"/>
    </row>
    <row r="398" spans="1:16" s="34" customFormat="1" x14ac:dyDescent="0.3">
      <c r="A398" s="2"/>
      <c r="B398" s="2"/>
      <c r="C398" s="2"/>
      <c r="D398" s="2"/>
      <c r="E398" s="2"/>
      <c r="F398" s="2"/>
      <c r="G398" s="61"/>
      <c r="H398" s="61"/>
      <c r="I398" s="2"/>
      <c r="J398" s="62"/>
      <c r="K398" s="2"/>
      <c r="L398" s="2"/>
      <c r="M398" s="2"/>
      <c r="N398" s="63"/>
      <c r="O398" s="73"/>
      <c r="P398" s="78"/>
    </row>
    <row r="399" spans="1:16" s="34" customFormat="1" x14ac:dyDescent="0.3">
      <c r="A399" s="2"/>
      <c r="B399" s="2"/>
      <c r="C399" s="2"/>
      <c r="D399" s="2"/>
      <c r="E399" s="2"/>
      <c r="F399" s="2"/>
      <c r="G399" s="61"/>
      <c r="H399" s="61"/>
      <c r="I399" s="2"/>
      <c r="J399" s="62"/>
      <c r="K399" s="2"/>
      <c r="L399" s="2"/>
      <c r="M399" s="2"/>
      <c r="N399" s="63"/>
      <c r="O399" s="73"/>
      <c r="P399" s="78"/>
    </row>
    <row r="400" spans="1:16" s="34" customFormat="1" x14ac:dyDescent="0.3">
      <c r="A400" s="2"/>
      <c r="B400" s="2"/>
      <c r="C400" s="2"/>
      <c r="D400" s="2"/>
      <c r="E400" s="2"/>
      <c r="F400" s="2"/>
      <c r="G400" s="61"/>
      <c r="H400" s="61"/>
      <c r="I400" s="2"/>
      <c r="J400" s="62"/>
      <c r="K400" s="2"/>
      <c r="L400" s="2"/>
      <c r="M400" s="2"/>
      <c r="N400" s="63"/>
      <c r="O400" s="73"/>
      <c r="P400" s="78"/>
    </row>
    <row r="401" spans="1:16" s="34" customFormat="1" x14ac:dyDescent="0.3">
      <c r="A401" s="2"/>
      <c r="B401" s="2"/>
      <c r="C401" s="2"/>
      <c r="D401" s="2"/>
      <c r="E401" s="2"/>
      <c r="F401" s="2"/>
      <c r="G401" s="61"/>
      <c r="H401" s="61"/>
      <c r="I401" s="2"/>
      <c r="J401" s="62"/>
      <c r="K401" s="2"/>
      <c r="L401" s="2"/>
      <c r="M401" s="2"/>
      <c r="N401" s="63"/>
      <c r="O401" s="73"/>
      <c r="P401" s="78"/>
    </row>
    <row r="402" spans="1:16" s="34" customFormat="1" x14ac:dyDescent="0.3">
      <c r="A402" s="2"/>
      <c r="B402" s="2"/>
      <c r="C402" s="2"/>
      <c r="D402" s="2"/>
      <c r="E402" s="2"/>
      <c r="F402" s="2"/>
      <c r="G402" s="61"/>
      <c r="H402" s="61"/>
      <c r="I402" s="2"/>
      <c r="J402" s="62"/>
      <c r="K402" s="2"/>
      <c r="L402" s="2"/>
      <c r="M402" s="2"/>
      <c r="N402" s="63"/>
      <c r="O402" s="73"/>
      <c r="P402" s="78"/>
    </row>
    <row r="403" spans="1:16" s="34" customFormat="1" x14ac:dyDescent="0.3">
      <c r="A403" s="2"/>
      <c r="B403" s="2"/>
      <c r="C403" s="2"/>
      <c r="D403" s="2"/>
      <c r="E403" s="2"/>
      <c r="F403" s="2"/>
      <c r="G403" s="61"/>
      <c r="H403" s="61"/>
      <c r="I403" s="2"/>
      <c r="J403" s="62"/>
      <c r="K403" s="2"/>
      <c r="L403" s="2"/>
      <c r="M403" s="2"/>
      <c r="N403" s="63"/>
      <c r="O403" s="73"/>
      <c r="P403" s="78"/>
    </row>
    <row r="404" spans="1:16" s="34" customFormat="1" x14ac:dyDescent="0.3">
      <c r="A404" s="2"/>
      <c r="B404" s="2"/>
      <c r="C404" s="2"/>
      <c r="D404" s="2"/>
      <c r="E404" s="2"/>
      <c r="F404" s="2"/>
      <c r="G404" s="61"/>
      <c r="H404" s="61"/>
      <c r="I404" s="2"/>
      <c r="J404" s="62"/>
      <c r="K404" s="2"/>
      <c r="L404" s="2"/>
      <c r="M404" s="2"/>
      <c r="N404" s="63"/>
      <c r="O404" s="73"/>
      <c r="P404" s="78"/>
    </row>
    <row r="405" spans="1:16" s="34" customFormat="1" x14ac:dyDescent="0.3">
      <c r="A405" s="2"/>
      <c r="B405" s="2"/>
      <c r="C405" s="2"/>
      <c r="D405" s="2"/>
      <c r="E405" s="2"/>
      <c r="F405" s="2"/>
      <c r="G405" s="61"/>
      <c r="H405" s="61"/>
      <c r="I405" s="2"/>
      <c r="J405" s="62"/>
      <c r="K405" s="2"/>
      <c r="L405" s="2"/>
      <c r="M405" s="2"/>
      <c r="N405" s="63"/>
      <c r="O405" s="73"/>
      <c r="P405" s="78"/>
    </row>
    <row r="406" spans="1:16" s="34" customFormat="1" x14ac:dyDescent="0.3">
      <c r="A406" s="2"/>
      <c r="B406" s="2"/>
      <c r="C406" s="2"/>
      <c r="D406" s="2"/>
      <c r="E406" s="2"/>
      <c r="F406" s="2"/>
      <c r="G406" s="61"/>
      <c r="H406" s="61"/>
      <c r="I406" s="2"/>
      <c r="J406" s="62"/>
      <c r="K406" s="2"/>
      <c r="L406" s="2"/>
      <c r="M406" s="2"/>
      <c r="N406" s="63"/>
      <c r="O406" s="73"/>
      <c r="P406" s="78"/>
    </row>
    <row r="407" spans="1:16" s="34" customFormat="1" x14ac:dyDescent="0.3">
      <c r="A407" s="2"/>
      <c r="B407" s="2"/>
      <c r="C407" s="2"/>
      <c r="D407" s="2"/>
      <c r="E407" s="2"/>
      <c r="F407" s="2"/>
      <c r="G407" s="61"/>
      <c r="H407" s="61"/>
      <c r="I407" s="2"/>
      <c r="J407" s="62"/>
      <c r="K407" s="2"/>
      <c r="L407" s="2"/>
      <c r="M407" s="2"/>
      <c r="N407" s="63"/>
      <c r="O407" s="73"/>
      <c r="P407" s="78"/>
    </row>
    <row r="408" spans="1:16" s="34" customFormat="1" x14ac:dyDescent="0.3">
      <c r="A408" s="2"/>
      <c r="B408" s="2"/>
      <c r="C408" s="2"/>
      <c r="D408" s="2"/>
      <c r="E408" s="2"/>
      <c r="F408" s="2"/>
      <c r="G408" s="61"/>
      <c r="H408" s="61"/>
      <c r="I408" s="2"/>
      <c r="J408" s="62"/>
      <c r="K408" s="2"/>
      <c r="L408" s="2"/>
      <c r="M408" s="2"/>
      <c r="N408" s="63"/>
      <c r="O408" s="73"/>
      <c r="P408" s="78"/>
    </row>
    <row r="409" spans="1:16" s="34" customFormat="1" x14ac:dyDescent="0.3">
      <c r="A409" s="2"/>
      <c r="B409" s="2"/>
      <c r="C409" s="2"/>
      <c r="D409" s="2"/>
      <c r="E409" s="2"/>
      <c r="F409" s="2"/>
      <c r="G409" s="61"/>
      <c r="H409" s="61"/>
      <c r="I409" s="2"/>
      <c r="J409" s="62"/>
      <c r="K409" s="2"/>
      <c r="L409" s="2"/>
      <c r="M409" s="2"/>
      <c r="N409" s="63"/>
      <c r="O409" s="73"/>
      <c r="P409" s="78"/>
    </row>
    <row r="410" spans="1:16" s="34" customFormat="1" x14ac:dyDescent="0.3">
      <c r="A410" s="2"/>
      <c r="B410" s="2"/>
      <c r="C410" s="2"/>
      <c r="D410" s="2"/>
      <c r="E410" s="2"/>
      <c r="F410" s="2"/>
      <c r="G410" s="61"/>
      <c r="H410" s="61"/>
      <c r="I410" s="2"/>
      <c r="J410" s="62"/>
      <c r="K410" s="2"/>
      <c r="L410" s="2"/>
      <c r="M410" s="2"/>
      <c r="N410" s="63"/>
      <c r="O410" s="73"/>
      <c r="P410" s="78"/>
    </row>
    <row r="411" spans="1:16" s="34" customFormat="1" x14ac:dyDescent="0.3">
      <c r="A411" s="2"/>
      <c r="B411" s="2"/>
      <c r="C411" s="2"/>
      <c r="D411" s="2"/>
      <c r="E411" s="2"/>
      <c r="F411" s="2"/>
      <c r="G411" s="61"/>
      <c r="H411" s="61"/>
      <c r="I411" s="2"/>
      <c r="J411" s="62"/>
      <c r="K411" s="2"/>
      <c r="L411" s="2"/>
      <c r="M411" s="2"/>
      <c r="N411" s="63"/>
      <c r="O411" s="73"/>
      <c r="P411" s="78"/>
    </row>
    <row r="412" spans="1:16" s="34" customFormat="1" x14ac:dyDescent="0.3">
      <c r="A412" s="2"/>
      <c r="B412" s="2"/>
      <c r="C412" s="2"/>
      <c r="D412" s="2"/>
      <c r="E412" s="2"/>
      <c r="F412" s="2"/>
      <c r="G412" s="61"/>
      <c r="H412" s="61"/>
      <c r="I412" s="2"/>
      <c r="J412" s="62"/>
      <c r="K412" s="2"/>
      <c r="L412" s="2"/>
      <c r="M412" s="2"/>
      <c r="N412" s="63"/>
      <c r="O412" s="73"/>
      <c r="P412" s="78"/>
    </row>
    <row r="413" spans="1:16" s="34" customFormat="1" x14ac:dyDescent="0.3">
      <c r="A413" s="2"/>
      <c r="B413" s="2"/>
      <c r="C413" s="2"/>
      <c r="D413" s="2"/>
      <c r="E413" s="2"/>
      <c r="F413" s="2"/>
      <c r="G413" s="61"/>
      <c r="H413" s="61"/>
      <c r="I413" s="2"/>
      <c r="J413" s="62"/>
      <c r="K413" s="2"/>
      <c r="L413" s="2"/>
      <c r="M413" s="2"/>
      <c r="N413" s="63"/>
      <c r="O413" s="73"/>
      <c r="P413" s="78"/>
    </row>
    <row r="414" spans="1:16" s="34" customFormat="1" x14ac:dyDescent="0.3">
      <c r="A414" s="2"/>
      <c r="B414" s="2"/>
      <c r="C414" s="2"/>
      <c r="D414" s="2"/>
      <c r="E414" s="2"/>
      <c r="F414" s="2"/>
      <c r="G414" s="61"/>
      <c r="H414" s="61"/>
      <c r="I414" s="2"/>
      <c r="J414" s="62"/>
      <c r="K414" s="2"/>
      <c r="L414" s="2"/>
      <c r="M414" s="2"/>
      <c r="N414" s="63"/>
      <c r="O414" s="73"/>
      <c r="P414" s="78"/>
    </row>
    <row r="415" spans="1:16" s="34" customFormat="1" x14ac:dyDescent="0.3">
      <c r="A415" s="2"/>
      <c r="B415" s="2"/>
      <c r="C415" s="2"/>
      <c r="D415" s="2"/>
      <c r="E415" s="2"/>
      <c r="F415" s="2"/>
      <c r="G415" s="61"/>
      <c r="H415" s="61"/>
      <c r="I415" s="2"/>
      <c r="J415" s="62"/>
      <c r="K415" s="2"/>
      <c r="L415" s="2"/>
      <c r="M415" s="2"/>
      <c r="N415" s="63"/>
      <c r="O415" s="73"/>
      <c r="P415" s="78"/>
    </row>
    <row r="416" spans="1:16" s="34" customFormat="1" x14ac:dyDescent="0.3">
      <c r="A416" s="2"/>
      <c r="B416" s="2"/>
      <c r="C416" s="2"/>
      <c r="D416" s="2"/>
      <c r="E416" s="2"/>
      <c r="F416" s="2"/>
      <c r="G416" s="61"/>
      <c r="H416" s="61"/>
      <c r="I416" s="2"/>
      <c r="J416" s="62"/>
      <c r="K416" s="2"/>
      <c r="L416" s="2"/>
      <c r="M416" s="2"/>
      <c r="N416" s="63"/>
      <c r="O416" s="73"/>
      <c r="P416" s="78"/>
    </row>
    <row r="417" spans="1:16" s="34" customFormat="1" x14ac:dyDescent="0.3">
      <c r="A417" s="2"/>
      <c r="B417" s="2"/>
      <c r="C417" s="2"/>
      <c r="D417" s="2"/>
      <c r="E417" s="2"/>
      <c r="F417" s="2"/>
      <c r="G417" s="61"/>
      <c r="H417" s="61"/>
      <c r="I417" s="2"/>
      <c r="J417" s="62"/>
      <c r="K417" s="2"/>
      <c r="L417" s="2"/>
      <c r="M417" s="2"/>
      <c r="N417" s="63"/>
      <c r="O417" s="73"/>
      <c r="P417" s="78"/>
    </row>
    <row r="418" spans="1:16" s="34" customFormat="1" x14ac:dyDescent="0.3">
      <c r="A418" s="2"/>
      <c r="B418" s="2"/>
      <c r="C418" s="2"/>
      <c r="D418" s="2"/>
      <c r="E418" s="2"/>
      <c r="F418" s="2"/>
      <c r="G418" s="61"/>
      <c r="H418" s="61"/>
      <c r="I418" s="2"/>
      <c r="J418" s="62"/>
      <c r="K418" s="2"/>
      <c r="L418" s="2"/>
      <c r="M418" s="2"/>
      <c r="N418" s="63"/>
      <c r="O418" s="73"/>
      <c r="P418" s="78"/>
    </row>
    <row r="419" spans="1:16" s="34" customFormat="1" x14ac:dyDescent="0.3">
      <c r="A419" s="2"/>
      <c r="B419" s="2"/>
      <c r="C419" s="2"/>
      <c r="D419" s="2"/>
      <c r="E419" s="2"/>
      <c r="F419" s="2"/>
      <c r="G419" s="61"/>
      <c r="H419" s="61"/>
      <c r="I419" s="2"/>
      <c r="J419" s="62"/>
      <c r="K419" s="2"/>
      <c r="L419" s="2"/>
      <c r="M419" s="2"/>
      <c r="N419" s="63"/>
      <c r="O419" s="73"/>
      <c r="P419" s="78"/>
    </row>
    <row r="420" spans="1:16" s="34" customFormat="1" x14ac:dyDescent="0.3">
      <c r="A420" s="2"/>
      <c r="B420" s="2"/>
      <c r="C420" s="2"/>
      <c r="D420" s="2"/>
      <c r="E420" s="2"/>
      <c r="F420" s="2"/>
      <c r="G420" s="61"/>
      <c r="H420" s="61"/>
      <c r="I420" s="2"/>
      <c r="J420" s="62"/>
      <c r="K420" s="2"/>
      <c r="L420" s="2"/>
      <c r="M420" s="2"/>
      <c r="N420" s="63"/>
      <c r="O420" s="73"/>
      <c r="P420" s="78"/>
    </row>
    <row r="421" spans="1:16" s="34" customFormat="1" x14ac:dyDescent="0.3">
      <c r="A421" s="2"/>
      <c r="B421" s="2"/>
      <c r="C421" s="2"/>
      <c r="D421" s="2"/>
      <c r="E421" s="2"/>
      <c r="F421" s="2"/>
      <c r="G421" s="61"/>
      <c r="H421" s="61"/>
      <c r="I421" s="2"/>
      <c r="J421" s="62"/>
      <c r="K421" s="2"/>
      <c r="L421" s="2"/>
      <c r="M421" s="2"/>
      <c r="N421" s="63"/>
      <c r="O421" s="73"/>
      <c r="P421" s="78"/>
    </row>
    <row r="422" spans="1:16" s="34" customFormat="1" x14ac:dyDescent="0.3">
      <c r="A422" s="2"/>
      <c r="B422" s="2"/>
      <c r="C422" s="2"/>
      <c r="D422" s="2"/>
      <c r="E422" s="2"/>
      <c r="F422" s="2"/>
      <c r="G422" s="61"/>
      <c r="H422" s="61"/>
      <c r="I422" s="2"/>
      <c r="J422" s="62"/>
      <c r="K422" s="2"/>
      <c r="L422" s="2"/>
      <c r="M422" s="2"/>
      <c r="N422" s="63"/>
      <c r="O422" s="73"/>
      <c r="P422" s="78"/>
    </row>
    <row r="423" spans="1:16" s="34" customFormat="1" x14ac:dyDescent="0.3">
      <c r="A423" s="2"/>
      <c r="B423" s="2"/>
      <c r="C423" s="2"/>
      <c r="D423" s="2"/>
      <c r="E423" s="2"/>
      <c r="F423" s="2"/>
      <c r="G423" s="61"/>
      <c r="H423" s="61"/>
      <c r="I423" s="2"/>
      <c r="J423" s="62"/>
      <c r="K423" s="2"/>
      <c r="L423" s="2"/>
      <c r="M423" s="2"/>
      <c r="N423" s="63"/>
      <c r="O423" s="73"/>
      <c r="P423" s="78"/>
    </row>
    <row r="424" spans="1:16" s="34" customFormat="1" x14ac:dyDescent="0.3">
      <c r="A424" s="2"/>
      <c r="B424" s="2"/>
      <c r="C424" s="2"/>
      <c r="D424" s="2"/>
      <c r="E424" s="2"/>
      <c r="F424" s="2"/>
      <c r="G424" s="61"/>
      <c r="H424" s="61"/>
      <c r="I424" s="2"/>
      <c r="J424" s="62"/>
      <c r="K424" s="2"/>
      <c r="L424" s="2"/>
      <c r="M424" s="2"/>
      <c r="N424" s="63"/>
      <c r="O424" s="73"/>
      <c r="P424" s="78"/>
    </row>
    <row r="425" spans="1:16" s="34" customFormat="1" x14ac:dyDescent="0.3">
      <c r="A425" s="2"/>
      <c r="B425" s="2"/>
      <c r="C425" s="2"/>
      <c r="D425" s="2"/>
      <c r="E425" s="2"/>
      <c r="F425" s="2"/>
      <c r="G425" s="61"/>
      <c r="H425" s="61"/>
      <c r="I425" s="2"/>
      <c r="J425" s="62"/>
      <c r="K425" s="2"/>
      <c r="L425" s="2"/>
      <c r="M425" s="2"/>
      <c r="N425" s="63"/>
      <c r="O425" s="73"/>
      <c r="P425" s="78"/>
    </row>
    <row r="426" spans="1:16" s="34" customFormat="1" x14ac:dyDescent="0.3">
      <c r="A426" s="2"/>
      <c r="B426" s="2"/>
      <c r="C426" s="2"/>
      <c r="D426" s="2"/>
      <c r="E426" s="2"/>
      <c r="F426" s="2"/>
      <c r="G426" s="61"/>
      <c r="H426" s="61"/>
      <c r="I426" s="2"/>
      <c r="J426" s="62"/>
      <c r="K426" s="2"/>
      <c r="L426" s="2"/>
      <c r="M426" s="2"/>
      <c r="N426" s="63"/>
      <c r="O426" s="73"/>
      <c r="P426" s="78"/>
    </row>
    <row r="427" spans="1:16" s="34" customFormat="1" x14ac:dyDescent="0.3">
      <c r="A427" s="2"/>
      <c r="B427" s="2"/>
      <c r="C427" s="2"/>
      <c r="D427" s="2"/>
      <c r="E427" s="2"/>
      <c r="F427" s="2"/>
      <c r="G427" s="61"/>
      <c r="H427" s="61"/>
      <c r="I427" s="2"/>
      <c r="J427" s="62"/>
      <c r="K427" s="2"/>
      <c r="L427" s="2"/>
      <c r="M427" s="2"/>
      <c r="N427" s="63"/>
      <c r="O427" s="73"/>
      <c r="P427" s="78"/>
    </row>
    <row r="428" spans="1:16" s="34" customFormat="1" x14ac:dyDescent="0.3">
      <c r="A428" s="2"/>
      <c r="B428" s="2"/>
      <c r="C428" s="2"/>
      <c r="D428" s="2"/>
      <c r="E428" s="2"/>
      <c r="F428" s="2"/>
      <c r="G428" s="61"/>
      <c r="H428" s="61"/>
      <c r="I428" s="2"/>
      <c r="J428" s="62"/>
      <c r="K428" s="2"/>
      <c r="L428" s="2"/>
      <c r="M428" s="2"/>
      <c r="N428" s="63"/>
      <c r="O428" s="73"/>
      <c r="P428" s="78"/>
    </row>
    <row r="429" spans="1:16" s="34" customFormat="1" x14ac:dyDescent="0.3">
      <c r="A429" s="2"/>
      <c r="B429" s="2"/>
      <c r="C429" s="2"/>
      <c r="D429" s="2"/>
      <c r="E429" s="2"/>
      <c r="F429" s="2"/>
      <c r="G429" s="61"/>
      <c r="H429" s="61"/>
      <c r="I429" s="2"/>
      <c r="J429" s="62"/>
      <c r="K429" s="2"/>
      <c r="L429" s="2"/>
      <c r="M429" s="2"/>
      <c r="N429" s="63"/>
      <c r="O429" s="73"/>
      <c r="P429" s="78"/>
    </row>
    <row r="430" spans="1:16" s="34" customFormat="1" x14ac:dyDescent="0.3">
      <c r="A430" s="2"/>
      <c r="B430" s="2"/>
      <c r="C430" s="2"/>
      <c r="D430" s="2"/>
      <c r="E430" s="2"/>
      <c r="F430" s="2"/>
      <c r="G430" s="61"/>
      <c r="H430" s="61"/>
      <c r="I430" s="2"/>
      <c r="J430" s="62"/>
      <c r="K430" s="2"/>
      <c r="L430" s="2"/>
      <c r="M430" s="2"/>
      <c r="N430" s="63"/>
      <c r="O430" s="73"/>
      <c r="P430" s="78"/>
    </row>
    <row r="431" spans="1:16" s="34" customFormat="1" x14ac:dyDescent="0.3">
      <c r="A431" s="2"/>
      <c r="B431" s="2"/>
      <c r="C431" s="2"/>
      <c r="D431" s="2"/>
      <c r="E431" s="2"/>
      <c r="F431" s="2"/>
      <c r="G431" s="61"/>
      <c r="H431" s="61"/>
      <c r="I431" s="2"/>
      <c r="J431" s="62"/>
      <c r="K431" s="2"/>
      <c r="L431" s="2"/>
      <c r="M431" s="2"/>
      <c r="N431" s="63"/>
      <c r="O431" s="73"/>
      <c r="P431" s="78"/>
    </row>
    <row r="432" spans="1:16" s="34" customFormat="1" x14ac:dyDescent="0.3">
      <c r="A432" s="2"/>
      <c r="B432" s="2"/>
      <c r="C432" s="2"/>
      <c r="D432" s="2"/>
      <c r="E432" s="2"/>
      <c r="F432" s="2"/>
      <c r="G432" s="61"/>
      <c r="H432" s="61"/>
      <c r="I432" s="2"/>
      <c r="J432" s="62"/>
      <c r="K432" s="2"/>
      <c r="L432" s="2"/>
      <c r="M432" s="2"/>
      <c r="N432" s="63"/>
      <c r="O432" s="73"/>
      <c r="P432" s="78"/>
    </row>
    <row r="433" spans="1:16" s="34" customFormat="1" x14ac:dyDescent="0.3">
      <c r="A433" s="2"/>
      <c r="B433" s="2"/>
      <c r="C433" s="2"/>
      <c r="D433" s="2"/>
      <c r="E433" s="2"/>
      <c r="F433" s="2"/>
      <c r="G433" s="61"/>
      <c r="H433" s="61"/>
      <c r="I433" s="2"/>
      <c r="J433" s="62"/>
      <c r="K433" s="2"/>
      <c r="L433" s="2"/>
      <c r="M433" s="2"/>
      <c r="N433" s="63"/>
      <c r="O433" s="73"/>
      <c r="P433" s="78"/>
    </row>
    <row r="434" spans="1:16" s="34" customFormat="1" x14ac:dyDescent="0.3">
      <c r="A434" s="2"/>
      <c r="B434" s="2"/>
      <c r="C434" s="2"/>
      <c r="D434" s="2"/>
      <c r="E434" s="2"/>
      <c r="F434" s="2"/>
      <c r="G434" s="61"/>
      <c r="H434" s="61"/>
      <c r="I434" s="2"/>
      <c r="J434" s="62"/>
      <c r="K434" s="2"/>
      <c r="L434" s="2"/>
      <c r="M434" s="2"/>
      <c r="N434" s="63"/>
      <c r="O434" s="73"/>
      <c r="P434" s="78"/>
    </row>
    <row r="435" spans="1:16" s="60" customFormat="1" x14ac:dyDescent="0.3">
      <c r="A435" s="2"/>
      <c r="B435" s="2"/>
      <c r="C435" s="2"/>
      <c r="D435" s="2"/>
      <c r="E435" s="2"/>
      <c r="F435" s="2"/>
      <c r="G435" s="61"/>
      <c r="H435" s="61"/>
      <c r="I435" s="2"/>
      <c r="J435" s="62"/>
      <c r="K435" s="2"/>
      <c r="L435" s="2"/>
      <c r="M435" s="2"/>
      <c r="P435" s="80"/>
    </row>
    <row r="436" spans="1:16" s="34" customFormat="1" x14ac:dyDescent="0.3">
      <c r="A436" s="2"/>
      <c r="B436" s="2"/>
      <c r="C436" s="2"/>
      <c r="D436" s="2"/>
      <c r="E436" s="2"/>
      <c r="F436" s="2"/>
      <c r="G436" s="61"/>
      <c r="H436" s="61"/>
      <c r="I436" s="2"/>
      <c r="J436" s="62"/>
      <c r="K436" s="2"/>
      <c r="L436" s="2"/>
      <c r="M436" s="2"/>
      <c r="P436" s="78"/>
    </row>
    <row r="437" spans="1:16" s="34" customFormat="1" x14ac:dyDescent="0.3">
      <c r="A437" s="2"/>
      <c r="B437" s="2"/>
      <c r="C437" s="2"/>
      <c r="D437" s="2"/>
      <c r="E437" s="2"/>
      <c r="F437" s="2"/>
      <c r="G437" s="61"/>
      <c r="H437" s="61"/>
      <c r="I437" s="2"/>
      <c r="J437" s="62"/>
      <c r="K437" s="2"/>
      <c r="L437" s="2"/>
      <c r="M437" s="2"/>
      <c r="P437" s="78"/>
    </row>
  </sheetData>
  <mergeCells count="6">
    <mergeCell ref="A1:M1"/>
    <mergeCell ref="A2:A5"/>
    <mergeCell ref="B2:B5"/>
    <mergeCell ref="E2:F2"/>
    <mergeCell ref="G2:K2"/>
    <mergeCell ref="L2:M2"/>
  </mergeCells>
  <pageMargins left="0.70866141732283472" right="0.70866141732283472" top="0.78740157480314965" bottom="0.78740157480314965" header="0.31496062992125984" footer="0.31496062992125984"/>
  <pageSetup paperSize="9" fitToHeight="1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368"/>
  <sheetViews>
    <sheetView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D8" sqref="D8"/>
    </sheetView>
  </sheetViews>
  <sheetFormatPr baseColWidth="10" defaultColWidth="8.81640625" defaultRowHeight="13" x14ac:dyDescent="0.3"/>
  <cols>
    <col min="1" max="1" width="6.453125" style="2" customWidth="1"/>
    <col min="2" max="2" width="14" style="2" bestFit="1" customWidth="1"/>
    <col min="3" max="3" width="14.54296875" style="2" customWidth="1"/>
    <col min="4" max="4" width="12.1796875" style="2" bestFit="1" customWidth="1"/>
    <col min="5" max="6" width="11.453125" style="2" customWidth="1"/>
    <col min="7" max="8" width="11.453125" style="61" customWidth="1"/>
    <col min="9" max="9" width="11.453125" style="2" customWidth="1"/>
    <col min="10" max="10" width="11.453125" style="62" customWidth="1"/>
    <col min="11" max="11" width="11.453125" style="2" customWidth="1"/>
    <col min="12" max="13" width="13" style="2" bestFit="1" customWidth="1"/>
    <col min="14" max="14" width="12.81640625" style="2" customWidth="1"/>
    <col min="15" max="15" width="14.453125" style="2" customWidth="1"/>
    <col min="16" max="235" width="11.453125" style="2" customWidth="1"/>
    <col min="236" max="16384" width="8.81640625" style="2"/>
  </cols>
  <sheetData>
    <row r="1" spans="1:15" ht="22.5" customHeight="1" x14ac:dyDescent="0.3">
      <c r="A1" s="82" t="s">
        <v>409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3"/>
      <c r="N1" s="3"/>
      <c r="O1" s="3"/>
    </row>
    <row r="2" spans="1:15" x14ac:dyDescent="0.3">
      <c r="A2" s="84" t="s">
        <v>0</v>
      </c>
      <c r="B2" s="84" t="s">
        <v>1</v>
      </c>
      <c r="C2" s="5" t="s">
        <v>2</v>
      </c>
      <c r="D2" s="6" t="s">
        <v>3</v>
      </c>
      <c r="E2" s="87" t="s">
        <v>410</v>
      </c>
      <c r="F2" s="88"/>
      <c r="G2" s="87" t="s">
        <v>4</v>
      </c>
      <c r="H2" s="89"/>
      <c r="I2" s="89"/>
      <c r="J2" s="89"/>
      <c r="K2" s="88"/>
      <c r="L2" s="87" t="s">
        <v>5</v>
      </c>
      <c r="M2" s="88"/>
      <c r="N2" s="7" t="s">
        <v>6</v>
      </c>
      <c r="O2" s="7" t="s">
        <v>7</v>
      </c>
    </row>
    <row r="3" spans="1:15" x14ac:dyDescent="0.3">
      <c r="A3" s="85"/>
      <c r="B3" s="85"/>
      <c r="C3" s="8" t="s">
        <v>56</v>
      </c>
      <c r="D3" s="9" t="s">
        <v>439</v>
      </c>
      <c r="E3" s="10" t="s">
        <v>9</v>
      </c>
      <c r="F3" s="11" t="s">
        <v>10</v>
      </c>
      <c r="G3" s="12" t="s">
        <v>11</v>
      </c>
      <c r="H3" s="70" t="s">
        <v>12</v>
      </c>
      <c r="I3" s="10" t="s">
        <v>13</v>
      </c>
      <c r="J3" s="13" t="s">
        <v>14</v>
      </c>
      <c r="K3" s="14" t="s">
        <v>15</v>
      </c>
      <c r="L3" s="15" t="s">
        <v>13</v>
      </c>
      <c r="M3" s="16" t="s">
        <v>6</v>
      </c>
      <c r="N3" s="17" t="s">
        <v>16</v>
      </c>
      <c r="O3" s="17" t="s">
        <v>17</v>
      </c>
    </row>
    <row r="4" spans="1:15" x14ac:dyDescent="0.3">
      <c r="A4" s="85"/>
      <c r="B4" s="85"/>
      <c r="C4" s="9"/>
      <c r="D4" s="9"/>
      <c r="E4" s="18"/>
      <c r="F4" s="16" t="s">
        <v>18</v>
      </c>
      <c r="G4" s="19" t="s">
        <v>19</v>
      </c>
      <c r="H4" s="71" t="s">
        <v>20</v>
      </c>
      <c r="I4" s="18" t="s">
        <v>16</v>
      </c>
      <c r="J4" s="20" t="s">
        <v>21</v>
      </c>
      <c r="K4" s="15" t="s">
        <v>22</v>
      </c>
      <c r="L4" s="15" t="s">
        <v>23</v>
      </c>
      <c r="M4" s="16" t="s">
        <v>16</v>
      </c>
      <c r="N4" s="21" t="s">
        <v>53</v>
      </c>
      <c r="O4" s="17" t="s">
        <v>58</v>
      </c>
    </row>
    <row r="5" spans="1:15" s="34" customFormat="1" x14ac:dyDescent="0.3">
      <c r="A5" s="86"/>
      <c r="B5" s="86"/>
      <c r="C5" s="1"/>
      <c r="D5" s="22"/>
      <c r="E5" s="22"/>
      <c r="F5" s="23" t="s">
        <v>26</v>
      </c>
      <c r="G5" s="24" t="s">
        <v>27</v>
      </c>
      <c r="H5" s="25" t="s">
        <v>28</v>
      </c>
      <c r="I5" s="22"/>
      <c r="J5" s="26" t="s">
        <v>29</v>
      </c>
      <c r="K5" s="22"/>
      <c r="L5" s="23" t="s">
        <v>30</v>
      </c>
      <c r="M5" s="23" t="s">
        <v>57</v>
      </c>
      <c r="N5" s="27"/>
      <c r="O5" s="27"/>
    </row>
    <row r="6" spans="1:15" s="59" customFormat="1" x14ac:dyDescent="0.3">
      <c r="A6" s="74"/>
      <c r="B6" s="74"/>
      <c r="C6" s="74">
        <v>1</v>
      </c>
      <c r="D6" s="75">
        <v>2</v>
      </c>
      <c r="E6" s="74">
        <v>3</v>
      </c>
      <c r="F6" s="74">
        <v>4</v>
      </c>
      <c r="G6" s="74">
        <v>5</v>
      </c>
      <c r="H6" s="74">
        <f t="shared" ref="H6:M6" si="0">G6+1</f>
        <v>6</v>
      </c>
      <c r="I6" s="74">
        <f t="shared" si="0"/>
        <v>7</v>
      </c>
      <c r="J6" s="74">
        <f t="shared" si="0"/>
        <v>8</v>
      </c>
      <c r="K6" s="74">
        <f t="shared" si="0"/>
        <v>9</v>
      </c>
      <c r="L6" s="74">
        <f t="shared" si="0"/>
        <v>10</v>
      </c>
      <c r="M6" s="74">
        <f t="shared" si="0"/>
        <v>11</v>
      </c>
      <c r="N6" s="74">
        <v>12</v>
      </c>
      <c r="O6" s="74">
        <v>13</v>
      </c>
    </row>
    <row r="7" spans="1:15" s="34" customFormat="1" x14ac:dyDescent="0.3">
      <c r="A7" s="28"/>
      <c r="B7" s="29"/>
      <c r="C7" s="29"/>
      <c r="D7" s="29"/>
      <c r="E7" s="29"/>
      <c r="F7" s="29"/>
      <c r="G7" s="30"/>
      <c r="H7" s="30"/>
      <c r="I7" s="29"/>
      <c r="J7" s="31"/>
      <c r="K7" s="29"/>
      <c r="L7" s="29"/>
      <c r="M7" s="29"/>
      <c r="N7" s="32"/>
      <c r="O7" s="29"/>
    </row>
    <row r="8" spans="1:15" s="34" customFormat="1" x14ac:dyDescent="0.3">
      <c r="A8" s="33">
        <v>301</v>
      </c>
      <c r="B8" s="34" t="s">
        <v>90</v>
      </c>
      <c r="C8" s="65">
        <v>29051617811</v>
      </c>
      <c r="D8" s="36">
        <v>693494</v>
      </c>
      <c r="E8" s="37">
        <f>(C8)/D8</f>
        <v>41891.664255206248</v>
      </c>
      <c r="F8" s="38">
        <f t="shared" ref="F8:F71" si="1">IF(ISNUMBER(C8),E8/E$366,"")</f>
        <v>1.3441665291825813</v>
      </c>
      <c r="G8" s="39">
        <f t="shared" ref="G8:G71" si="2">(E$366-E8)*0.6</f>
        <v>-6435.6796760133939</v>
      </c>
      <c r="H8" s="39">
        <f t="shared" ref="H8:H71" si="3">IF(E8&gt;=E$366*0.9,0,IF(E8&lt;0.9*E$366,(E$366*0.9-E8)*0.35))</f>
        <v>0</v>
      </c>
      <c r="I8" s="37">
        <f t="shared" ref="I8" si="4">G8+H8</f>
        <v>-6435.6796760133939</v>
      </c>
      <c r="J8" s="40">
        <f>I$368</f>
        <v>-340.15209411032492</v>
      </c>
      <c r="K8" s="37">
        <f t="shared" ref="K8" si="5">I8+J8</f>
        <v>-6775.8317701237193</v>
      </c>
      <c r="L8" s="37">
        <f>(I8*D8)</f>
        <v>-4463105241.2372322</v>
      </c>
      <c r="M8" s="37">
        <f t="shared" ref="M8" si="6">(K8*D8)</f>
        <v>-4698998677.5901785</v>
      </c>
      <c r="N8" s="41">
        <f>'jan-sep'!M8</f>
        <v>-3724770660.22084</v>
      </c>
      <c r="O8" s="41">
        <f>M8-N8</f>
        <v>-974228017.36933851</v>
      </c>
    </row>
    <row r="9" spans="1:15" s="34" customFormat="1" x14ac:dyDescent="0.3">
      <c r="A9" s="33">
        <v>1101</v>
      </c>
      <c r="B9" s="34" t="s">
        <v>204</v>
      </c>
      <c r="C9" s="65">
        <v>493846594</v>
      </c>
      <c r="D9" s="36">
        <v>14811</v>
      </c>
      <c r="E9" s="37">
        <f t="shared" ref="E9:E72" si="7">(C9)/D9</f>
        <v>33343.230976976571</v>
      </c>
      <c r="F9" s="38">
        <f t="shared" si="1"/>
        <v>1.069875256829542</v>
      </c>
      <c r="G9" s="39">
        <f t="shared" si="2"/>
        <v>-1306.6197090755879</v>
      </c>
      <c r="H9" s="39">
        <f t="shared" si="3"/>
        <v>0</v>
      </c>
      <c r="I9" s="37">
        <f t="shared" ref="I9:I72" si="8">G9+H9</f>
        <v>-1306.6197090755879</v>
      </c>
      <c r="J9" s="40">
        <f t="shared" ref="J9:J72" si="9">I$368</f>
        <v>-340.15209411032492</v>
      </c>
      <c r="K9" s="37">
        <f t="shared" ref="K9:K72" si="10">I9+J9</f>
        <v>-1646.7718031859129</v>
      </c>
      <c r="L9" s="37">
        <f>(I9*D9)</f>
        <v>-19352344.511118531</v>
      </c>
      <c r="M9" s="37">
        <f t="shared" ref="M9:M72" si="11">(K9*D9)</f>
        <v>-24390337.176986557</v>
      </c>
      <c r="N9" s="41">
        <f>'jan-sep'!M9</f>
        <v>-12100090.381965019</v>
      </c>
      <c r="O9" s="41">
        <f t="shared" ref="O9:O72" si="12">M9-N9</f>
        <v>-12290246.795021538</v>
      </c>
    </row>
    <row r="10" spans="1:15" s="34" customFormat="1" x14ac:dyDescent="0.3">
      <c r="A10" s="33">
        <v>1103</v>
      </c>
      <c r="B10" s="34" t="s">
        <v>206</v>
      </c>
      <c r="C10" s="65">
        <v>5505579910</v>
      </c>
      <c r="D10" s="36">
        <v>143574</v>
      </c>
      <c r="E10" s="37">
        <f t="shared" si="7"/>
        <v>38346.635950798889</v>
      </c>
      <c r="F10" s="38">
        <f t="shared" si="1"/>
        <v>1.2304181623771959</v>
      </c>
      <c r="G10" s="39">
        <f t="shared" si="2"/>
        <v>-4308.6626933689786</v>
      </c>
      <c r="H10" s="39">
        <f t="shared" si="3"/>
        <v>0</v>
      </c>
      <c r="I10" s="37">
        <f t="shared" si="8"/>
        <v>-4308.6626933689786</v>
      </c>
      <c r="J10" s="40">
        <f t="shared" si="9"/>
        <v>-340.15209411032492</v>
      </c>
      <c r="K10" s="37">
        <f t="shared" si="10"/>
        <v>-4648.814787479303</v>
      </c>
      <c r="L10" s="37">
        <f t="shared" ref="L10:L72" si="13">(I10*D10)</f>
        <v>-618611937.53775775</v>
      </c>
      <c r="M10" s="37">
        <f t="shared" si="11"/>
        <v>-667448934.29755342</v>
      </c>
      <c r="N10" s="41">
        <f>'jan-sep'!M10</f>
        <v>-536332973.06434703</v>
      </c>
      <c r="O10" s="41">
        <f t="shared" si="12"/>
        <v>-131115961.23320639</v>
      </c>
    </row>
    <row r="11" spans="1:15" s="34" customFormat="1" x14ac:dyDescent="0.3">
      <c r="A11" s="33">
        <v>1106</v>
      </c>
      <c r="B11" s="34" t="s">
        <v>207</v>
      </c>
      <c r="C11" s="65">
        <v>1105996979</v>
      </c>
      <c r="D11" s="36">
        <v>37357</v>
      </c>
      <c r="E11" s="37">
        <f t="shared" si="7"/>
        <v>29606.150895414514</v>
      </c>
      <c r="F11" s="38">
        <f t="shared" si="1"/>
        <v>0.94996457646342725</v>
      </c>
      <c r="G11" s="39">
        <f t="shared" si="2"/>
        <v>935.62833986164617</v>
      </c>
      <c r="H11" s="39">
        <f t="shared" si="3"/>
        <v>0</v>
      </c>
      <c r="I11" s="37">
        <f t="shared" si="8"/>
        <v>935.62833986164617</v>
      </c>
      <c r="J11" s="40">
        <f t="shared" si="9"/>
        <v>-340.15209411032492</v>
      </c>
      <c r="K11" s="37">
        <f t="shared" si="10"/>
        <v>595.47624575132124</v>
      </c>
      <c r="L11" s="37">
        <f t="shared" si="13"/>
        <v>34952267.892211519</v>
      </c>
      <c r="M11" s="37">
        <f t="shared" si="11"/>
        <v>22245206.112532109</v>
      </c>
      <c r="N11" s="41">
        <f>'jan-sep'!M11</f>
        <v>11029762.808894238</v>
      </c>
      <c r="O11" s="41">
        <f t="shared" si="12"/>
        <v>11215443.303637872</v>
      </c>
    </row>
    <row r="12" spans="1:15" s="34" customFormat="1" x14ac:dyDescent="0.3">
      <c r="A12" s="33">
        <v>1108</v>
      </c>
      <c r="B12" s="34" t="s">
        <v>205</v>
      </c>
      <c r="C12" s="65">
        <v>2438192611</v>
      </c>
      <c r="D12" s="36">
        <v>79537</v>
      </c>
      <c r="E12" s="37">
        <f t="shared" si="7"/>
        <v>30654.82242226888</v>
      </c>
      <c r="F12" s="38">
        <f t="shared" si="1"/>
        <v>0.98361301682896496</v>
      </c>
      <c r="G12" s="39">
        <f t="shared" si="2"/>
        <v>306.42542374902621</v>
      </c>
      <c r="H12" s="39">
        <f t="shared" si="3"/>
        <v>0</v>
      </c>
      <c r="I12" s="37">
        <f t="shared" si="8"/>
        <v>306.42542374902621</v>
      </c>
      <c r="J12" s="40">
        <f t="shared" si="9"/>
        <v>-340.15209411032492</v>
      </c>
      <c r="K12" s="37">
        <f t="shared" si="10"/>
        <v>-33.726670361298716</v>
      </c>
      <c r="L12" s="37">
        <f t="shared" si="13"/>
        <v>24372158.928726297</v>
      </c>
      <c r="M12" s="37">
        <f t="shared" si="11"/>
        <v>-2682518.1805266161</v>
      </c>
      <c r="N12" s="41">
        <f>'jan-sep'!M12</f>
        <v>-27340548.610921059</v>
      </c>
      <c r="O12" s="41">
        <f t="shared" si="12"/>
        <v>24658030.430394441</v>
      </c>
    </row>
    <row r="13" spans="1:15" s="34" customFormat="1" x14ac:dyDescent="0.3">
      <c r="A13" s="33">
        <v>1111</v>
      </c>
      <c r="B13" s="34" t="s">
        <v>208</v>
      </c>
      <c r="C13" s="65">
        <v>84792376</v>
      </c>
      <c r="D13" s="36">
        <v>3280</v>
      </c>
      <c r="E13" s="37">
        <f t="shared" si="7"/>
        <v>25851.334146341462</v>
      </c>
      <c r="F13" s="38">
        <f t="shared" si="1"/>
        <v>0.82948478443198748</v>
      </c>
      <c r="G13" s="39">
        <f t="shared" si="2"/>
        <v>3188.5183893054773</v>
      </c>
      <c r="H13" s="39">
        <f t="shared" si="3"/>
        <v>769.17545926342461</v>
      </c>
      <c r="I13" s="37">
        <f t="shared" si="8"/>
        <v>3957.693848568902</v>
      </c>
      <c r="J13" s="40">
        <f t="shared" si="9"/>
        <v>-340.15209411032492</v>
      </c>
      <c r="K13" s="37">
        <f t="shared" si="10"/>
        <v>3617.5417544585771</v>
      </c>
      <c r="L13" s="37">
        <f t="shared" si="13"/>
        <v>12981235.823305998</v>
      </c>
      <c r="M13" s="37">
        <f t="shared" si="11"/>
        <v>11865536.954624133</v>
      </c>
      <c r="N13" s="41">
        <f>'jan-sep'!M13</f>
        <v>9153087.9433109239</v>
      </c>
      <c r="O13" s="41">
        <f t="shared" si="12"/>
        <v>2712449.0113132093</v>
      </c>
    </row>
    <row r="14" spans="1:15" s="34" customFormat="1" x14ac:dyDescent="0.3">
      <c r="A14" s="33">
        <v>1112</v>
      </c>
      <c r="B14" s="34" t="s">
        <v>209</v>
      </c>
      <c r="C14" s="65">
        <v>79778557</v>
      </c>
      <c r="D14" s="36">
        <v>3202</v>
      </c>
      <c r="E14" s="37">
        <f t="shared" si="7"/>
        <v>24915.227045596501</v>
      </c>
      <c r="F14" s="38">
        <f t="shared" si="1"/>
        <v>0.79944816843874378</v>
      </c>
      <c r="G14" s="39">
        <f t="shared" si="2"/>
        <v>3750.1826497524539</v>
      </c>
      <c r="H14" s="39">
        <f t="shared" si="3"/>
        <v>1096.8129445241609</v>
      </c>
      <c r="I14" s="37">
        <f t="shared" si="8"/>
        <v>4846.9955942766146</v>
      </c>
      <c r="J14" s="40">
        <f t="shared" si="9"/>
        <v>-340.15209411032492</v>
      </c>
      <c r="K14" s="37">
        <f t="shared" si="10"/>
        <v>4506.8435001662892</v>
      </c>
      <c r="L14" s="37">
        <f t="shared" si="13"/>
        <v>15520079.892873719</v>
      </c>
      <c r="M14" s="37">
        <f t="shared" si="11"/>
        <v>14430912.887532458</v>
      </c>
      <c r="N14" s="41">
        <f>'jan-sep'!M14</f>
        <v>12465796.692616345</v>
      </c>
      <c r="O14" s="41">
        <f t="shared" si="12"/>
        <v>1965116.1949161123</v>
      </c>
    </row>
    <row r="15" spans="1:15" s="34" customFormat="1" x14ac:dyDescent="0.3">
      <c r="A15" s="33">
        <v>1114</v>
      </c>
      <c r="B15" s="34" t="s">
        <v>210</v>
      </c>
      <c r="C15" s="65">
        <v>72477373</v>
      </c>
      <c r="D15" s="36">
        <v>2787</v>
      </c>
      <c r="E15" s="37">
        <f t="shared" si="7"/>
        <v>26005.515966989595</v>
      </c>
      <c r="F15" s="38">
        <f t="shared" si="1"/>
        <v>0.83443197491506538</v>
      </c>
      <c r="G15" s="39">
        <f t="shared" si="2"/>
        <v>3096.0092969165976</v>
      </c>
      <c r="H15" s="39">
        <f t="shared" si="3"/>
        <v>715.21182203657804</v>
      </c>
      <c r="I15" s="37">
        <f t="shared" si="8"/>
        <v>3811.2211189531754</v>
      </c>
      <c r="J15" s="40">
        <f t="shared" si="9"/>
        <v>-340.15209411032492</v>
      </c>
      <c r="K15" s="37">
        <f t="shared" si="10"/>
        <v>3471.0690248428505</v>
      </c>
      <c r="L15" s="37">
        <f t="shared" si="13"/>
        <v>10621873.258522499</v>
      </c>
      <c r="M15" s="37">
        <f t="shared" si="11"/>
        <v>9673869.3722370248</v>
      </c>
      <c r="N15" s="41">
        <f>'jan-sep'!M15</f>
        <v>7811910.3382797437</v>
      </c>
      <c r="O15" s="41">
        <f t="shared" si="12"/>
        <v>1861959.0339572811</v>
      </c>
    </row>
    <row r="16" spans="1:15" s="34" customFormat="1" x14ac:dyDescent="0.3">
      <c r="A16" s="33">
        <v>1119</v>
      </c>
      <c r="B16" s="34" t="s">
        <v>211</v>
      </c>
      <c r="C16" s="65">
        <v>490806158</v>
      </c>
      <c r="D16" s="36">
        <v>18991</v>
      </c>
      <c r="E16" s="37">
        <f t="shared" si="7"/>
        <v>25844.14501606024</v>
      </c>
      <c r="F16" s="38">
        <f t="shared" si="1"/>
        <v>0.82925410874817884</v>
      </c>
      <c r="G16" s="39">
        <f t="shared" si="2"/>
        <v>3192.8318674742104</v>
      </c>
      <c r="H16" s="39">
        <f t="shared" si="3"/>
        <v>771.69165486185227</v>
      </c>
      <c r="I16" s="37">
        <f t="shared" si="8"/>
        <v>3964.5235223360628</v>
      </c>
      <c r="J16" s="40">
        <f t="shared" si="9"/>
        <v>-340.15209411032492</v>
      </c>
      <c r="K16" s="37">
        <f t="shared" si="10"/>
        <v>3624.3714282257379</v>
      </c>
      <c r="L16" s="37">
        <f t="shared" si="13"/>
        <v>75290266.212684169</v>
      </c>
      <c r="M16" s="37">
        <f t="shared" si="11"/>
        <v>68830437.793434992</v>
      </c>
      <c r="N16" s="41">
        <f>'jan-sep'!M16</f>
        <v>48901341.912063368</v>
      </c>
      <c r="O16" s="41">
        <f t="shared" si="12"/>
        <v>19929095.881371625</v>
      </c>
    </row>
    <row r="17" spans="1:15" s="34" customFormat="1" x14ac:dyDescent="0.3">
      <c r="A17" s="33">
        <v>1120</v>
      </c>
      <c r="B17" s="34" t="s">
        <v>212</v>
      </c>
      <c r="C17" s="65">
        <v>564570615</v>
      </c>
      <c r="D17" s="36">
        <v>19588</v>
      </c>
      <c r="E17" s="37">
        <f t="shared" si="7"/>
        <v>28822.269501735758</v>
      </c>
      <c r="F17" s="38">
        <f t="shared" si="1"/>
        <v>0.92481238566448976</v>
      </c>
      <c r="G17" s="39">
        <f t="shared" si="2"/>
        <v>1405.9571760688996</v>
      </c>
      <c r="H17" s="39">
        <f t="shared" si="3"/>
        <v>0</v>
      </c>
      <c r="I17" s="37">
        <f t="shared" si="8"/>
        <v>1405.9571760688996</v>
      </c>
      <c r="J17" s="40">
        <f t="shared" si="9"/>
        <v>-340.15209411032492</v>
      </c>
      <c r="K17" s="37">
        <f t="shared" si="10"/>
        <v>1065.8050819585746</v>
      </c>
      <c r="L17" s="37">
        <f t="shared" si="13"/>
        <v>27539889.164837606</v>
      </c>
      <c r="M17" s="37">
        <f t="shared" si="11"/>
        <v>20876989.945404559</v>
      </c>
      <c r="N17" s="41">
        <f>'jan-sep'!M17</f>
        <v>12800736.840812195</v>
      </c>
      <c r="O17" s="41">
        <f t="shared" si="12"/>
        <v>8076253.1045923643</v>
      </c>
    </row>
    <row r="18" spans="1:15" s="34" customFormat="1" x14ac:dyDescent="0.3">
      <c r="A18" s="33">
        <v>1121</v>
      </c>
      <c r="B18" s="34" t="s">
        <v>213</v>
      </c>
      <c r="C18" s="65">
        <v>559530414</v>
      </c>
      <c r="D18" s="36">
        <v>18916</v>
      </c>
      <c r="E18" s="37">
        <f t="shared" si="7"/>
        <v>29579.742757454009</v>
      </c>
      <c r="F18" s="38">
        <f t="shared" si="1"/>
        <v>0.94911722566522794</v>
      </c>
      <c r="G18" s="39">
        <f t="shared" si="2"/>
        <v>951.47322263794922</v>
      </c>
      <c r="H18" s="39">
        <f t="shared" si="3"/>
        <v>0</v>
      </c>
      <c r="I18" s="37">
        <f t="shared" si="8"/>
        <v>951.47322263794922</v>
      </c>
      <c r="J18" s="40">
        <f t="shared" si="9"/>
        <v>-340.15209411032492</v>
      </c>
      <c r="K18" s="37">
        <f t="shared" si="10"/>
        <v>611.3211285276243</v>
      </c>
      <c r="L18" s="37">
        <f t="shared" si="13"/>
        <v>17998067.479419447</v>
      </c>
      <c r="M18" s="37">
        <f t="shared" si="11"/>
        <v>11563750.467228541</v>
      </c>
      <c r="N18" s="41">
        <f>'jan-sep'!M18</f>
        <v>6581881.671227471</v>
      </c>
      <c r="O18" s="41">
        <f t="shared" si="12"/>
        <v>4981868.7960010702</v>
      </c>
    </row>
    <row r="19" spans="1:15" s="34" customFormat="1" x14ac:dyDescent="0.3">
      <c r="A19" s="33">
        <v>1122</v>
      </c>
      <c r="B19" s="34" t="s">
        <v>214</v>
      </c>
      <c r="C19" s="65">
        <v>322093684</v>
      </c>
      <c r="D19" s="36">
        <v>12002</v>
      </c>
      <c r="E19" s="37">
        <f t="shared" si="7"/>
        <v>26836.667555407432</v>
      </c>
      <c r="F19" s="38">
        <f t="shared" si="1"/>
        <v>0.86110091169977077</v>
      </c>
      <c r="G19" s="39">
        <f t="shared" si="2"/>
        <v>2597.3183438658953</v>
      </c>
      <c r="H19" s="39">
        <f t="shared" si="3"/>
        <v>424.3087660903351</v>
      </c>
      <c r="I19" s="37">
        <f t="shared" si="8"/>
        <v>3021.6271099562305</v>
      </c>
      <c r="J19" s="40">
        <f t="shared" si="9"/>
        <v>-340.15209411032492</v>
      </c>
      <c r="K19" s="37">
        <f t="shared" si="10"/>
        <v>2681.4750158459055</v>
      </c>
      <c r="L19" s="37">
        <f t="shared" si="13"/>
        <v>36265568.573694676</v>
      </c>
      <c r="M19" s="37">
        <f t="shared" si="11"/>
        <v>32183063.140182558</v>
      </c>
      <c r="N19" s="41">
        <f>'jan-sep'!M19</f>
        <v>21514643.396621265</v>
      </c>
      <c r="O19" s="41">
        <f t="shared" si="12"/>
        <v>10668419.743561294</v>
      </c>
    </row>
    <row r="20" spans="1:15" s="34" customFormat="1" x14ac:dyDescent="0.3">
      <c r="A20" s="33">
        <v>1124</v>
      </c>
      <c r="B20" s="34" t="s">
        <v>215</v>
      </c>
      <c r="C20" s="65">
        <v>1051868290</v>
      </c>
      <c r="D20" s="36">
        <v>27153</v>
      </c>
      <c r="E20" s="37">
        <f t="shared" si="7"/>
        <v>38738.566272603399</v>
      </c>
      <c r="F20" s="38">
        <f t="shared" si="1"/>
        <v>1.24299392487572</v>
      </c>
      <c r="G20" s="39">
        <f t="shared" si="2"/>
        <v>-4543.8208864516846</v>
      </c>
      <c r="H20" s="39">
        <f t="shared" si="3"/>
        <v>0</v>
      </c>
      <c r="I20" s="37">
        <f t="shared" si="8"/>
        <v>-4543.8208864516846</v>
      </c>
      <c r="J20" s="40">
        <f t="shared" si="9"/>
        <v>-340.15209411032492</v>
      </c>
      <c r="K20" s="37">
        <f t="shared" si="10"/>
        <v>-4883.97298056201</v>
      </c>
      <c r="L20" s="37">
        <f t="shared" si="13"/>
        <v>-123378368.52982259</v>
      </c>
      <c r="M20" s="37">
        <f t="shared" si="11"/>
        <v>-132614518.34120026</v>
      </c>
      <c r="N20" s="41">
        <f>'jan-sep'!M20</f>
        <v>-110609576.93521681</v>
      </c>
      <c r="O20" s="41">
        <f t="shared" si="12"/>
        <v>-22004941.405983448</v>
      </c>
    </row>
    <row r="21" spans="1:15" s="34" customFormat="1" x14ac:dyDescent="0.3">
      <c r="A21" s="33">
        <v>1127</v>
      </c>
      <c r="B21" s="34" t="s">
        <v>216</v>
      </c>
      <c r="C21" s="65">
        <v>387445168</v>
      </c>
      <c r="D21" s="36">
        <v>11221</v>
      </c>
      <c r="E21" s="37">
        <f t="shared" si="7"/>
        <v>34528.577488637377</v>
      </c>
      <c r="F21" s="38">
        <f t="shared" si="1"/>
        <v>1.1079091505595999</v>
      </c>
      <c r="G21" s="39">
        <f t="shared" si="2"/>
        <v>-2017.8276160720714</v>
      </c>
      <c r="H21" s="39">
        <f t="shared" si="3"/>
        <v>0</v>
      </c>
      <c r="I21" s="37">
        <f t="shared" si="8"/>
        <v>-2017.8276160720714</v>
      </c>
      <c r="J21" s="40">
        <f t="shared" si="9"/>
        <v>-340.15209411032492</v>
      </c>
      <c r="K21" s="37">
        <f t="shared" si="10"/>
        <v>-2357.979710182396</v>
      </c>
      <c r="L21" s="37">
        <f t="shared" si="13"/>
        <v>-22642043.679944713</v>
      </c>
      <c r="M21" s="37">
        <f t="shared" si="11"/>
        <v>-26458890.327956665</v>
      </c>
      <c r="N21" s="41">
        <f>'jan-sep'!M21</f>
        <v>-18590204.17245489</v>
      </c>
      <c r="O21" s="41">
        <f t="shared" si="12"/>
        <v>-7868686.1555017754</v>
      </c>
    </row>
    <row r="22" spans="1:15" s="34" customFormat="1" x14ac:dyDescent="0.3">
      <c r="A22" s="33">
        <v>1130</v>
      </c>
      <c r="B22" s="34" t="s">
        <v>217</v>
      </c>
      <c r="C22" s="65">
        <v>351966145</v>
      </c>
      <c r="D22" s="36">
        <v>12968</v>
      </c>
      <c r="E22" s="37">
        <f t="shared" si="7"/>
        <v>27141.127776064157</v>
      </c>
      <c r="F22" s="38">
        <f t="shared" si="1"/>
        <v>0.87087004466095286</v>
      </c>
      <c r="G22" s="39">
        <f t="shared" si="2"/>
        <v>2414.6422114718603</v>
      </c>
      <c r="H22" s="39">
        <f t="shared" si="3"/>
        <v>317.74768886048128</v>
      </c>
      <c r="I22" s="37">
        <f t="shared" si="8"/>
        <v>2732.3899003323413</v>
      </c>
      <c r="J22" s="40">
        <f t="shared" si="9"/>
        <v>-340.15209411032492</v>
      </c>
      <c r="K22" s="37">
        <f t="shared" si="10"/>
        <v>2392.2378062220164</v>
      </c>
      <c r="L22" s="37">
        <f t="shared" si="13"/>
        <v>35433632.227509804</v>
      </c>
      <c r="M22" s="37">
        <f t="shared" si="11"/>
        <v>31022539.871087108</v>
      </c>
      <c r="N22" s="41">
        <f>'jan-sep'!M22</f>
        <v>20166189.685992703</v>
      </c>
      <c r="O22" s="41">
        <f t="shared" si="12"/>
        <v>10856350.185094405</v>
      </c>
    </row>
    <row r="23" spans="1:15" s="34" customFormat="1" x14ac:dyDescent="0.3">
      <c r="A23" s="33">
        <v>1133</v>
      </c>
      <c r="B23" s="34" t="s">
        <v>218</v>
      </c>
      <c r="C23" s="65">
        <v>93895461</v>
      </c>
      <c r="D23" s="36">
        <v>2574</v>
      </c>
      <c r="E23" s="37">
        <f t="shared" si="7"/>
        <v>36478.423076923078</v>
      </c>
      <c r="F23" s="38">
        <f t="shared" si="1"/>
        <v>1.1704733199103614</v>
      </c>
      <c r="G23" s="39">
        <f t="shared" si="2"/>
        <v>-3187.7349690434921</v>
      </c>
      <c r="H23" s="39">
        <f t="shared" si="3"/>
        <v>0</v>
      </c>
      <c r="I23" s="37">
        <f t="shared" si="8"/>
        <v>-3187.7349690434921</v>
      </c>
      <c r="J23" s="40">
        <f t="shared" si="9"/>
        <v>-340.15209411032492</v>
      </c>
      <c r="K23" s="37">
        <f t="shared" si="10"/>
        <v>-3527.8870631538171</v>
      </c>
      <c r="L23" s="37">
        <f t="shared" si="13"/>
        <v>-8205229.8103179485</v>
      </c>
      <c r="M23" s="37">
        <f t="shared" si="11"/>
        <v>-9080781.3005579244</v>
      </c>
      <c r="N23" s="41">
        <f>'jan-sep'!M23</f>
        <v>-10118867.489715613</v>
      </c>
      <c r="O23" s="41">
        <f t="shared" si="12"/>
        <v>1038086.189157689</v>
      </c>
    </row>
    <row r="24" spans="1:15" s="34" customFormat="1" x14ac:dyDescent="0.3">
      <c r="A24" s="33">
        <v>1134</v>
      </c>
      <c r="B24" s="34" t="s">
        <v>219</v>
      </c>
      <c r="C24" s="65">
        <v>148017431</v>
      </c>
      <c r="D24" s="36">
        <v>3804</v>
      </c>
      <c r="E24" s="37">
        <f t="shared" si="7"/>
        <v>38910.996582544693</v>
      </c>
      <c r="F24" s="38">
        <f t="shared" si="1"/>
        <v>1.248526649711565</v>
      </c>
      <c r="G24" s="39">
        <f t="shared" si="2"/>
        <v>-4647.2790724164606</v>
      </c>
      <c r="H24" s="39">
        <f t="shared" si="3"/>
        <v>0</v>
      </c>
      <c r="I24" s="37">
        <f t="shared" si="8"/>
        <v>-4647.2790724164606</v>
      </c>
      <c r="J24" s="40">
        <f t="shared" si="9"/>
        <v>-340.15209411032492</v>
      </c>
      <c r="K24" s="37">
        <f t="shared" si="10"/>
        <v>-4987.4311665267851</v>
      </c>
      <c r="L24" s="37">
        <f t="shared" si="13"/>
        <v>-17678249.591472216</v>
      </c>
      <c r="M24" s="37">
        <f t="shared" si="11"/>
        <v>-18972188.157467891</v>
      </c>
      <c r="N24" s="41">
        <f>'jan-sep'!M24</f>
        <v>-17942861.1186007</v>
      </c>
      <c r="O24" s="41">
        <f t="shared" si="12"/>
        <v>-1029327.0388671905</v>
      </c>
    </row>
    <row r="25" spans="1:15" s="34" customFormat="1" x14ac:dyDescent="0.3">
      <c r="A25" s="33">
        <v>1135</v>
      </c>
      <c r="B25" s="34" t="s">
        <v>220</v>
      </c>
      <c r="C25" s="65">
        <v>145708658</v>
      </c>
      <c r="D25" s="36">
        <v>4595</v>
      </c>
      <c r="E25" s="37">
        <f t="shared" si="7"/>
        <v>31710.26289445049</v>
      </c>
      <c r="F25" s="38">
        <f t="shared" si="1"/>
        <v>1.0174786505170528</v>
      </c>
      <c r="G25" s="39">
        <f t="shared" si="2"/>
        <v>-326.83885955993975</v>
      </c>
      <c r="H25" s="39">
        <f t="shared" si="3"/>
        <v>0</v>
      </c>
      <c r="I25" s="37">
        <f t="shared" si="8"/>
        <v>-326.83885955993975</v>
      </c>
      <c r="J25" s="40">
        <f t="shared" si="9"/>
        <v>-340.15209411032492</v>
      </c>
      <c r="K25" s="37">
        <f t="shared" si="10"/>
        <v>-666.99095367026462</v>
      </c>
      <c r="L25" s="37">
        <f t="shared" si="13"/>
        <v>-1501824.5596779231</v>
      </c>
      <c r="M25" s="37">
        <f t="shared" si="11"/>
        <v>-3064823.4321148661</v>
      </c>
      <c r="N25" s="41">
        <f>'jan-sep'!M25</f>
        <v>-4560440.5648186626</v>
      </c>
      <c r="O25" s="41">
        <f t="shared" si="12"/>
        <v>1495617.1327037965</v>
      </c>
    </row>
    <row r="26" spans="1:15" s="34" customFormat="1" x14ac:dyDescent="0.3">
      <c r="A26" s="33">
        <v>1144</v>
      </c>
      <c r="B26" s="34" t="s">
        <v>221</v>
      </c>
      <c r="C26" s="65">
        <v>13501279</v>
      </c>
      <c r="D26" s="36">
        <v>517</v>
      </c>
      <c r="E26" s="37">
        <f t="shared" si="7"/>
        <v>26114.659574468085</v>
      </c>
      <c r="F26" s="38">
        <f t="shared" si="1"/>
        <v>0.83793403640283737</v>
      </c>
      <c r="G26" s="39">
        <f t="shared" si="2"/>
        <v>3030.5231324295032</v>
      </c>
      <c r="H26" s="39">
        <f t="shared" si="3"/>
        <v>677.01155941910633</v>
      </c>
      <c r="I26" s="37">
        <f t="shared" si="8"/>
        <v>3707.5346918486093</v>
      </c>
      <c r="J26" s="40">
        <f t="shared" si="9"/>
        <v>-340.15209411032492</v>
      </c>
      <c r="K26" s="37">
        <f t="shared" si="10"/>
        <v>3367.3825977382844</v>
      </c>
      <c r="L26" s="37">
        <f t="shared" si="13"/>
        <v>1916795.435685731</v>
      </c>
      <c r="M26" s="37">
        <f t="shared" si="11"/>
        <v>1740936.803030693</v>
      </c>
      <c r="N26" s="41">
        <f>'jan-sep'!M26</f>
        <v>1026825.939860289</v>
      </c>
      <c r="O26" s="41">
        <f t="shared" si="12"/>
        <v>714110.86317040399</v>
      </c>
    </row>
    <row r="27" spans="1:15" s="34" customFormat="1" x14ac:dyDescent="0.3">
      <c r="A27" s="33">
        <v>1145</v>
      </c>
      <c r="B27" s="34" t="s">
        <v>222</v>
      </c>
      <c r="C27" s="65">
        <v>23546648</v>
      </c>
      <c r="D27" s="36">
        <v>852</v>
      </c>
      <c r="E27" s="37">
        <f t="shared" si="7"/>
        <v>27636.910798122066</v>
      </c>
      <c r="F27" s="38">
        <f t="shared" si="1"/>
        <v>0.88677810073452867</v>
      </c>
      <c r="G27" s="39">
        <f t="shared" si="2"/>
        <v>2117.172398237115</v>
      </c>
      <c r="H27" s="39">
        <f t="shared" si="3"/>
        <v>144.22363114021317</v>
      </c>
      <c r="I27" s="37">
        <f t="shared" si="8"/>
        <v>2261.396029377328</v>
      </c>
      <c r="J27" s="40">
        <f t="shared" si="9"/>
        <v>-340.15209411032492</v>
      </c>
      <c r="K27" s="37">
        <f t="shared" si="10"/>
        <v>1921.2439352670031</v>
      </c>
      <c r="L27" s="37">
        <f t="shared" si="13"/>
        <v>1926709.4170294835</v>
      </c>
      <c r="M27" s="37">
        <f t="shared" si="11"/>
        <v>1636899.8328474867</v>
      </c>
      <c r="N27" s="41">
        <f>'jan-sep'!M27</f>
        <v>1218438.7614332037</v>
      </c>
      <c r="O27" s="41">
        <f t="shared" si="12"/>
        <v>418461.07141428301</v>
      </c>
    </row>
    <row r="28" spans="1:15" s="34" customFormat="1" x14ac:dyDescent="0.3">
      <c r="A28" s="33">
        <v>1146</v>
      </c>
      <c r="B28" s="34" t="s">
        <v>223</v>
      </c>
      <c r="C28" s="65">
        <v>295281687</v>
      </c>
      <c r="D28" s="36">
        <v>11065</v>
      </c>
      <c r="E28" s="37">
        <f t="shared" si="7"/>
        <v>26686.099141436964</v>
      </c>
      <c r="F28" s="38">
        <f t="shared" si="1"/>
        <v>0.85626966362191337</v>
      </c>
      <c r="G28" s="39">
        <f t="shared" si="2"/>
        <v>2687.6593922481761</v>
      </c>
      <c r="H28" s="39">
        <f t="shared" si="3"/>
        <v>477.00771097999893</v>
      </c>
      <c r="I28" s="37">
        <f t="shared" si="8"/>
        <v>3164.6671032281752</v>
      </c>
      <c r="J28" s="40">
        <f t="shared" si="9"/>
        <v>-340.15209411032492</v>
      </c>
      <c r="K28" s="37">
        <f t="shared" si="10"/>
        <v>2824.5150091178502</v>
      </c>
      <c r="L28" s="37">
        <f t="shared" si="13"/>
        <v>35017041.497219756</v>
      </c>
      <c r="M28" s="37">
        <f t="shared" si="11"/>
        <v>31253258.575889014</v>
      </c>
      <c r="N28" s="41">
        <f>'jan-sep'!M28</f>
        <v>24180743.972251661</v>
      </c>
      <c r="O28" s="41">
        <f t="shared" si="12"/>
        <v>7072514.6036373526</v>
      </c>
    </row>
    <row r="29" spans="1:15" s="34" customFormat="1" x14ac:dyDescent="0.3">
      <c r="A29" s="33">
        <v>1149</v>
      </c>
      <c r="B29" s="34" t="s">
        <v>224</v>
      </c>
      <c r="C29" s="65">
        <v>1122129092</v>
      </c>
      <c r="D29" s="36">
        <v>42186</v>
      </c>
      <c r="E29" s="37">
        <f t="shared" si="7"/>
        <v>26599.561276252785</v>
      </c>
      <c r="F29" s="38">
        <f t="shared" si="1"/>
        <v>0.85349294648843188</v>
      </c>
      <c r="G29" s="39">
        <f t="shared" si="2"/>
        <v>2739.5821113586831</v>
      </c>
      <c r="H29" s="39">
        <f t="shared" si="3"/>
        <v>507.29596379446133</v>
      </c>
      <c r="I29" s="37">
        <f t="shared" si="8"/>
        <v>3246.8780751531444</v>
      </c>
      <c r="J29" s="40">
        <f t="shared" si="9"/>
        <v>-340.15209411032492</v>
      </c>
      <c r="K29" s="37">
        <f t="shared" si="10"/>
        <v>2906.7259810428195</v>
      </c>
      <c r="L29" s="37">
        <f t="shared" si="13"/>
        <v>136972798.47841054</v>
      </c>
      <c r="M29" s="37">
        <f t="shared" si="11"/>
        <v>122623142.23627238</v>
      </c>
      <c r="N29" s="41">
        <f>'jan-sep'!M29</f>
        <v>94503404.183358133</v>
      </c>
      <c r="O29" s="41">
        <f t="shared" si="12"/>
        <v>28119738.052914247</v>
      </c>
    </row>
    <row r="30" spans="1:15" s="34" customFormat="1" x14ac:dyDescent="0.3">
      <c r="A30" s="33">
        <v>1151</v>
      </c>
      <c r="B30" s="34" t="s">
        <v>225</v>
      </c>
      <c r="C30" s="65">
        <v>6078564</v>
      </c>
      <c r="D30" s="36">
        <v>198</v>
      </c>
      <c r="E30" s="37">
        <f t="shared" si="7"/>
        <v>30699.81818181818</v>
      </c>
      <c r="F30" s="38">
        <f t="shared" si="1"/>
        <v>0.98505678362640836</v>
      </c>
      <c r="G30" s="39">
        <f t="shared" si="2"/>
        <v>279.42796801944638</v>
      </c>
      <c r="H30" s="39">
        <f t="shared" si="3"/>
        <v>0</v>
      </c>
      <c r="I30" s="37">
        <f t="shared" si="8"/>
        <v>279.42796801944638</v>
      </c>
      <c r="J30" s="40">
        <f t="shared" si="9"/>
        <v>-340.15209411032492</v>
      </c>
      <c r="K30" s="37">
        <f t="shared" si="10"/>
        <v>-60.724126090878542</v>
      </c>
      <c r="L30" s="37">
        <f t="shared" si="13"/>
        <v>55326.737667850386</v>
      </c>
      <c r="M30" s="37">
        <f t="shared" si="11"/>
        <v>-12023.376965993952</v>
      </c>
      <c r="N30" s="41">
        <f>'jan-sep'!M30</f>
        <v>4927.8392526453572</v>
      </c>
      <c r="O30" s="41">
        <f t="shared" si="12"/>
        <v>-16951.216218639311</v>
      </c>
    </row>
    <row r="31" spans="1:15" s="34" customFormat="1" x14ac:dyDescent="0.3">
      <c r="A31" s="33">
        <v>1160</v>
      </c>
      <c r="B31" s="34" t="s">
        <v>226</v>
      </c>
      <c r="C31" s="65">
        <v>305931201</v>
      </c>
      <c r="D31" s="36">
        <v>8714</v>
      </c>
      <c r="E31" s="37">
        <f t="shared" si="7"/>
        <v>35108.010213449619</v>
      </c>
      <c r="F31" s="38">
        <f t="shared" si="1"/>
        <v>1.126501252077956</v>
      </c>
      <c r="G31" s="39">
        <f t="shared" si="2"/>
        <v>-2365.487250959417</v>
      </c>
      <c r="H31" s="39">
        <f t="shared" si="3"/>
        <v>0</v>
      </c>
      <c r="I31" s="37">
        <f t="shared" si="8"/>
        <v>-2365.487250959417</v>
      </c>
      <c r="J31" s="40">
        <f t="shared" si="9"/>
        <v>-340.15209411032492</v>
      </c>
      <c r="K31" s="37">
        <f t="shared" si="10"/>
        <v>-2705.6393450697419</v>
      </c>
      <c r="L31" s="37">
        <f t="shared" si="13"/>
        <v>-20612855.904860359</v>
      </c>
      <c r="M31" s="37">
        <f t="shared" si="11"/>
        <v>-23576941.25293773</v>
      </c>
      <c r="N31" s="41">
        <f>'jan-sep'!M31</f>
        <v>-22771810.86642652</v>
      </c>
      <c r="O31" s="41">
        <f t="shared" si="12"/>
        <v>-805130.38651121035</v>
      </c>
    </row>
    <row r="32" spans="1:15" s="34" customFormat="1" x14ac:dyDescent="0.3">
      <c r="A32" s="33">
        <v>1505</v>
      </c>
      <c r="B32" s="34" t="s">
        <v>267</v>
      </c>
      <c r="C32" s="65">
        <v>641993611</v>
      </c>
      <c r="D32" s="36">
        <v>24179</v>
      </c>
      <c r="E32" s="37">
        <f t="shared" si="7"/>
        <v>26551.702345010133</v>
      </c>
      <c r="F32" s="38">
        <f t="shared" si="1"/>
        <v>0.85195730987330676</v>
      </c>
      <c r="G32" s="39">
        <f t="shared" si="2"/>
        <v>2768.2974701042745</v>
      </c>
      <c r="H32" s="39">
        <f t="shared" si="3"/>
        <v>524.04658972938955</v>
      </c>
      <c r="I32" s="37">
        <f t="shared" si="8"/>
        <v>3292.3440598336638</v>
      </c>
      <c r="J32" s="40">
        <f t="shared" si="9"/>
        <v>-340.15209411032492</v>
      </c>
      <c r="K32" s="37">
        <f t="shared" si="10"/>
        <v>2952.1919657233389</v>
      </c>
      <c r="L32" s="37">
        <f t="shared" si="13"/>
        <v>79605587.022718161</v>
      </c>
      <c r="M32" s="37">
        <f t="shared" si="11"/>
        <v>71381049.53922461</v>
      </c>
      <c r="N32" s="41">
        <f>'jan-sep'!M32</f>
        <v>47040062.949288122</v>
      </c>
      <c r="O32" s="41">
        <f t="shared" si="12"/>
        <v>24340986.589936487</v>
      </c>
    </row>
    <row r="33" spans="1:15" s="34" customFormat="1" x14ac:dyDescent="0.3">
      <c r="A33" s="33">
        <v>1506</v>
      </c>
      <c r="B33" s="34" t="s">
        <v>265</v>
      </c>
      <c r="C33" s="65">
        <v>935523728</v>
      </c>
      <c r="D33" s="36">
        <v>31967</v>
      </c>
      <c r="E33" s="37">
        <f t="shared" si="7"/>
        <v>29265.296336847376</v>
      </c>
      <c r="F33" s="38">
        <f t="shared" si="1"/>
        <v>0.93902766820038752</v>
      </c>
      <c r="G33" s="39">
        <f t="shared" si="2"/>
        <v>1140.141075001929</v>
      </c>
      <c r="H33" s="39">
        <f t="shared" si="3"/>
        <v>0</v>
      </c>
      <c r="I33" s="37">
        <f t="shared" si="8"/>
        <v>1140.141075001929</v>
      </c>
      <c r="J33" s="40">
        <f t="shared" si="9"/>
        <v>-340.15209411032492</v>
      </c>
      <c r="K33" s="37">
        <f t="shared" si="10"/>
        <v>799.98898089160411</v>
      </c>
      <c r="L33" s="37">
        <f t="shared" si="13"/>
        <v>36446889.744586669</v>
      </c>
      <c r="M33" s="37">
        <f t="shared" si="11"/>
        <v>25573247.752161909</v>
      </c>
      <c r="N33" s="41">
        <f>'jan-sep'!M33</f>
        <v>12869680.207016701</v>
      </c>
      <c r="O33" s="41">
        <f t="shared" si="12"/>
        <v>12703567.545145208</v>
      </c>
    </row>
    <row r="34" spans="1:15" s="34" customFormat="1" x14ac:dyDescent="0.3">
      <c r="A34" s="33">
        <v>1507</v>
      </c>
      <c r="B34" s="34" t="s">
        <v>266</v>
      </c>
      <c r="C34" s="65">
        <v>2024183736</v>
      </c>
      <c r="D34" s="36">
        <v>66258</v>
      </c>
      <c r="E34" s="37">
        <f t="shared" si="7"/>
        <v>30550.02770986145</v>
      </c>
      <c r="F34" s="38">
        <f t="shared" si="1"/>
        <v>0.9802504971640682</v>
      </c>
      <c r="G34" s="39">
        <f t="shared" si="2"/>
        <v>369.30225119348466</v>
      </c>
      <c r="H34" s="39">
        <f t="shared" si="3"/>
        <v>0</v>
      </c>
      <c r="I34" s="37">
        <f t="shared" si="8"/>
        <v>369.30225119348466</v>
      </c>
      <c r="J34" s="40">
        <f t="shared" si="9"/>
        <v>-340.15209411032492</v>
      </c>
      <c r="K34" s="37">
        <f t="shared" si="10"/>
        <v>29.150157083159741</v>
      </c>
      <c r="L34" s="37">
        <f t="shared" si="13"/>
        <v>24469228.559577908</v>
      </c>
      <c r="M34" s="37">
        <f t="shared" si="11"/>
        <v>1931431.108015998</v>
      </c>
      <c r="N34" s="41">
        <f>'jan-sep'!M34</f>
        <v>1558052.7171806188</v>
      </c>
      <c r="O34" s="41">
        <f t="shared" si="12"/>
        <v>373378.39083537925</v>
      </c>
    </row>
    <row r="35" spans="1:15" s="34" customFormat="1" x14ac:dyDescent="0.3">
      <c r="A35" s="33">
        <v>1511</v>
      </c>
      <c r="B35" s="34" t="s">
        <v>268</v>
      </c>
      <c r="C35" s="65">
        <v>82905560</v>
      </c>
      <c r="D35" s="36">
        <v>3117</v>
      </c>
      <c r="E35" s="37">
        <f t="shared" si="7"/>
        <v>26597.869746551172</v>
      </c>
      <c r="F35" s="38">
        <f t="shared" si="1"/>
        <v>0.8534386708312468</v>
      </c>
      <c r="G35" s="39">
        <f t="shared" si="2"/>
        <v>2740.5970291796511</v>
      </c>
      <c r="H35" s="39">
        <f t="shared" si="3"/>
        <v>507.88799919002594</v>
      </c>
      <c r="I35" s="37">
        <f t="shared" si="8"/>
        <v>3248.4850283696769</v>
      </c>
      <c r="J35" s="40">
        <f t="shared" si="9"/>
        <v>-340.15209411032492</v>
      </c>
      <c r="K35" s="37">
        <f t="shared" si="10"/>
        <v>2908.332934259352</v>
      </c>
      <c r="L35" s="37">
        <f t="shared" si="13"/>
        <v>10125527.833428282</v>
      </c>
      <c r="M35" s="37">
        <f t="shared" si="11"/>
        <v>9065273.7560863998</v>
      </c>
      <c r="N35" s="41">
        <f>'jan-sep'!M35</f>
        <v>6687768.2296799226</v>
      </c>
      <c r="O35" s="41">
        <f t="shared" si="12"/>
        <v>2377505.5264064772</v>
      </c>
    </row>
    <row r="36" spans="1:15" s="34" customFormat="1" x14ac:dyDescent="0.3">
      <c r="A36" s="33">
        <v>1514</v>
      </c>
      <c r="B36" s="34" t="s">
        <v>159</v>
      </c>
      <c r="C36" s="65">
        <v>70413134</v>
      </c>
      <c r="D36" s="36">
        <v>2461</v>
      </c>
      <c r="E36" s="37">
        <f t="shared" si="7"/>
        <v>28611.594473791141</v>
      </c>
      <c r="F36" s="38">
        <f t="shared" si="1"/>
        <v>0.91805251287995204</v>
      </c>
      <c r="G36" s="39">
        <f t="shared" si="2"/>
        <v>1532.3621928356697</v>
      </c>
      <c r="H36" s="39">
        <f t="shared" si="3"/>
        <v>0</v>
      </c>
      <c r="I36" s="37">
        <f t="shared" si="8"/>
        <v>1532.3621928356697</v>
      </c>
      <c r="J36" s="40">
        <f t="shared" si="9"/>
        <v>-340.15209411032492</v>
      </c>
      <c r="K36" s="37">
        <f t="shared" si="10"/>
        <v>1192.2100987253448</v>
      </c>
      <c r="L36" s="37">
        <f t="shared" si="13"/>
        <v>3771143.3565685833</v>
      </c>
      <c r="M36" s="37">
        <f t="shared" si="11"/>
        <v>2934029.0529630734</v>
      </c>
      <c r="N36" s="41">
        <f>'jan-sep'!M36</f>
        <v>1834699.3454583844</v>
      </c>
      <c r="O36" s="41">
        <f t="shared" si="12"/>
        <v>1099329.707504689</v>
      </c>
    </row>
    <row r="37" spans="1:15" s="34" customFormat="1" x14ac:dyDescent="0.3">
      <c r="A37" s="33">
        <v>1515</v>
      </c>
      <c r="B37" s="34" t="s">
        <v>413</v>
      </c>
      <c r="C37" s="65">
        <v>305222625</v>
      </c>
      <c r="D37" s="36">
        <v>8900</v>
      </c>
      <c r="E37" s="37">
        <f t="shared" si="7"/>
        <v>34294.676966292136</v>
      </c>
      <c r="F37" s="38">
        <f t="shared" si="1"/>
        <v>1.1004040476021371</v>
      </c>
      <c r="G37" s="39">
        <f t="shared" si="2"/>
        <v>-1877.487302664927</v>
      </c>
      <c r="H37" s="39">
        <f t="shared" si="3"/>
        <v>0</v>
      </c>
      <c r="I37" s="37">
        <f t="shared" si="8"/>
        <v>-1877.487302664927</v>
      </c>
      <c r="J37" s="40">
        <f t="shared" si="9"/>
        <v>-340.15209411032492</v>
      </c>
      <c r="K37" s="37">
        <f t="shared" si="10"/>
        <v>-2217.639396775252</v>
      </c>
      <c r="L37" s="37">
        <f t="shared" si="13"/>
        <v>-16709636.993717851</v>
      </c>
      <c r="M37" s="37">
        <f t="shared" si="11"/>
        <v>-19736990.631299742</v>
      </c>
      <c r="N37" s="41">
        <f>'jan-sep'!M37</f>
        <v>-12459490.265916456</v>
      </c>
      <c r="O37" s="41">
        <f t="shared" si="12"/>
        <v>-7277500.365383286</v>
      </c>
    </row>
    <row r="38" spans="1:15" s="34" customFormat="1" x14ac:dyDescent="0.3">
      <c r="A38" s="33">
        <v>1516</v>
      </c>
      <c r="B38" s="34" t="s">
        <v>269</v>
      </c>
      <c r="C38" s="65">
        <v>274499608</v>
      </c>
      <c r="D38" s="36">
        <v>8571</v>
      </c>
      <c r="E38" s="37">
        <f t="shared" si="7"/>
        <v>32026.555594446389</v>
      </c>
      <c r="F38" s="38">
        <f t="shared" si="1"/>
        <v>1.0276274490505566</v>
      </c>
      <c r="G38" s="39">
        <f t="shared" si="2"/>
        <v>-516.6144795574786</v>
      </c>
      <c r="H38" s="39">
        <f t="shared" si="3"/>
        <v>0</v>
      </c>
      <c r="I38" s="37">
        <f t="shared" si="8"/>
        <v>-516.6144795574786</v>
      </c>
      <c r="J38" s="40">
        <f t="shared" si="9"/>
        <v>-340.15209411032492</v>
      </c>
      <c r="K38" s="37">
        <f t="shared" si="10"/>
        <v>-856.76657366780353</v>
      </c>
      <c r="L38" s="37">
        <f t="shared" si="13"/>
        <v>-4427902.704287149</v>
      </c>
      <c r="M38" s="37">
        <f t="shared" si="11"/>
        <v>-7343346.3029067442</v>
      </c>
      <c r="N38" s="41">
        <f>'jan-sep'!M38</f>
        <v>-5926679.3281089757</v>
      </c>
      <c r="O38" s="41">
        <f t="shared" si="12"/>
        <v>-1416666.9747977685</v>
      </c>
    </row>
    <row r="39" spans="1:15" s="34" customFormat="1" x14ac:dyDescent="0.3">
      <c r="A39" s="33">
        <v>1517</v>
      </c>
      <c r="B39" s="34" t="s">
        <v>270</v>
      </c>
      <c r="C39" s="65">
        <v>129193929</v>
      </c>
      <c r="D39" s="36">
        <v>5175</v>
      </c>
      <c r="E39" s="37">
        <f t="shared" si="7"/>
        <v>24965.010434782609</v>
      </c>
      <c r="F39" s="38">
        <f t="shared" si="1"/>
        <v>0.80104555461670923</v>
      </c>
      <c r="G39" s="39">
        <f t="shared" si="2"/>
        <v>3720.3126162407889</v>
      </c>
      <c r="H39" s="39">
        <f t="shared" si="3"/>
        <v>1079.3887583090229</v>
      </c>
      <c r="I39" s="37">
        <f t="shared" si="8"/>
        <v>4799.7013745498116</v>
      </c>
      <c r="J39" s="40">
        <f t="shared" si="9"/>
        <v>-340.15209411032492</v>
      </c>
      <c r="K39" s="37">
        <f t="shared" si="10"/>
        <v>4459.5492804394871</v>
      </c>
      <c r="L39" s="37">
        <f t="shared" si="13"/>
        <v>24838454.613295276</v>
      </c>
      <c r="M39" s="37">
        <f t="shared" si="11"/>
        <v>23078167.526274346</v>
      </c>
      <c r="N39" s="41">
        <f>'jan-sep'!M39</f>
        <v>18593056.378775619</v>
      </c>
      <c r="O39" s="41">
        <f t="shared" si="12"/>
        <v>4485111.1474987268</v>
      </c>
    </row>
    <row r="40" spans="1:15" s="34" customFormat="1" x14ac:dyDescent="0.3">
      <c r="A40" s="33">
        <v>1520</v>
      </c>
      <c r="B40" s="34" t="s">
        <v>272</v>
      </c>
      <c r="C40" s="65">
        <v>276204762</v>
      </c>
      <c r="D40" s="36">
        <v>10825</v>
      </c>
      <c r="E40" s="37">
        <f t="shared" si="7"/>
        <v>25515.451454965358</v>
      </c>
      <c r="F40" s="38">
        <f t="shared" si="1"/>
        <v>0.81870740713016754</v>
      </c>
      <c r="G40" s="39">
        <f t="shared" si="2"/>
        <v>3390.0480041311398</v>
      </c>
      <c r="H40" s="39">
        <f t="shared" si="3"/>
        <v>886.73440124506101</v>
      </c>
      <c r="I40" s="37">
        <f t="shared" si="8"/>
        <v>4276.7824053762006</v>
      </c>
      <c r="J40" s="40">
        <f t="shared" si="9"/>
        <v>-340.15209411032492</v>
      </c>
      <c r="K40" s="37">
        <f t="shared" si="10"/>
        <v>3936.6303112658757</v>
      </c>
      <c r="L40" s="37">
        <f t="shared" si="13"/>
        <v>46296169.538197368</v>
      </c>
      <c r="M40" s="37">
        <f t="shared" si="11"/>
        <v>42614023.119453102</v>
      </c>
      <c r="N40" s="41">
        <f>'jan-sep'!M40</f>
        <v>32389632.123960629</v>
      </c>
      <c r="O40" s="41">
        <f t="shared" si="12"/>
        <v>10224390.995492473</v>
      </c>
    </row>
    <row r="41" spans="1:15" s="34" customFormat="1" x14ac:dyDescent="0.3">
      <c r="A41" s="33">
        <v>1525</v>
      </c>
      <c r="B41" s="34" t="s">
        <v>273</v>
      </c>
      <c r="C41" s="65">
        <v>129108292</v>
      </c>
      <c r="D41" s="36">
        <v>4523</v>
      </c>
      <c r="E41" s="37">
        <f t="shared" si="7"/>
        <v>28544.835728498783</v>
      </c>
      <c r="F41" s="38">
        <f t="shared" si="1"/>
        <v>0.91591044303031466</v>
      </c>
      <c r="G41" s="39">
        <f t="shared" si="2"/>
        <v>1572.4174400110844</v>
      </c>
      <c r="H41" s="39">
        <f t="shared" si="3"/>
        <v>0</v>
      </c>
      <c r="I41" s="37">
        <f t="shared" si="8"/>
        <v>1572.4174400110844</v>
      </c>
      <c r="J41" s="40">
        <f t="shared" si="9"/>
        <v>-340.15209411032492</v>
      </c>
      <c r="K41" s="37">
        <f t="shared" si="10"/>
        <v>1232.2653459007595</v>
      </c>
      <c r="L41" s="37">
        <f t="shared" si="13"/>
        <v>7112044.0811701352</v>
      </c>
      <c r="M41" s="37">
        <f t="shared" si="11"/>
        <v>5573536.1595091354</v>
      </c>
      <c r="N41" s="41">
        <f>'jan-sep'!M41</f>
        <v>6735841.7742516305</v>
      </c>
      <c r="O41" s="41">
        <f t="shared" si="12"/>
        <v>-1162305.6147424951</v>
      </c>
    </row>
    <row r="42" spans="1:15" s="34" customFormat="1" x14ac:dyDescent="0.3">
      <c r="A42" s="33">
        <v>1528</v>
      </c>
      <c r="B42" s="34" t="s">
        <v>274</v>
      </c>
      <c r="C42" s="65">
        <v>195653945</v>
      </c>
      <c r="D42" s="36">
        <v>7625</v>
      </c>
      <c r="E42" s="37">
        <f t="shared" si="7"/>
        <v>25659.533770491802</v>
      </c>
      <c r="F42" s="38">
        <f t="shared" si="1"/>
        <v>0.8233305375171085</v>
      </c>
      <c r="G42" s="39">
        <f t="shared" si="2"/>
        <v>3303.5986148152733</v>
      </c>
      <c r="H42" s="39">
        <f t="shared" si="3"/>
        <v>836.30559081080548</v>
      </c>
      <c r="I42" s="37">
        <f t="shared" si="8"/>
        <v>4139.9042056260787</v>
      </c>
      <c r="J42" s="40">
        <f t="shared" si="9"/>
        <v>-340.15209411032492</v>
      </c>
      <c r="K42" s="37">
        <f t="shared" si="10"/>
        <v>3799.7521115157538</v>
      </c>
      <c r="L42" s="37">
        <f t="shared" si="13"/>
        <v>31566769.567898851</v>
      </c>
      <c r="M42" s="37">
        <f t="shared" si="11"/>
        <v>28973109.850307621</v>
      </c>
      <c r="N42" s="41">
        <f>'jan-sep'!M42</f>
        <v>20008885.963413354</v>
      </c>
      <c r="O42" s="41">
        <f t="shared" si="12"/>
        <v>8964223.8868942671</v>
      </c>
    </row>
    <row r="43" spans="1:15" s="34" customFormat="1" x14ac:dyDescent="0.3">
      <c r="A43" s="33">
        <v>1531</v>
      </c>
      <c r="B43" s="34" t="s">
        <v>275</v>
      </c>
      <c r="C43" s="65">
        <v>235483849</v>
      </c>
      <c r="D43" s="36">
        <v>9310</v>
      </c>
      <c r="E43" s="37">
        <f t="shared" si="7"/>
        <v>25293.646509129969</v>
      </c>
      <c r="F43" s="38">
        <f t="shared" si="1"/>
        <v>0.81159041167296198</v>
      </c>
      <c r="G43" s="39">
        <f t="shared" si="2"/>
        <v>3523.1309716323731</v>
      </c>
      <c r="H43" s="39">
        <f t="shared" si="3"/>
        <v>964.36613228744716</v>
      </c>
      <c r="I43" s="37">
        <f t="shared" si="8"/>
        <v>4487.4971039198199</v>
      </c>
      <c r="J43" s="40">
        <f t="shared" si="9"/>
        <v>-340.15209411032492</v>
      </c>
      <c r="K43" s="37">
        <f t="shared" si="10"/>
        <v>4147.3450098094945</v>
      </c>
      <c r="L43" s="37">
        <f t="shared" si="13"/>
        <v>41778598.037493519</v>
      </c>
      <c r="M43" s="37">
        <f t="shared" si="11"/>
        <v>38611782.041326396</v>
      </c>
      <c r="N43" s="41">
        <f>'jan-sep'!M43</f>
        <v>27418011.881623384</v>
      </c>
      <c r="O43" s="41">
        <f t="shared" si="12"/>
        <v>11193770.159703013</v>
      </c>
    </row>
    <row r="44" spans="1:15" s="34" customFormat="1" x14ac:dyDescent="0.3">
      <c r="A44" s="33">
        <v>1532</v>
      </c>
      <c r="B44" s="34" t="s">
        <v>276</v>
      </c>
      <c r="C44" s="65">
        <v>240924538</v>
      </c>
      <c r="D44" s="36">
        <v>8462</v>
      </c>
      <c r="E44" s="37">
        <f t="shared" si="7"/>
        <v>28471.346962892934</v>
      </c>
      <c r="F44" s="38">
        <f t="shared" si="1"/>
        <v>0.9135524288345418</v>
      </c>
      <c r="G44" s="39">
        <f t="shared" si="2"/>
        <v>1616.510699374594</v>
      </c>
      <c r="H44" s="39">
        <f t="shared" si="3"/>
        <v>0</v>
      </c>
      <c r="I44" s="37">
        <f t="shared" si="8"/>
        <v>1616.510699374594</v>
      </c>
      <c r="J44" s="40">
        <f t="shared" si="9"/>
        <v>-340.15209411032492</v>
      </c>
      <c r="K44" s="37">
        <f t="shared" si="10"/>
        <v>1276.358605264269</v>
      </c>
      <c r="L44" s="37">
        <f t="shared" si="13"/>
        <v>13678913.538107814</v>
      </c>
      <c r="M44" s="37">
        <f t="shared" si="11"/>
        <v>10800546.517746245</v>
      </c>
      <c r="N44" s="41">
        <f>'jan-sep'!M44</f>
        <v>9354667.5199792106</v>
      </c>
      <c r="O44" s="41">
        <f t="shared" si="12"/>
        <v>1445878.9977670349</v>
      </c>
    </row>
    <row r="45" spans="1:15" s="34" customFormat="1" x14ac:dyDescent="0.3">
      <c r="A45" s="33">
        <v>1535</v>
      </c>
      <c r="B45" s="34" t="s">
        <v>277</v>
      </c>
      <c r="C45" s="65">
        <v>187370724</v>
      </c>
      <c r="D45" s="36">
        <v>6532</v>
      </c>
      <c r="E45" s="37">
        <f t="shared" si="7"/>
        <v>28685.046540110226</v>
      </c>
      <c r="F45" s="38">
        <f t="shared" si="1"/>
        <v>0.92040934951561149</v>
      </c>
      <c r="G45" s="39">
        <f t="shared" si="2"/>
        <v>1488.2909530442187</v>
      </c>
      <c r="H45" s="39">
        <f t="shared" si="3"/>
        <v>0</v>
      </c>
      <c r="I45" s="37">
        <f t="shared" si="8"/>
        <v>1488.2909530442187</v>
      </c>
      <c r="J45" s="40">
        <f t="shared" si="9"/>
        <v>-340.15209411032492</v>
      </c>
      <c r="K45" s="37">
        <f t="shared" si="10"/>
        <v>1148.1388589338937</v>
      </c>
      <c r="L45" s="37">
        <f t="shared" si="13"/>
        <v>9721516.5052848365</v>
      </c>
      <c r="M45" s="37">
        <f t="shared" si="11"/>
        <v>7499643.0265561938</v>
      </c>
      <c r="N45" s="41">
        <f>'jan-sep'!M45</f>
        <v>4022850.0888801985</v>
      </c>
      <c r="O45" s="41">
        <f t="shared" si="12"/>
        <v>3476792.9376759953</v>
      </c>
    </row>
    <row r="46" spans="1:15" s="34" customFormat="1" x14ac:dyDescent="0.3">
      <c r="A46" s="33">
        <v>1539</v>
      </c>
      <c r="B46" s="34" t="s">
        <v>278</v>
      </c>
      <c r="C46" s="65">
        <v>204205702</v>
      </c>
      <c r="D46" s="36">
        <v>7468</v>
      </c>
      <c r="E46" s="37">
        <f t="shared" si="7"/>
        <v>27344.095072308515</v>
      </c>
      <c r="F46" s="38">
        <f t="shared" si="1"/>
        <v>0.87738260153786063</v>
      </c>
      <c r="G46" s="39">
        <f t="shared" si="2"/>
        <v>2292.8618337252451</v>
      </c>
      <c r="H46" s="39">
        <f t="shared" si="3"/>
        <v>246.70913517495589</v>
      </c>
      <c r="I46" s="37">
        <f t="shared" si="8"/>
        <v>2539.570968900201</v>
      </c>
      <c r="J46" s="40">
        <f t="shared" si="9"/>
        <v>-340.15209411032492</v>
      </c>
      <c r="K46" s="37">
        <f t="shared" si="10"/>
        <v>2199.4188747898761</v>
      </c>
      <c r="L46" s="37">
        <f t="shared" si="13"/>
        <v>18965515.995746702</v>
      </c>
      <c r="M46" s="37">
        <f t="shared" si="11"/>
        <v>16425260.156930795</v>
      </c>
      <c r="N46" s="41">
        <f>'jan-sep'!M46</f>
        <v>13469680.895989653</v>
      </c>
      <c r="O46" s="41">
        <f t="shared" si="12"/>
        <v>2955579.2609411422</v>
      </c>
    </row>
    <row r="47" spans="1:15" s="34" customFormat="1" x14ac:dyDescent="0.3">
      <c r="A47" s="33">
        <v>1547</v>
      </c>
      <c r="B47" s="34" t="s">
        <v>279</v>
      </c>
      <c r="C47" s="65">
        <v>99466479</v>
      </c>
      <c r="D47" s="36">
        <v>3509</v>
      </c>
      <c r="E47" s="37">
        <f t="shared" si="7"/>
        <v>28346.104018238813</v>
      </c>
      <c r="F47" s="38">
        <f t="shared" si="1"/>
        <v>0.9095337922581872</v>
      </c>
      <c r="G47" s="39">
        <f t="shared" si="2"/>
        <v>1691.6564661670666</v>
      </c>
      <c r="H47" s="39">
        <f t="shared" si="3"/>
        <v>0</v>
      </c>
      <c r="I47" s="37">
        <f t="shared" si="8"/>
        <v>1691.6564661670666</v>
      </c>
      <c r="J47" s="40">
        <f t="shared" si="9"/>
        <v>-340.15209411032492</v>
      </c>
      <c r="K47" s="37">
        <f t="shared" si="10"/>
        <v>1351.5043720567417</v>
      </c>
      <c r="L47" s="37">
        <f t="shared" si="13"/>
        <v>5936022.5397802368</v>
      </c>
      <c r="M47" s="37">
        <f t="shared" si="11"/>
        <v>4742428.8415471064</v>
      </c>
      <c r="N47" s="41">
        <f>'jan-sep'!M47</f>
        <v>1847015.3289774347</v>
      </c>
      <c r="O47" s="41">
        <f t="shared" si="12"/>
        <v>2895413.5125696715</v>
      </c>
    </row>
    <row r="48" spans="1:15" s="34" customFormat="1" x14ac:dyDescent="0.3">
      <c r="A48" s="33">
        <v>1554</v>
      </c>
      <c r="B48" s="34" t="s">
        <v>280</v>
      </c>
      <c r="C48" s="65">
        <v>163154271</v>
      </c>
      <c r="D48" s="36">
        <v>5788</v>
      </c>
      <c r="E48" s="37">
        <f t="shared" si="7"/>
        <v>28188.367484450588</v>
      </c>
      <c r="F48" s="38">
        <f t="shared" si="1"/>
        <v>0.90447254265359411</v>
      </c>
      <c r="G48" s="39">
        <f t="shared" si="2"/>
        <v>1786.2983864400019</v>
      </c>
      <c r="H48" s="39">
        <f t="shared" si="3"/>
        <v>0</v>
      </c>
      <c r="I48" s="37">
        <f t="shared" si="8"/>
        <v>1786.2983864400019</v>
      </c>
      <c r="J48" s="40">
        <f t="shared" si="9"/>
        <v>-340.15209411032492</v>
      </c>
      <c r="K48" s="37">
        <f t="shared" si="10"/>
        <v>1446.146292329677</v>
      </c>
      <c r="L48" s="37">
        <f t="shared" si="13"/>
        <v>10339095.060714731</v>
      </c>
      <c r="M48" s="37">
        <f t="shared" si="11"/>
        <v>8370294.7400041698</v>
      </c>
      <c r="N48" s="41">
        <f>'jan-sep'!M48</f>
        <v>6006961.8868399449</v>
      </c>
      <c r="O48" s="41">
        <f t="shared" si="12"/>
        <v>2363332.8531642249</v>
      </c>
    </row>
    <row r="49" spans="1:15" s="34" customFormat="1" x14ac:dyDescent="0.3">
      <c r="A49" s="33">
        <v>1557</v>
      </c>
      <c r="B49" s="34" t="s">
        <v>281</v>
      </c>
      <c r="C49" s="65">
        <v>62692466</v>
      </c>
      <c r="D49" s="36">
        <v>2629</v>
      </c>
      <c r="E49" s="37">
        <f t="shared" si="7"/>
        <v>23846.506656523394</v>
      </c>
      <c r="F49" s="38">
        <f t="shared" si="1"/>
        <v>0.7651564256400909</v>
      </c>
      <c r="G49" s="39">
        <f t="shared" si="2"/>
        <v>4391.4148831963184</v>
      </c>
      <c r="H49" s="39">
        <f t="shared" si="3"/>
        <v>1470.8650806997484</v>
      </c>
      <c r="I49" s="37">
        <f t="shared" si="8"/>
        <v>5862.2799638960669</v>
      </c>
      <c r="J49" s="40">
        <f t="shared" si="9"/>
        <v>-340.15209411032492</v>
      </c>
      <c r="K49" s="37">
        <f t="shared" si="10"/>
        <v>5522.1278697857415</v>
      </c>
      <c r="L49" s="37">
        <f t="shared" si="13"/>
        <v>15411934.02508276</v>
      </c>
      <c r="M49" s="37">
        <f t="shared" si="11"/>
        <v>14517674.169666715</v>
      </c>
      <c r="N49" s="41">
        <f>'jan-sep'!M49</f>
        <v>10776793.654821472</v>
      </c>
      <c r="O49" s="41">
        <f t="shared" si="12"/>
        <v>3740880.5148452427</v>
      </c>
    </row>
    <row r="50" spans="1:15" s="34" customFormat="1" x14ac:dyDescent="0.3">
      <c r="A50" s="33">
        <v>1560</v>
      </c>
      <c r="B50" s="34" t="s">
        <v>282</v>
      </c>
      <c r="C50" s="65">
        <v>75225717</v>
      </c>
      <c r="D50" s="36">
        <v>3025</v>
      </c>
      <c r="E50" s="37">
        <f t="shared" si="7"/>
        <v>24868.005619834712</v>
      </c>
      <c r="F50" s="38">
        <f t="shared" si="1"/>
        <v>0.79793298728999329</v>
      </c>
      <c r="G50" s="39">
        <f t="shared" si="2"/>
        <v>3778.515505209527</v>
      </c>
      <c r="H50" s="39">
        <f t="shared" si="3"/>
        <v>1113.340443540787</v>
      </c>
      <c r="I50" s="37">
        <f t="shared" si="8"/>
        <v>4891.8559487503135</v>
      </c>
      <c r="J50" s="40">
        <f t="shared" si="9"/>
        <v>-340.15209411032492</v>
      </c>
      <c r="K50" s="37">
        <f t="shared" si="10"/>
        <v>4551.703854639989</v>
      </c>
      <c r="L50" s="37">
        <f t="shared" si="13"/>
        <v>14797864.244969698</v>
      </c>
      <c r="M50" s="37">
        <f t="shared" si="11"/>
        <v>13768904.160285966</v>
      </c>
      <c r="N50" s="41">
        <f>'jan-sep'!M50</f>
        <v>11973930.854501696</v>
      </c>
      <c r="O50" s="41">
        <f t="shared" si="12"/>
        <v>1794973.3057842702</v>
      </c>
    </row>
    <row r="51" spans="1:15" s="34" customFormat="1" x14ac:dyDescent="0.3">
      <c r="A51" s="33">
        <v>1563</v>
      </c>
      <c r="B51" s="34" t="s">
        <v>283</v>
      </c>
      <c r="C51" s="65">
        <v>203486500</v>
      </c>
      <c r="D51" s="36">
        <v>7036</v>
      </c>
      <c r="E51" s="37">
        <f t="shared" si="7"/>
        <v>28920.76463899943</v>
      </c>
      <c r="F51" s="38">
        <f t="shared" si="1"/>
        <v>0.9279727725612843</v>
      </c>
      <c r="G51" s="39">
        <f t="shared" si="2"/>
        <v>1346.8600937106967</v>
      </c>
      <c r="H51" s="39">
        <f t="shared" si="3"/>
        <v>0</v>
      </c>
      <c r="I51" s="37">
        <f t="shared" si="8"/>
        <v>1346.8600937106967</v>
      </c>
      <c r="J51" s="40">
        <f t="shared" si="9"/>
        <v>-340.15209411032492</v>
      </c>
      <c r="K51" s="37">
        <f t="shared" si="10"/>
        <v>1006.7079996003717</v>
      </c>
      <c r="L51" s="37">
        <f t="shared" si="13"/>
        <v>9476507.6193484627</v>
      </c>
      <c r="M51" s="37">
        <f t="shared" si="11"/>
        <v>7083197.485188216</v>
      </c>
      <c r="N51" s="41">
        <f>'jan-sep'!M51</f>
        <v>4288278.5160687482</v>
      </c>
      <c r="O51" s="41">
        <f t="shared" si="12"/>
        <v>2794918.9691194678</v>
      </c>
    </row>
    <row r="52" spans="1:15" s="34" customFormat="1" x14ac:dyDescent="0.3">
      <c r="A52" s="33">
        <v>1566</v>
      </c>
      <c r="B52" s="34" t="s">
        <v>284</v>
      </c>
      <c r="C52" s="65">
        <v>138901950</v>
      </c>
      <c r="D52" s="36">
        <v>5920</v>
      </c>
      <c r="E52" s="37">
        <f t="shared" si="7"/>
        <v>23463.16722972973</v>
      </c>
      <c r="F52" s="38">
        <f t="shared" si="1"/>
        <v>0.75285631687207877</v>
      </c>
      <c r="G52" s="39">
        <f t="shared" si="2"/>
        <v>4621.4185392725167</v>
      </c>
      <c r="H52" s="39">
        <f t="shared" si="3"/>
        <v>1605.0338800775307</v>
      </c>
      <c r="I52" s="37">
        <f t="shared" si="8"/>
        <v>6226.4524193500474</v>
      </c>
      <c r="J52" s="40">
        <f t="shared" si="9"/>
        <v>-340.15209411032492</v>
      </c>
      <c r="K52" s="37">
        <f t="shared" si="10"/>
        <v>5886.300325239723</v>
      </c>
      <c r="L52" s="37">
        <f t="shared" si="13"/>
        <v>36860598.322552279</v>
      </c>
      <c r="M52" s="37">
        <f t="shared" si="11"/>
        <v>34846897.925419159</v>
      </c>
      <c r="N52" s="41">
        <f>'jan-sep'!M52</f>
        <v>24357313.674512401</v>
      </c>
      <c r="O52" s="41">
        <f t="shared" si="12"/>
        <v>10489584.250906758</v>
      </c>
    </row>
    <row r="53" spans="1:15" s="34" customFormat="1" x14ac:dyDescent="0.3">
      <c r="A53" s="33">
        <v>1573</v>
      </c>
      <c r="B53" s="34" t="s">
        <v>286</v>
      </c>
      <c r="C53" s="65">
        <v>56872843</v>
      </c>
      <c r="D53" s="36">
        <v>2150</v>
      </c>
      <c r="E53" s="37">
        <f t="shared" si="7"/>
        <v>26452.485116279069</v>
      </c>
      <c r="F53" s="38">
        <f t="shared" si="1"/>
        <v>0.84877375342240791</v>
      </c>
      <c r="G53" s="39">
        <f t="shared" si="2"/>
        <v>2827.8278073429128</v>
      </c>
      <c r="H53" s="39">
        <f t="shared" si="3"/>
        <v>558.77261978526201</v>
      </c>
      <c r="I53" s="37">
        <f t="shared" si="8"/>
        <v>3386.6004271281749</v>
      </c>
      <c r="J53" s="40">
        <f t="shared" si="9"/>
        <v>-340.15209411032492</v>
      </c>
      <c r="K53" s="37">
        <f t="shared" si="10"/>
        <v>3046.44833301785</v>
      </c>
      <c r="L53" s="37">
        <f t="shared" si="13"/>
        <v>7281190.918325576</v>
      </c>
      <c r="M53" s="37">
        <f t="shared" si="11"/>
        <v>6549863.9159883773</v>
      </c>
      <c r="N53" s="41">
        <f>'jan-sep'!M53</f>
        <v>5560203.2742739357</v>
      </c>
      <c r="O53" s="41">
        <f t="shared" si="12"/>
        <v>989660.64171444159</v>
      </c>
    </row>
    <row r="54" spans="1:15" s="34" customFormat="1" x14ac:dyDescent="0.3">
      <c r="A54" s="33">
        <v>1576</v>
      </c>
      <c r="B54" s="34" t="s">
        <v>287</v>
      </c>
      <c r="C54" s="65">
        <v>94560519</v>
      </c>
      <c r="D54" s="36">
        <v>3507</v>
      </c>
      <c r="E54" s="37">
        <f t="shared" si="7"/>
        <v>26963.364414029085</v>
      </c>
      <c r="F54" s="38">
        <f t="shared" si="1"/>
        <v>0.86516619962135621</v>
      </c>
      <c r="G54" s="39">
        <f t="shared" si="2"/>
        <v>2521.3002286929031</v>
      </c>
      <c r="H54" s="39">
        <f t="shared" si="3"/>
        <v>379.96486557275637</v>
      </c>
      <c r="I54" s="37">
        <f t="shared" si="8"/>
        <v>2901.2650942656596</v>
      </c>
      <c r="J54" s="40">
        <f t="shared" si="9"/>
        <v>-340.15209411032492</v>
      </c>
      <c r="K54" s="37">
        <f t="shared" si="10"/>
        <v>2561.1130001553347</v>
      </c>
      <c r="L54" s="37">
        <f t="shared" si="13"/>
        <v>10174736.685589667</v>
      </c>
      <c r="M54" s="37">
        <f t="shared" si="11"/>
        <v>8981823.2915447596</v>
      </c>
      <c r="N54" s="41">
        <f>'jan-sep'!M54</f>
        <v>7770232.233152871</v>
      </c>
      <c r="O54" s="41">
        <f t="shared" si="12"/>
        <v>1211591.0583918886</v>
      </c>
    </row>
    <row r="55" spans="1:15" s="34" customFormat="1" x14ac:dyDescent="0.3">
      <c r="A55" s="33">
        <v>1577</v>
      </c>
      <c r="B55" s="34" t="s">
        <v>271</v>
      </c>
      <c r="C55" s="65">
        <v>250361677</v>
      </c>
      <c r="D55" s="36">
        <v>10473</v>
      </c>
      <c r="E55" s="37">
        <f t="shared" si="7"/>
        <v>23905.440370476463</v>
      </c>
      <c r="F55" s="38">
        <f t="shared" si="1"/>
        <v>0.76704741582022651</v>
      </c>
      <c r="G55" s="39">
        <f t="shared" si="2"/>
        <v>4356.0546548244765</v>
      </c>
      <c r="H55" s="39">
        <f t="shared" si="3"/>
        <v>1450.2382808161742</v>
      </c>
      <c r="I55" s="37">
        <f t="shared" si="8"/>
        <v>5806.2929356406512</v>
      </c>
      <c r="J55" s="40">
        <f t="shared" si="9"/>
        <v>-340.15209411032492</v>
      </c>
      <c r="K55" s="37">
        <f t="shared" si="10"/>
        <v>5466.1408415303267</v>
      </c>
      <c r="L55" s="37">
        <f t="shared" si="13"/>
        <v>60809305.914964542</v>
      </c>
      <c r="M55" s="37">
        <f t="shared" si="11"/>
        <v>57246893.033347115</v>
      </c>
      <c r="N55" s="41">
        <f>'jan-sep'!M55</f>
        <v>42496468.229800403</v>
      </c>
      <c r="O55" s="41">
        <f t="shared" si="12"/>
        <v>14750424.803546712</v>
      </c>
    </row>
    <row r="56" spans="1:15" s="34" customFormat="1" x14ac:dyDescent="0.3">
      <c r="A56" s="33">
        <v>1578</v>
      </c>
      <c r="B56" s="34" t="s">
        <v>414</v>
      </c>
      <c r="C56" s="65">
        <v>68329398</v>
      </c>
      <c r="D56" s="36">
        <v>2549</v>
      </c>
      <c r="E56" s="37">
        <f t="shared" si="7"/>
        <v>26806.354648881916</v>
      </c>
      <c r="F56" s="38">
        <f t="shared" si="1"/>
        <v>0.8601282696460768</v>
      </c>
      <c r="G56" s="39">
        <f t="shared" si="2"/>
        <v>2615.5060877812052</v>
      </c>
      <c r="H56" s="39">
        <f t="shared" si="3"/>
        <v>434.91828337426574</v>
      </c>
      <c r="I56" s="37">
        <f t="shared" si="8"/>
        <v>3050.4243711554709</v>
      </c>
      <c r="J56" s="40">
        <f t="shared" si="9"/>
        <v>-340.15209411032492</v>
      </c>
      <c r="K56" s="37">
        <f t="shared" si="10"/>
        <v>2710.272277045146</v>
      </c>
      <c r="L56" s="37">
        <f t="shared" si="13"/>
        <v>7775531.7220752956</v>
      </c>
      <c r="M56" s="37">
        <f t="shared" si="11"/>
        <v>6908484.0341880769</v>
      </c>
      <c r="N56" s="41">
        <f>'jan-sep'!M56</f>
        <v>3990674.7720577922</v>
      </c>
      <c r="O56" s="41">
        <f t="shared" si="12"/>
        <v>2917809.2621302847</v>
      </c>
    </row>
    <row r="57" spans="1:15" s="34" customFormat="1" x14ac:dyDescent="0.3">
      <c r="A57" s="33">
        <v>1579</v>
      </c>
      <c r="B57" s="34" t="s">
        <v>415</v>
      </c>
      <c r="C57" s="65">
        <v>333525731</v>
      </c>
      <c r="D57" s="36">
        <v>13279</v>
      </c>
      <c r="E57" s="37">
        <f t="shared" si="7"/>
        <v>25116.780706378493</v>
      </c>
      <c r="F57" s="38">
        <f t="shared" si="1"/>
        <v>0.80591536637594929</v>
      </c>
      <c r="G57" s="39">
        <f t="shared" si="2"/>
        <v>3629.2504532832586</v>
      </c>
      <c r="H57" s="39">
        <f t="shared" si="3"/>
        <v>1026.2691632504636</v>
      </c>
      <c r="I57" s="37">
        <f t="shared" si="8"/>
        <v>4655.519616533722</v>
      </c>
      <c r="J57" s="40">
        <f t="shared" si="9"/>
        <v>-340.15209411032492</v>
      </c>
      <c r="K57" s="37">
        <f t="shared" si="10"/>
        <v>4315.3675224233975</v>
      </c>
      <c r="L57" s="37">
        <f t="shared" si="13"/>
        <v>61820644.987951294</v>
      </c>
      <c r="M57" s="37">
        <f t="shared" si="11"/>
        <v>57303765.330260299</v>
      </c>
      <c r="N57" s="41">
        <f>'jan-sep'!M57</f>
        <v>41899160.322736539</v>
      </c>
      <c r="O57" s="41">
        <f t="shared" si="12"/>
        <v>15404605.00752376</v>
      </c>
    </row>
    <row r="58" spans="1:15" s="34" customFormat="1" x14ac:dyDescent="0.3">
      <c r="A58" s="33">
        <v>1804</v>
      </c>
      <c r="B58" s="34" t="s">
        <v>288</v>
      </c>
      <c r="C58" s="65">
        <v>1582703465</v>
      </c>
      <c r="D58" s="36">
        <v>52357</v>
      </c>
      <c r="E58" s="37">
        <f t="shared" si="7"/>
        <v>30229.070897874211</v>
      </c>
      <c r="F58" s="38">
        <f t="shared" si="1"/>
        <v>0.96995204252740908</v>
      </c>
      <c r="G58" s="39">
        <f t="shared" si="2"/>
        <v>561.87633838582769</v>
      </c>
      <c r="H58" s="39">
        <f t="shared" si="3"/>
        <v>0</v>
      </c>
      <c r="I58" s="37">
        <f t="shared" si="8"/>
        <v>561.87633838582769</v>
      </c>
      <c r="J58" s="40">
        <f t="shared" si="9"/>
        <v>-340.15209411032492</v>
      </c>
      <c r="K58" s="37">
        <f t="shared" si="10"/>
        <v>221.72424427550277</v>
      </c>
      <c r="L58" s="37">
        <f t="shared" si="13"/>
        <v>29418159.448866781</v>
      </c>
      <c r="M58" s="37">
        <f t="shared" si="11"/>
        <v>11608816.257532498</v>
      </c>
      <c r="N58" s="41">
        <f>'jan-sep'!M58</f>
        <v>3560439.4371249112</v>
      </c>
      <c r="O58" s="41">
        <f t="shared" si="12"/>
        <v>8048376.8204075862</v>
      </c>
    </row>
    <row r="59" spans="1:15" s="34" customFormat="1" x14ac:dyDescent="0.3">
      <c r="A59" s="33">
        <v>1806</v>
      </c>
      <c r="B59" s="34" t="s">
        <v>289</v>
      </c>
      <c r="C59" s="65">
        <v>592255396</v>
      </c>
      <c r="D59" s="36">
        <v>21845</v>
      </c>
      <c r="E59" s="37">
        <f t="shared" si="7"/>
        <v>27111.714168001832</v>
      </c>
      <c r="F59" s="38">
        <f t="shared" si="1"/>
        <v>0.86992625815442948</v>
      </c>
      <c r="G59" s="39">
        <f t="shared" si="2"/>
        <v>2432.290376309255</v>
      </c>
      <c r="H59" s="39">
        <f t="shared" si="3"/>
        <v>328.042451682295</v>
      </c>
      <c r="I59" s="37">
        <f t="shared" si="8"/>
        <v>2760.3328279915499</v>
      </c>
      <c r="J59" s="40">
        <f t="shared" si="9"/>
        <v>-340.15209411032492</v>
      </c>
      <c r="K59" s="37">
        <f t="shared" si="10"/>
        <v>2420.180733881225</v>
      </c>
      <c r="L59" s="37">
        <f t="shared" si="13"/>
        <v>60299470.627475411</v>
      </c>
      <c r="M59" s="37">
        <f t="shared" si="11"/>
        <v>52868848.13163536</v>
      </c>
      <c r="N59" s="41">
        <f>'jan-sep'!M59</f>
        <v>31531683.324657671</v>
      </c>
      <c r="O59" s="41">
        <f t="shared" si="12"/>
        <v>21337164.806977689</v>
      </c>
    </row>
    <row r="60" spans="1:15" s="34" customFormat="1" x14ac:dyDescent="0.3">
      <c r="A60" s="33">
        <v>1811</v>
      </c>
      <c r="B60" s="34" t="s">
        <v>290</v>
      </c>
      <c r="C60" s="65">
        <v>38183436</v>
      </c>
      <c r="D60" s="36">
        <v>1426</v>
      </c>
      <c r="E60" s="37">
        <f t="shared" si="7"/>
        <v>26776.603085553998</v>
      </c>
      <c r="F60" s="38">
        <f t="shared" si="1"/>
        <v>0.8591736392601218</v>
      </c>
      <c r="G60" s="39">
        <f t="shared" si="2"/>
        <v>2633.3570257779561</v>
      </c>
      <c r="H60" s="39">
        <f t="shared" si="3"/>
        <v>445.33133053903708</v>
      </c>
      <c r="I60" s="37">
        <f t="shared" si="8"/>
        <v>3078.6883563169931</v>
      </c>
      <c r="J60" s="40">
        <f t="shared" si="9"/>
        <v>-340.15209411032492</v>
      </c>
      <c r="K60" s="37">
        <f t="shared" si="10"/>
        <v>2738.5362622066682</v>
      </c>
      <c r="L60" s="37">
        <f t="shared" si="13"/>
        <v>4390209.5961080324</v>
      </c>
      <c r="M60" s="37">
        <f t="shared" si="11"/>
        <v>3905152.7099067089</v>
      </c>
      <c r="N60" s="41">
        <f>'jan-sep'!M60</f>
        <v>2286621.9652626151</v>
      </c>
      <c r="O60" s="41">
        <f t="shared" si="12"/>
        <v>1618530.7446440938</v>
      </c>
    </row>
    <row r="61" spans="1:15" s="34" customFormat="1" x14ac:dyDescent="0.3">
      <c r="A61" s="33">
        <v>1812</v>
      </c>
      <c r="B61" s="34" t="s">
        <v>291</v>
      </c>
      <c r="C61" s="65">
        <v>45659210</v>
      </c>
      <c r="D61" s="36">
        <v>1975</v>
      </c>
      <c r="E61" s="37">
        <f t="shared" si="7"/>
        <v>23118.587341772152</v>
      </c>
      <c r="F61" s="38">
        <f t="shared" si="1"/>
        <v>0.74179987496992883</v>
      </c>
      <c r="G61" s="39">
        <f t="shared" si="2"/>
        <v>4828.1664720470626</v>
      </c>
      <c r="H61" s="39">
        <f t="shared" si="3"/>
        <v>1725.6368408626829</v>
      </c>
      <c r="I61" s="37">
        <f t="shared" si="8"/>
        <v>6553.8033129097457</v>
      </c>
      <c r="J61" s="40">
        <f t="shared" si="9"/>
        <v>-340.15209411032492</v>
      </c>
      <c r="K61" s="37">
        <f t="shared" si="10"/>
        <v>6213.6512187994213</v>
      </c>
      <c r="L61" s="37">
        <f t="shared" si="13"/>
        <v>12943761.542996747</v>
      </c>
      <c r="M61" s="37">
        <f t="shared" si="11"/>
        <v>12271961.157128857</v>
      </c>
      <c r="N61" s="41">
        <f>'jan-sep'!M61</f>
        <v>11053373.418228379</v>
      </c>
      <c r="O61" s="41">
        <f t="shared" si="12"/>
        <v>1218587.7389004789</v>
      </c>
    </row>
    <row r="62" spans="1:15" s="34" customFormat="1" x14ac:dyDescent="0.3">
      <c r="A62" s="33">
        <v>1813</v>
      </c>
      <c r="B62" s="34" t="s">
        <v>292</v>
      </c>
      <c r="C62" s="65">
        <v>196585161</v>
      </c>
      <c r="D62" s="36">
        <v>7917</v>
      </c>
      <c r="E62" s="37">
        <f t="shared" si="7"/>
        <v>24830.764304660857</v>
      </c>
      <c r="F62" s="38">
        <f t="shared" si="1"/>
        <v>0.79673803525718601</v>
      </c>
      <c r="G62" s="39">
        <f t="shared" si="2"/>
        <v>3800.8602943138399</v>
      </c>
      <c r="H62" s="39">
        <f t="shared" si="3"/>
        <v>1126.3749038516362</v>
      </c>
      <c r="I62" s="37">
        <f t="shared" si="8"/>
        <v>4927.2351981654756</v>
      </c>
      <c r="J62" s="40">
        <f t="shared" si="9"/>
        <v>-340.15209411032492</v>
      </c>
      <c r="K62" s="37">
        <f t="shared" si="10"/>
        <v>4587.0831040551511</v>
      </c>
      <c r="L62" s="37">
        <f t="shared" si="13"/>
        <v>39008921.06387607</v>
      </c>
      <c r="M62" s="37">
        <f t="shared" si="11"/>
        <v>36315936.934804633</v>
      </c>
      <c r="N62" s="41">
        <f>'jan-sep'!M62</f>
        <v>29394844.995500788</v>
      </c>
      <c r="O62" s="41">
        <f t="shared" si="12"/>
        <v>6921091.9393038452</v>
      </c>
    </row>
    <row r="63" spans="1:15" s="34" customFormat="1" x14ac:dyDescent="0.3">
      <c r="A63" s="33">
        <v>1815</v>
      </c>
      <c r="B63" s="34" t="s">
        <v>293</v>
      </c>
      <c r="C63" s="65">
        <v>27060693</v>
      </c>
      <c r="D63" s="36">
        <v>1200</v>
      </c>
      <c r="E63" s="37">
        <f t="shared" si="7"/>
        <v>22550.577499999999</v>
      </c>
      <c r="F63" s="38">
        <f t="shared" si="1"/>
        <v>0.72357429641794913</v>
      </c>
      <c r="G63" s="39">
        <f t="shared" si="2"/>
        <v>5168.9723771103545</v>
      </c>
      <c r="H63" s="39">
        <f t="shared" si="3"/>
        <v>1924.4402854829364</v>
      </c>
      <c r="I63" s="37">
        <f t="shared" si="8"/>
        <v>7093.4126625932913</v>
      </c>
      <c r="J63" s="40">
        <f t="shared" si="9"/>
        <v>-340.15209411032492</v>
      </c>
      <c r="K63" s="37">
        <f t="shared" si="10"/>
        <v>6753.2605684829668</v>
      </c>
      <c r="L63" s="37">
        <f t="shared" si="13"/>
        <v>8512095.195111949</v>
      </c>
      <c r="M63" s="37">
        <f t="shared" si="11"/>
        <v>8103912.68217956</v>
      </c>
      <c r="N63" s="41">
        <f>'jan-sep'!M63</f>
        <v>7139067.1414552201</v>
      </c>
      <c r="O63" s="41">
        <f t="shared" si="12"/>
        <v>964845.54072433989</v>
      </c>
    </row>
    <row r="64" spans="1:15" s="34" customFormat="1" x14ac:dyDescent="0.3">
      <c r="A64" s="33">
        <v>1816</v>
      </c>
      <c r="B64" s="34" t="s">
        <v>294</v>
      </c>
      <c r="C64" s="65">
        <v>11382517</v>
      </c>
      <c r="D64" s="36">
        <v>462</v>
      </c>
      <c r="E64" s="37">
        <f t="shared" si="7"/>
        <v>24637.482683982686</v>
      </c>
      <c r="F64" s="38">
        <f t="shared" si="1"/>
        <v>0.79053626003911326</v>
      </c>
      <c r="G64" s="39">
        <f t="shared" si="2"/>
        <v>3916.8292667207429</v>
      </c>
      <c r="H64" s="39">
        <f t="shared" si="3"/>
        <v>1194.0234710889963</v>
      </c>
      <c r="I64" s="37">
        <f t="shared" si="8"/>
        <v>5110.8527378097388</v>
      </c>
      <c r="J64" s="40">
        <f t="shared" si="9"/>
        <v>-340.15209411032492</v>
      </c>
      <c r="K64" s="37">
        <f t="shared" si="10"/>
        <v>4770.7006436994143</v>
      </c>
      <c r="L64" s="37">
        <f t="shared" si="13"/>
        <v>2361213.9648680994</v>
      </c>
      <c r="M64" s="37">
        <f t="shared" si="11"/>
        <v>2204063.6973891295</v>
      </c>
      <c r="N64" s="41">
        <f>'jan-sep'!M64</f>
        <v>1657065.3579602591</v>
      </c>
      <c r="O64" s="41">
        <f t="shared" si="12"/>
        <v>546998.33942887047</v>
      </c>
    </row>
    <row r="65" spans="1:15" s="34" customFormat="1" x14ac:dyDescent="0.3">
      <c r="A65" s="33">
        <v>1818</v>
      </c>
      <c r="B65" s="34" t="s">
        <v>416</v>
      </c>
      <c r="C65" s="65">
        <v>49542948</v>
      </c>
      <c r="D65" s="36">
        <v>1777</v>
      </c>
      <c r="E65" s="37">
        <f t="shared" si="7"/>
        <v>27880.105796285876</v>
      </c>
      <c r="F65" s="38">
        <f t="shared" si="1"/>
        <v>0.89458143303006488</v>
      </c>
      <c r="G65" s="39">
        <f t="shared" si="2"/>
        <v>1971.255399338829</v>
      </c>
      <c r="H65" s="39">
        <f t="shared" si="3"/>
        <v>59.105381782879697</v>
      </c>
      <c r="I65" s="37">
        <f t="shared" si="8"/>
        <v>2030.3607811217087</v>
      </c>
      <c r="J65" s="40">
        <f t="shared" si="9"/>
        <v>-340.15209411032492</v>
      </c>
      <c r="K65" s="37">
        <f t="shared" si="10"/>
        <v>1690.2086870113837</v>
      </c>
      <c r="L65" s="37">
        <f t="shared" si="13"/>
        <v>3607951.1080532763</v>
      </c>
      <c r="M65" s="37">
        <f t="shared" si="11"/>
        <v>3003500.8368192287</v>
      </c>
      <c r="N65" s="41">
        <f>'jan-sep'!M65</f>
        <v>2834274.8433882683</v>
      </c>
      <c r="O65" s="41">
        <f t="shared" si="12"/>
        <v>169225.99343096046</v>
      </c>
    </row>
    <row r="66" spans="1:15" s="34" customFormat="1" x14ac:dyDescent="0.3">
      <c r="A66" s="33">
        <v>1820</v>
      </c>
      <c r="B66" s="34" t="s">
        <v>295</v>
      </c>
      <c r="C66" s="65">
        <v>191590079</v>
      </c>
      <c r="D66" s="36">
        <v>7447</v>
      </c>
      <c r="E66" s="37">
        <f t="shared" si="7"/>
        <v>25727.149053310059</v>
      </c>
      <c r="F66" s="38">
        <f t="shared" si="1"/>
        <v>0.82550009085525777</v>
      </c>
      <c r="G66" s="39">
        <f t="shared" si="2"/>
        <v>3263.0294451243194</v>
      </c>
      <c r="H66" s="39">
        <f t="shared" si="3"/>
        <v>812.64024182441563</v>
      </c>
      <c r="I66" s="37">
        <f t="shared" si="8"/>
        <v>4075.669686948735</v>
      </c>
      <c r="J66" s="40">
        <f t="shared" si="9"/>
        <v>-340.15209411032492</v>
      </c>
      <c r="K66" s="37">
        <f t="shared" si="10"/>
        <v>3735.5175928384101</v>
      </c>
      <c r="L66" s="37">
        <f t="shared" si="13"/>
        <v>30351512.158707231</v>
      </c>
      <c r="M66" s="37">
        <f t="shared" si="11"/>
        <v>27818399.513867639</v>
      </c>
      <c r="N66" s="41">
        <f>'jan-sep'!M66</f>
        <v>23163432.259264182</v>
      </c>
      <c r="O66" s="41">
        <f t="shared" si="12"/>
        <v>4654967.2546034567</v>
      </c>
    </row>
    <row r="67" spans="1:15" s="34" customFormat="1" x14ac:dyDescent="0.3">
      <c r="A67" s="33">
        <v>1822</v>
      </c>
      <c r="B67" s="34" t="s">
        <v>296</v>
      </c>
      <c r="C67" s="65">
        <v>49854281</v>
      </c>
      <c r="D67" s="36">
        <v>2294</v>
      </c>
      <c r="E67" s="37">
        <f t="shared" si="7"/>
        <v>21732.467741935485</v>
      </c>
      <c r="F67" s="38">
        <f t="shared" si="1"/>
        <v>0.69732382932529091</v>
      </c>
      <c r="G67" s="39">
        <f t="shared" si="2"/>
        <v>5659.8382319490638</v>
      </c>
      <c r="H67" s="39">
        <f t="shared" si="3"/>
        <v>2210.7787008055166</v>
      </c>
      <c r="I67" s="37">
        <f t="shared" si="8"/>
        <v>7870.6169327545804</v>
      </c>
      <c r="J67" s="40">
        <f t="shared" si="9"/>
        <v>-340.15209411032492</v>
      </c>
      <c r="K67" s="37">
        <f t="shared" si="10"/>
        <v>7530.464838644255</v>
      </c>
      <c r="L67" s="37">
        <f t="shared" si="13"/>
        <v>18055195.243739009</v>
      </c>
      <c r="M67" s="37">
        <f t="shared" si="11"/>
        <v>17274886.339849923</v>
      </c>
      <c r="N67" s="41">
        <f>'jan-sep'!M67</f>
        <v>15278715.683248559</v>
      </c>
      <c r="O67" s="41">
        <f t="shared" si="12"/>
        <v>1996170.6566013638</v>
      </c>
    </row>
    <row r="68" spans="1:15" s="34" customFormat="1" x14ac:dyDescent="0.3">
      <c r="A68" s="33">
        <v>1824</v>
      </c>
      <c r="B68" s="34" t="s">
        <v>297</v>
      </c>
      <c r="C68" s="65">
        <v>346385630</v>
      </c>
      <c r="D68" s="36">
        <v>13278</v>
      </c>
      <c r="E68" s="37">
        <f t="shared" si="7"/>
        <v>26087.184063865039</v>
      </c>
      <c r="F68" s="38">
        <f t="shared" si="1"/>
        <v>0.8370524371066187</v>
      </c>
      <c r="G68" s="39">
        <f t="shared" si="2"/>
        <v>3047.0084387913307</v>
      </c>
      <c r="H68" s="39">
        <f t="shared" si="3"/>
        <v>686.62798813017253</v>
      </c>
      <c r="I68" s="37">
        <f t="shared" si="8"/>
        <v>3733.6364269215032</v>
      </c>
      <c r="J68" s="40">
        <f t="shared" si="9"/>
        <v>-340.15209411032492</v>
      </c>
      <c r="K68" s="37">
        <f t="shared" si="10"/>
        <v>3393.4843328111783</v>
      </c>
      <c r="L68" s="37">
        <f t="shared" si="13"/>
        <v>49575224.476663724</v>
      </c>
      <c r="M68" s="37">
        <f t="shared" si="11"/>
        <v>45058684.971066825</v>
      </c>
      <c r="N68" s="41">
        <f>'jan-sep'!M68</f>
        <v>38554849.256701976</v>
      </c>
      <c r="O68" s="41">
        <f t="shared" si="12"/>
        <v>6503835.714364849</v>
      </c>
    </row>
    <row r="69" spans="1:15" s="34" customFormat="1" x14ac:dyDescent="0.3">
      <c r="A69" s="33">
        <v>1825</v>
      </c>
      <c r="B69" s="34" t="s">
        <v>298</v>
      </c>
      <c r="C69" s="65">
        <v>34693839</v>
      </c>
      <c r="D69" s="36">
        <v>1482</v>
      </c>
      <c r="E69" s="37">
        <f t="shared" si="7"/>
        <v>23410.147773279354</v>
      </c>
      <c r="F69" s="38">
        <f t="shared" si="1"/>
        <v>0.75115509587684959</v>
      </c>
      <c r="G69" s="39">
        <f t="shared" si="2"/>
        <v>4653.2302131427423</v>
      </c>
      <c r="H69" s="39">
        <f t="shared" si="3"/>
        <v>1623.5906898351623</v>
      </c>
      <c r="I69" s="37">
        <f t="shared" si="8"/>
        <v>6276.8209029779046</v>
      </c>
      <c r="J69" s="40">
        <f t="shared" si="9"/>
        <v>-340.15209411032492</v>
      </c>
      <c r="K69" s="37">
        <f t="shared" si="10"/>
        <v>5936.6688088675801</v>
      </c>
      <c r="L69" s="37">
        <f t="shared" si="13"/>
        <v>9302248.578213254</v>
      </c>
      <c r="M69" s="37">
        <f t="shared" si="11"/>
        <v>8798143.1747417543</v>
      </c>
      <c r="N69" s="41">
        <f>'jan-sep'!M69</f>
        <v>6952449.6131971944</v>
      </c>
      <c r="O69" s="41">
        <f t="shared" si="12"/>
        <v>1845693.5615445599</v>
      </c>
    </row>
    <row r="70" spans="1:15" s="34" customFormat="1" x14ac:dyDescent="0.3">
      <c r="A70" s="33">
        <v>1826</v>
      </c>
      <c r="B70" s="34" t="s">
        <v>417</v>
      </c>
      <c r="C70" s="65">
        <v>29387617</v>
      </c>
      <c r="D70" s="36">
        <v>1297</v>
      </c>
      <c r="E70" s="37">
        <f t="shared" si="7"/>
        <v>22658.147262914419</v>
      </c>
      <c r="F70" s="38">
        <f t="shared" si="1"/>
        <v>0.7270258583797945</v>
      </c>
      <c r="G70" s="39">
        <f t="shared" si="2"/>
        <v>5104.4305193617029</v>
      </c>
      <c r="H70" s="39">
        <f t="shared" si="3"/>
        <v>1886.7908684628894</v>
      </c>
      <c r="I70" s="37">
        <f t="shared" si="8"/>
        <v>6991.2213878245921</v>
      </c>
      <c r="J70" s="40">
        <f t="shared" si="9"/>
        <v>-340.15209411032492</v>
      </c>
      <c r="K70" s="37">
        <f t="shared" si="10"/>
        <v>6651.0692937142667</v>
      </c>
      <c r="L70" s="37">
        <f t="shared" si="13"/>
        <v>9067614.1400084961</v>
      </c>
      <c r="M70" s="37">
        <f t="shared" si="11"/>
        <v>8626436.8739474043</v>
      </c>
      <c r="N70" s="41">
        <f>'jan-sep'!M70</f>
        <v>6745630.7968061799</v>
      </c>
      <c r="O70" s="41">
        <f t="shared" si="12"/>
        <v>1880806.0771412244</v>
      </c>
    </row>
    <row r="71" spans="1:15" s="34" customFormat="1" x14ac:dyDescent="0.3">
      <c r="A71" s="33">
        <v>1827</v>
      </c>
      <c r="B71" s="34" t="s">
        <v>299</v>
      </c>
      <c r="C71" s="65">
        <v>40037638</v>
      </c>
      <c r="D71" s="36">
        <v>1371</v>
      </c>
      <c r="E71" s="37">
        <f t="shared" si="7"/>
        <v>29203.237053245804</v>
      </c>
      <c r="F71" s="38">
        <f t="shared" si="1"/>
        <v>0.93703638871017458</v>
      </c>
      <c r="G71" s="39">
        <f t="shared" si="2"/>
        <v>1177.3766451628719</v>
      </c>
      <c r="H71" s="39">
        <f t="shared" si="3"/>
        <v>0</v>
      </c>
      <c r="I71" s="37">
        <f t="shared" si="8"/>
        <v>1177.3766451628719</v>
      </c>
      <c r="J71" s="40">
        <f t="shared" si="9"/>
        <v>-340.15209411032492</v>
      </c>
      <c r="K71" s="37">
        <f t="shared" si="10"/>
        <v>837.22455105254699</v>
      </c>
      <c r="L71" s="37">
        <f t="shared" si="13"/>
        <v>1614183.3805182974</v>
      </c>
      <c r="M71" s="37">
        <f t="shared" si="11"/>
        <v>1147834.8594930419</v>
      </c>
      <c r="N71" s="41">
        <f>'jan-sep'!M71</f>
        <v>3526587.5333625879</v>
      </c>
      <c r="O71" s="41">
        <f t="shared" si="12"/>
        <v>-2378752.673869546</v>
      </c>
    </row>
    <row r="72" spans="1:15" s="34" customFormat="1" x14ac:dyDescent="0.3">
      <c r="A72" s="33">
        <v>1828</v>
      </c>
      <c r="B72" s="34" t="s">
        <v>300</v>
      </c>
      <c r="C72" s="65">
        <v>39369731</v>
      </c>
      <c r="D72" s="36">
        <v>1761</v>
      </c>
      <c r="E72" s="37">
        <f t="shared" si="7"/>
        <v>22356.462805224306</v>
      </c>
      <c r="F72" s="38">
        <f t="shared" ref="F72:F135" si="14">IF(ISNUMBER(C72),E72/E$366,"")</f>
        <v>0.71734579057606074</v>
      </c>
      <c r="G72" s="39">
        <f t="shared" ref="G72:G135" si="15">(E$366-E72)*0.6</f>
        <v>5285.4411939757711</v>
      </c>
      <c r="H72" s="39">
        <f t="shared" ref="H72:H135" si="16">IF(E72&gt;=E$366*0.9,0,IF(E72&lt;0.9*E$366,(E$366*0.9-E72)*0.35))</f>
        <v>1992.3804286544289</v>
      </c>
      <c r="I72" s="37">
        <f t="shared" si="8"/>
        <v>7277.8216226302002</v>
      </c>
      <c r="J72" s="40">
        <f t="shared" si="9"/>
        <v>-340.15209411032492</v>
      </c>
      <c r="K72" s="37">
        <f t="shared" si="10"/>
        <v>6937.6695285198748</v>
      </c>
      <c r="L72" s="37">
        <f t="shared" si="13"/>
        <v>12816243.877451783</v>
      </c>
      <c r="M72" s="37">
        <f t="shared" si="11"/>
        <v>12217236.039723499</v>
      </c>
      <c r="N72" s="41">
        <f>'jan-sep'!M72</f>
        <v>8641163.1368355304</v>
      </c>
      <c r="O72" s="41">
        <f t="shared" si="12"/>
        <v>3576072.9028879683</v>
      </c>
    </row>
    <row r="73" spans="1:15" s="34" customFormat="1" x14ac:dyDescent="0.3">
      <c r="A73" s="33">
        <v>1832</v>
      </c>
      <c r="B73" s="34" t="s">
        <v>301</v>
      </c>
      <c r="C73" s="65">
        <v>130354956</v>
      </c>
      <c r="D73" s="36">
        <v>4454</v>
      </c>
      <c r="E73" s="37">
        <f t="shared" ref="E73:E136" si="17">(C73)/D73</f>
        <v>29266.941176470587</v>
      </c>
      <c r="F73" s="38">
        <f t="shared" si="14"/>
        <v>0.93908044572562321</v>
      </c>
      <c r="G73" s="39">
        <f t="shared" si="15"/>
        <v>1139.154171228002</v>
      </c>
      <c r="H73" s="39">
        <f t="shared" si="16"/>
        <v>0</v>
      </c>
      <c r="I73" s="37">
        <f t="shared" ref="I73:I136" si="18">G73+H73</f>
        <v>1139.154171228002</v>
      </c>
      <c r="J73" s="40">
        <f t="shared" ref="J73:J136" si="19">I$368</f>
        <v>-340.15209411032492</v>
      </c>
      <c r="K73" s="37">
        <f t="shared" ref="K73:K136" si="20">I73+J73</f>
        <v>799.00207711767712</v>
      </c>
      <c r="L73" s="37">
        <f t="shared" ref="L73:L136" si="21">(I73*D73)</f>
        <v>5073792.6786495214</v>
      </c>
      <c r="M73" s="37">
        <f t="shared" ref="M73:M136" si="22">(K73*D73)</f>
        <v>3558755.2514821338</v>
      </c>
      <c r="N73" s="41">
        <f>'jan-sep'!M73</f>
        <v>-1062789.0200440362</v>
      </c>
      <c r="O73" s="41">
        <f t="shared" ref="O73:O136" si="23">M73-N73</f>
        <v>4621544.27152617</v>
      </c>
    </row>
    <row r="74" spans="1:15" s="34" customFormat="1" x14ac:dyDescent="0.3">
      <c r="A74" s="33">
        <v>1833</v>
      </c>
      <c r="B74" s="34" t="s">
        <v>302</v>
      </c>
      <c r="C74" s="65">
        <v>714026330</v>
      </c>
      <c r="D74" s="36">
        <v>26184</v>
      </c>
      <c r="E74" s="37">
        <f t="shared" si="17"/>
        <v>27269.566529178122</v>
      </c>
      <c r="F74" s="38">
        <f t="shared" si="14"/>
        <v>0.87499122428117493</v>
      </c>
      <c r="G74" s="39">
        <f t="shared" si="15"/>
        <v>2337.5789596034811</v>
      </c>
      <c r="H74" s="39">
        <f t="shared" si="16"/>
        <v>272.79412527059338</v>
      </c>
      <c r="I74" s="37">
        <f t="shared" si="18"/>
        <v>2610.3730848740743</v>
      </c>
      <c r="J74" s="40">
        <f t="shared" si="19"/>
        <v>-340.15209411032492</v>
      </c>
      <c r="K74" s="37">
        <f t="shared" si="20"/>
        <v>2270.2209907637493</v>
      </c>
      <c r="L74" s="37">
        <f t="shared" si="21"/>
        <v>68350008.854342759</v>
      </c>
      <c r="M74" s="37">
        <f t="shared" si="22"/>
        <v>59443466.42215801</v>
      </c>
      <c r="N74" s="41">
        <f>'jan-sep'!M74</f>
        <v>44084570.248552836</v>
      </c>
      <c r="O74" s="41">
        <f t="shared" si="23"/>
        <v>15358896.173605174</v>
      </c>
    </row>
    <row r="75" spans="1:15" s="34" customFormat="1" x14ac:dyDescent="0.3">
      <c r="A75" s="33">
        <v>1834</v>
      </c>
      <c r="B75" s="34" t="s">
        <v>303</v>
      </c>
      <c r="C75" s="65">
        <v>81121171</v>
      </c>
      <c r="D75" s="36">
        <v>1890</v>
      </c>
      <c r="E75" s="37">
        <f t="shared" si="17"/>
        <v>42921.254497354501</v>
      </c>
      <c r="F75" s="38">
        <f t="shared" si="14"/>
        <v>1.3772027135136127</v>
      </c>
      <c r="G75" s="39">
        <f t="shared" si="15"/>
        <v>-7053.4338213023457</v>
      </c>
      <c r="H75" s="39">
        <f t="shared" si="16"/>
        <v>0</v>
      </c>
      <c r="I75" s="37">
        <f t="shared" si="18"/>
        <v>-7053.4338213023457</v>
      </c>
      <c r="J75" s="40">
        <f t="shared" si="19"/>
        <v>-340.15209411032492</v>
      </c>
      <c r="K75" s="37">
        <f t="shared" si="20"/>
        <v>-7393.5859154126701</v>
      </c>
      <c r="L75" s="37">
        <f t="shared" si="21"/>
        <v>-13330989.922261434</v>
      </c>
      <c r="M75" s="37">
        <f t="shared" si="22"/>
        <v>-13973877.380129946</v>
      </c>
      <c r="N75" s="41">
        <f>'jan-sep'!M75</f>
        <v>-6741694.0980429314</v>
      </c>
      <c r="O75" s="41">
        <f t="shared" si="23"/>
        <v>-7232183.282087015</v>
      </c>
    </row>
    <row r="76" spans="1:15" s="34" customFormat="1" x14ac:dyDescent="0.3">
      <c r="A76" s="33">
        <v>1835</v>
      </c>
      <c r="B76" s="34" t="s">
        <v>304</v>
      </c>
      <c r="C76" s="65">
        <v>14891417</v>
      </c>
      <c r="D76" s="36">
        <v>435</v>
      </c>
      <c r="E76" s="37">
        <f t="shared" si="17"/>
        <v>34233.142528735632</v>
      </c>
      <c r="F76" s="38">
        <f t="shared" si="14"/>
        <v>1.0984296087053762</v>
      </c>
      <c r="G76" s="39">
        <f t="shared" si="15"/>
        <v>-1840.5666401310248</v>
      </c>
      <c r="H76" s="39">
        <f t="shared" si="16"/>
        <v>0</v>
      </c>
      <c r="I76" s="37">
        <f t="shared" si="18"/>
        <v>-1840.5666401310248</v>
      </c>
      <c r="J76" s="40">
        <f t="shared" si="19"/>
        <v>-340.15209411032492</v>
      </c>
      <c r="K76" s="37">
        <f t="shared" si="20"/>
        <v>-2180.7187342413499</v>
      </c>
      <c r="L76" s="37">
        <f t="shared" si="21"/>
        <v>-800646.48845699581</v>
      </c>
      <c r="M76" s="37">
        <f t="shared" si="22"/>
        <v>-948612.64939498727</v>
      </c>
      <c r="N76" s="41">
        <f>'jan-sep'!M76</f>
        <v>-139389.99558130963</v>
      </c>
      <c r="O76" s="41">
        <f t="shared" si="23"/>
        <v>-809222.65381367761</v>
      </c>
    </row>
    <row r="77" spans="1:15" s="34" customFormat="1" x14ac:dyDescent="0.3">
      <c r="A77" s="33">
        <v>1836</v>
      </c>
      <c r="B77" s="34" t="s">
        <v>305</v>
      </c>
      <c r="C77" s="65">
        <v>31408846</v>
      </c>
      <c r="D77" s="36">
        <v>1213</v>
      </c>
      <c r="E77" s="37">
        <f t="shared" si="17"/>
        <v>25893.525144270403</v>
      </c>
      <c r="F77" s="38">
        <f t="shared" si="14"/>
        <v>0.8308385556000033</v>
      </c>
      <c r="G77" s="39">
        <f t="shared" si="15"/>
        <v>3163.2037905481125</v>
      </c>
      <c r="H77" s="39">
        <f t="shared" si="16"/>
        <v>754.40860998829521</v>
      </c>
      <c r="I77" s="37">
        <f t="shared" si="18"/>
        <v>3917.6124005364077</v>
      </c>
      <c r="J77" s="40">
        <f t="shared" si="19"/>
        <v>-340.15209411032492</v>
      </c>
      <c r="K77" s="37">
        <f t="shared" si="20"/>
        <v>3577.4603064260828</v>
      </c>
      <c r="L77" s="37">
        <f t="shared" si="21"/>
        <v>4752063.8418506626</v>
      </c>
      <c r="M77" s="37">
        <f t="shared" si="22"/>
        <v>4339459.3516948381</v>
      </c>
      <c r="N77" s="41">
        <f>'jan-sep'!M77</f>
        <v>4853989.0999043174</v>
      </c>
      <c r="O77" s="41">
        <f t="shared" si="23"/>
        <v>-514529.74820947926</v>
      </c>
    </row>
    <row r="78" spans="1:15" s="34" customFormat="1" x14ac:dyDescent="0.3">
      <c r="A78" s="33">
        <v>1837</v>
      </c>
      <c r="B78" s="34" t="s">
        <v>306</v>
      </c>
      <c r="C78" s="65">
        <v>182296504</v>
      </c>
      <c r="D78" s="36">
        <v>6288</v>
      </c>
      <c r="E78" s="37">
        <f t="shared" si="17"/>
        <v>28991.174300254454</v>
      </c>
      <c r="F78" s="38">
        <f t="shared" si="14"/>
        <v>0.93023198836645071</v>
      </c>
      <c r="G78" s="39">
        <f t="shared" si="15"/>
        <v>1304.6142969576824</v>
      </c>
      <c r="H78" s="39">
        <f t="shared" si="16"/>
        <v>0</v>
      </c>
      <c r="I78" s="37">
        <f t="shared" si="18"/>
        <v>1304.6142969576824</v>
      </c>
      <c r="J78" s="40">
        <f t="shared" si="19"/>
        <v>-340.15209411032492</v>
      </c>
      <c r="K78" s="37">
        <f t="shared" si="20"/>
        <v>964.4622028473575</v>
      </c>
      <c r="L78" s="37">
        <f t="shared" si="21"/>
        <v>8203414.6992699075</v>
      </c>
      <c r="M78" s="37">
        <f t="shared" si="22"/>
        <v>6064538.3315041838</v>
      </c>
      <c r="N78" s="41">
        <f>'jan-sep'!M78</f>
        <v>564077.90111430234</v>
      </c>
      <c r="O78" s="41">
        <f t="shared" si="23"/>
        <v>5500460.4303898811</v>
      </c>
    </row>
    <row r="79" spans="1:15" s="34" customFormat="1" x14ac:dyDescent="0.3">
      <c r="A79" s="33">
        <v>1838</v>
      </c>
      <c r="B79" s="34" t="s">
        <v>307</v>
      </c>
      <c r="C79" s="65">
        <v>52000417</v>
      </c>
      <c r="D79" s="36">
        <v>1950</v>
      </c>
      <c r="E79" s="37">
        <f t="shared" si="17"/>
        <v>26666.880512820513</v>
      </c>
      <c r="F79" s="38">
        <f t="shared" si="14"/>
        <v>0.8556530006704095</v>
      </c>
      <c r="G79" s="39">
        <f t="shared" si="15"/>
        <v>2699.1905694180464</v>
      </c>
      <c r="H79" s="39">
        <f t="shared" si="16"/>
        <v>483.7342309957566</v>
      </c>
      <c r="I79" s="37">
        <f t="shared" si="18"/>
        <v>3182.924800413803</v>
      </c>
      <c r="J79" s="40">
        <f t="shared" si="19"/>
        <v>-340.15209411032492</v>
      </c>
      <c r="K79" s="37">
        <f t="shared" si="20"/>
        <v>2842.7727063034781</v>
      </c>
      <c r="L79" s="37">
        <f t="shared" si="21"/>
        <v>6206703.3608069159</v>
      </c>
      <c r="M79" s="37">
        <f t="shared" si="22"/>
        <v>5543406.7772917822</v>
      </c>
      <c r="N79" s="41">
        <f>'jan-sep'!M79</f>
        <v>4162065.8673647302</v>
      </c>
      <c r="O79" s="41">
        <f t="shared" si="23"/>
        <v>1381340.909927052</v>
      </c>
    </row>
    <row r="80" spans="1:15" s="34" customFormat="1" x14ac:dyDescent="0.3">
      <c r="A80" s="33">
        <v>1839</v>
      </c>
      <c r="B80" s="34" t="s">
        <v>308</v>
      </c>
      <c r="C80" s="65">
        <v>27984134</v>
      </c>
      <c r="D80" s="36">
        <v>1017</v>
      </c>
      <c r="E80" s="37">
        <f t="shared" si="17"/>
        <v>27516.355948869223</v>
      </c>
      <c r="F80" s="38">
        <f t="shared" si="14"/>
        <v>0.88290988981053353</v>
      </c>
      <c r="G80" s="39">
        <f t="shared" si="15"/>
        <v>2189.505307788821</v>
      </c>
      <c r="H80" s="39">
        <f t="shared" si="16"/>
        <v>186.41782837870832</v>
      </c>
      <c r="I80" s="37">
        <f t="shared" si="18"/>
        <v>2375.9231361675293</v>
      </c>
      <c r="J80" s="40">
        <f t="shared" si="19"/>
        <v>-340.15209411032492</v>
      </c>
      <c r="K80" s="37">
        <f t="shared" si="20"/>
        <v>2035.7710420572043</v>
      </c>
      <c r="L80" s="37">
        <f t="shared" si="21"/>
        <v>2416313.829482377</v>
      </c>
      <c r="M80" s="37">
        <f t="shared" si="22"/>
        <v>2070379.1497721768</v>
      </c>
      <c r="N80" s="41">
        <f>'jan-sep'!M80</f>
        <v>789840.28343404073</v>
      </c>
      <c r="O80" s="41">
        <f t="shared" si="23"/>
        <v>1280538.8663381361</v>
      </c>
    </row>
    <row r="81" spans="1:15" s="34" customFormat="1" x14ac:dyDescent="0.3">
      <c r="A81" s="33">
        <v>1840</v>
      </c>
      <c r="B81" s="34" t="s">
        <v>309</v>
      </c>
      <c r="C81" s="65">
        <v>110445166</v>
      </c>
      <c r="D81" s="36">
        <v>4671</v>
      </c>
      <c r="E81" s="37">
        <f t="shared" si="17"/>
        <v>23644.865339327767</v>
      </c>
      <c r="F81" s="38">
        <f t="shared" si="14"/>
        <v>0.75868641509518953</v>
      </c>
      <c r="G81" s="39">
        <f t="shared" si="15"/>
        <v>4512.3996735136943</v>
      </c>
      <c r="H81" s="39">
        <f t="shared" si="16"/>
        <v>1541.4395417182177</v>
      </c>
      <c r="I81" s="37">
        <f t="shared" si="18"/>
        <v>6053.839215231912</v>
      </c>
      <c r="J81" s="40">
        <f t="shared" si="19"/>
        <v>-340.15209411032492</v>
      </c>
      <c r="K81" s="37">
        <f t="shared" si="20"/>
        <v>5713.6871211215876</v>
      </c>
      <c r="L81" s="37">
        <f t="shared" si="21"/>
        <v>28277482.974348262</v>
      </c>
      <c r="M81" s="37">
        <f t="shared" si="22"/>
        <v>26688632.542758934</v>
      </c>
      <c r="N81" s="41">
        <f>'jan-sep'!M81</f>
        <v>21047080.497364428</v>
      </c>
      <c r="O81" s="41">
        <f t="shared" si="23"/>
        <v>5641552.0453945063</v>
      </c>
    </row>
    <row r="82" spans="1:15" s="34" customFormat="1" x14ac:dyDescent="0.3">
      <c r="A82" s="33">
        <v>1841</v>
      </c>
      <c r="B82" s="34" t="s">
        <v>418</v>
      </c>
      <c r="C82" s="65">
        <v>262046546</v>
      </c>
      <c r="D82" s="36">
        <v>9739</v>
      </c>
      <c r="E82" s="37">
        <f t="shared" si="17"/>
        <v>26906.925351678816</v>
      </c>
      <c r="F82" s="38">
        <f t="shared" si="14"/>
        <v>0.86335525465417806</v>
      </c>
      <c r="G82" s="39">
        <f t="shared" si="15"/>
        <v>2555.1636661030648</v>
      </c>
      <c r="H82" s="39">
        <f t="shared" si="16"/>
        <v>399.71853739535072</v>
      </c>
      <c r="I82" s="37">
        <f t="shared" si="18"/>
        <v>2954.8822034984155</v>
      </c>
      <c r="J82" s="40">
        <f t="shared" si="19"/>
        <v>-340.15209411032492</v>
      </c>
      <c r="K82" s="37">
        <f t="shared" si="20"/>
        <v>2614.7301093880906</v>
      </c>
      <c r="L82" s="37">
        <f t="shared" si="21"/>
        <v>28777597.779871069</v>
      </c>
      <c r="M82" s="37">
        <f t="shared" si="22"/>
        <v>25464856.535330612</v>
      </c>
      <c r="N82" s="41">
        <f>'jan-sep'!M82</f>
        <v>16881836.310443632</v>
      </c>
      <c r="O82" s="41">
        <f t="shared" si="23"/>
        <v>8583020.2248869799</v>
      </c>
    </row>
    <row r="83" spans="1:15" s="34" customFormat="1" x14ac:dyDescent="0.3">
      <c r="A83" s="33">
        <v>1845</v>
      </c>
      <c r="B83" s="34" t="s">
        <v>310</v>
      </c>
      <c r="C83" s="65">
        <v>59447957</v>
      </c>
      <c r="D83" s="36">
        <v>1926</v>
      </c>
      <c r="E83" s="37">
        <f t="shared" si="17"/>
        <v>30866.021287642783</v>
      </c>
      <c r="F83" s="38">
        <f t="shared" si="14"/>
        <v>0.99038969784377218</v>
      </c>
      <c r="G83" s="39">
        <f t="shared" si="15"/>
        <v>179.70610452468463</v>
      </c>
      <c r="H83" s="39">
        <f t="shared" si="16"/>
        <v>0</v>
      </c>
      <c r="I83" s="37">
        <f t="shared" si="18"/>
        <v>179.70610452468463</v>
      </c>
      <c r="J83" s="40">
        <f t="shared" si="19"/>
        <v>-340.15209411032492</v>
      </c>
      <c r="K83" s="37">
        <f t="shared" si="20"/>
        <v>-160.44598958564029</v>
      </c>
      <c r="L83" s="37">
        <f t="shared" si="21"/>
        <v>346113.95731454261</v>
      </c>
      <c r="M83" s="37">
        <f t="shared" si="22"/>
        <v>-309018.97594194318</v>
      </c>
      <c r="N83" s="41">
        <f>'jan-sep'!M83</f>
        <v>-2255555.18181518</v>
      </c>
      <c r="O83" s="41">
        <f t="shared" si="23"/>
        <v>1946536.2058732368</v>
      </c>
    </row>
    <row r="84" spans="1:15" s="34" customFormat="1" x14ac:dyDescent="0.3">
      <c r="A84" s="33">
        <v>1848</v>
      </c>
      <c r="B84" s="34" t="s">
        <v>311</v>
      </c>
      <c r="C84" s="65">
        <v>68455541</v>
      </c>
      <c r="D84" s="36">
        <v>2608</v>
      </c>
      <c r="E84" s="37">
        <f t="shared" si="17"/>
        <v>26248.290260736198</v>
      </c>
      <c r="F84" s="38">
        <f t="shared" si="14"/>
        <v>0.84222180818146686</v>
      </c>
      <c r="G84" s="39">
        <f t="shared" si="15"/>
        <v>2950.344720668636</v>
      </c>
      <c r="H84" s="39">
        <f t="shared" si="16"/>
        <v>630.24081922526705</v>
      </c>
      <c r="I84" s="37">
        <f t="shared" si="18"/>
        <v>3580.5855398939029</v>
      </c>
      <c r="J84" s="40">
        <f t="shared" si="19"/>
        <v>-340.15209411032492</v>
      </c>
      <c r="K84" s="37">
        <f t="shared" si="20"/>
        <v>3240.433445783578</v>
      </c>
      <c r="L84" s="37">
        <f t="shared" si="21"/>
        <v>9338167.0880432986</v>
      </c>
      <c r="M84" s="37">
        <f t="shared" si="22"/>
        <v>8451050.4266035706</v>
      </c>
      <c r="N84" s="41">
        <f>'jan-sep'!M84</f>
        <v>5266123.7180960048</v>
      </c>
      <c r="O84" s="41">
        <f t="shared" si="23"/>
        <v>3184926.7085075658</v>
      </c>
    </row>
    <row r="85" spans="1:15" s="34" customFormat="1" x14ac:dyDescent="0.3">
      <c r="A85" s="33">
        <v>1851</v>
      </c>
      <c r="B85" s="34" t="s">
        <v>312</v>
      </c>
      <c r="C85" s="65">
        <v>52998426</v>
      </c>
      <c r="D85" s="36">
        <v>2034</v>
      </c>
      <c r="E85" s="37">
        <f t="shared" si="17"/>
        <v>26056.256637168142</v>
      </c>
      <c r="F85" s="38">
        <f t="shared" si="14"/>
        <v>0.83606007710997454</v>
      </c>
      <c r="G85" s="39">
        <f t="shared" si="15"/>
        <v>3065.564894809469</v>
      </c>
      <c r="H85" s="39">
        <f t="shared" si="16"/>
        <v>697.45258747408639</v>
      </c>
      <c r="I85" s="37">
        <f t="shared" si="18"/>
        <v>3763.0174822835552</v>
      </c>
      <c r="J85" s="40">
        <f t="shared" si="19"/>
        <v>-340.15209411032492</v>
      </c>
      <c r="K85" s="37">
        <f t="shared" si="20"/>
        <v>3422.8653881732303</v>
      </c>
      <c r="L85" s="37">
        <f t="shared" si="21"/>
        <v>7653977.5589647517</v>
      </c>
      <c r="M85" s="37">
        <f t="shared" si="22"/>
        <v>6962108.1995443506</v>
      </c>
      <c r="N85" s="41">
        <f>'jan-sep'!M85</f>
        <v>4889634.5642665913</v>
      </c>
      <c r="O85" s="41">
        <f t="shared" si="23"/>
        <v>2072473.6352777593</v>
      </c>
    </row>
    <row r="86" spans="1:15" s="34" customFormat="1" x14ac:dyDescent="0.3">
      <c r="A86" s="33">
        <v>1853</v>
      </c>
      <c r="B86" s="34" t="s">
        <v>314</v>
      </c>
      <c r="C86" s="65">
        <v>31028523</v>
      </c>
      <c r="D86" s="36">
        <v>1348</v>
      </c>
      <c r="E86" s="37">
        <f t="shared" si="17"/>
        <v>23018.192136498517</v>
      </c>
      <c r="F86" s="38">
        <f t="shared" si="14"/>
        <v>0.73857852110350986</v>
      </c>
      <c r="G86" s="39">
        <f t="shared" si="15"/>
        <v>4888.4035952112436</v>
      </c>
      <c r="H86" s="39">
        <f t="shared" si="16"/>
        <v>1760.7751627084551</v>
      </c>
      <c r="I86" s="37">
        <f t="shared" si="18"/>
        <v>6649.1787579196989</v>
      </c>
      <c r="J86" s="40">
        <f t="shared" si="19"/>
        <v>-340.15209411032492</v>
      </c>
      <c r="K86" s="37">
        <f t="shared" si="20"/>
        <v>6309.0266638093744</v>
      </c>
      <c r="L86" s="37">
        <f t="shared" si="21"/>
        <v>8963092.9656757545</v>
      </c>
      <c r="M86" s="37">
        <f t="shared" si="22"/>
        <v>8504567.9428150374</v>
      </c>
      <c r="N86" s="41">
        <f>'jan-sep'!M86</f>
        <v>7272541.014568028</v>
      </c>
      <c r="O86" s="41">
        <f t="shared" si="23"/>
        <v>1232026.9282470094</v>
      </c>
    </row>
    <row r="87" spans="1:15" s="34" customFormat="1" x14ac:dyDescent="0.3">
      <c r="A87" s="33">
        <v>1856</v>
      </c>
      <c r="B87" s="34" t="s">
        <v>315</v>
      </c>
      <c r="C87" s="65">
        <v>18230034</v>
      </c>
      <c r="D87" s="36">
        <v>498</v>
      </c>
      <c r="E87" s="37">
        <f t="shared" si="17"/>
        <v>36606.493975903613</v>
      </c>
      <c r="F87" s="38">
        <f t="shared" si="14"/>
        <v>1.1745826962942458</v>
      </c>
      <c r="G87" s="39">
        <f t="shared" si="15"/>
        <v>-3264.5775084318134</v>
      </c>
      <c r="H87" s="39">
        <f t="shared" si="16"/>
        <v>0</v>
      </c>
      <c r="I87" s="37">
        <f t="shared" si="18"/>
        <v>-3264.5775084318134</v>
      </c>
      <c r="J87" s="40">
        <f t="shared" si="19"/>
        <v>-340.15209411032492</v>
      </c>
      <c r="K87" s="37">
        <f t="shared" si="20"/>
        <v>-3604.7296025421383</v>
      </c>
      <c r="L87" s="37">
        <f t="shared" si="21"/>
        <v>-1625759.5991990431</v>
      </c>
      <c r="M87" s="37">
        <f t="shared" si="22"/>
        <v>-1795155.3420659848</v>
      </c>
      <c r="N87" s="41">
        <f>'jan-sep'!M87</f>
        <v>-1162053.1921827404</v>
      </c>
      <c r="O87" s="41">
        <f t="shared" si="23"/>
        <v>-633102.14988324442</v>
      </c>
    </row>
    <row r="88" spans="1:15" s="34" customFormat="1" x14ac:dyDescent="0.3">
      <c r="A88" s="33">
        <v>1857</v>
      </c>
      <c r="B88" s="34" t="s">
        <v>316</v>
      </c>
      <c r="C88" s="65">
        <v>22947963</v>
      </c>
      <c r="D88" s="36">
        <v>728</v>
      </c>
      <c r="E88" s="37">
        <f t="shared" si="17"/>
        <v>31521.927197802197</v>
      </c>
      <c r="F88" s="38">
        <f t="shared" si="14"/>
        <v>1.0114355738289869</v>
      </c>
      <c r="G88" s="39">
        <f t="shared" si="15"/>
        <v>-213.8374415709637</v>
      </c>
      <c r="H88" s="39">
        <f t="shared" si="16"/>
        <v>0</v>
      </c>
      <c r="I88" s="37">
        <f t="shared" si="18"/>
        <v>-213.8374415709637</v>
      </c>
      <c r="J88" s="40">
        <f t="shared" si="19"/>
        <v>-340.15209411032492</v>
      </c>
      <c r="K88" s="37">
        <f t="shared" si="20"/>
        <v>-553.98953568128866</v>
      </c>
      <c r="L88" s="37">
        <f t="shared" si="21"/>
        <v>-155673.65746366157</v>
      </c>
      <c r="M88" s="37">
        <f t="shared" si="22"/>
        <v>-403304.38197597815</v>
      </c>
      <c r="N88" s="41">
        <f>'jan-sep'!M88</f>
        <v>361513.15038346365</v>
      </c>
      <c r="O88" s="41">
        <f t="shared" si="23"/>
        <v>-764817.53235944174</v>
      </c>
    </row>
    <row r="89" spans="1:15" s="34" customFormat="1" x14ac:dyDescent="0.3">
      <c r="A89" s="33">
        <v>1859</v>
      </c>
      <c r="B89" s="34" t="s">
        <v>317</v>
      </c>
      <c r="C89" s="65">
        <v>40136422</v>
      </c>
      <c r="D89" s="36">
        <v>1272</v>
      </c>
      <c r="E89" s="37">
        <f t="shared" si="17"/>
        <v>31553.790880503144</v>
      </c>
      <c r="F89" s="38">
        <f t="shared" si="14"/>
        <v>1.0124579752194445</v>
      </c>
      <c r="G89" s="39">
        <f t="shared" si="15"/>
        <v>-232.95565119153179</v>
      </c>
      <c r="H89" s="39">
        <f t="shared" si="16"/>
        <v>0</v>
      </c>
      <c r="I89" s="37">
        <f t="shared" si="18"/>
        <v>-232.95565119153179</v>
      </c>
      <c r="J89" s="40">
        <f t="shared" si="19"/>
        <v>-340.15209411032492</v>
      </c>
      <c r="K89" s="37">
        <f t="shared" si="20"/>
        <v>-573.10774530185677</v>
      </c>
      <c r="L89" s="37">
        <f t="shared" si="21"/>
        <v>-296319.58831562841</v>
      </c>
      <c r="M89" s="37">
        <f t="shared" si="22"/>
        <v>-728993.05202396179</v>
      </c>
      <c r="N89" s="41">
        <f>'jan-sep'!M89</f>
        <v>880655.306713962</v>
      </c>
      <c r="O89" s="41">
        <f t="shared" si="23"/>
        <v>-1609648.3587379237</v>
      </c>
    </row>
    <row r="90" spans="1:15" s="34" customFormat="1" x14ac:dyDescent="0.3">
      <c r="A90" s="33">
        <v>1860</v>
      </c>
      <c r="B90" s="34" t="s">
        <v>318</v>
      </c>
      <c r="C90" s="65">
        <v>295735665</v>
      </c>
      <c r="D90" s="36">
        <v>11433</v>
      </c>
      <c r="E90" s="37">
        <f t="shared" si="17"/>
        <v>25866.84728417738</v>
      </c>
      <c r="F90" s="38">
        <f t="shared" si="14"/>
        <v>0.82998255030050505</v>
      </c>
      <c r="G90" s="39">
        <f t="shared" si="15"/>
        <v>3179.2105066039262</v>
      </c>
      <c r="H90" s="39">
        <f t="shared" si="16"/>
        <v>763.74586102085323</v>
      </c>
      <c r="I90" s="37">
        <f t="shared" si="18"/>
        <v>3942.9563676247794</v>
      </c>
      <c r="J90" s="40">
        <f t="shared" si="19"/>
        <v>-340.15209411032492</v>
      </c>
      <c r="K90" s="37">
        <f t="shared" si="20"/>
        <v>3602.8042735144545</v>
      </c>
      <c r="L90" s="37">
        <f t="shared" si="21"/>
        <v>45079820.151054107</v>
      </c>
      <c r="M90" s="37">
        <f t="shared" si="22"/>
        <v>41190861.259090759</v>
      </c>
      <c r="N90" s="41">
        <f>'jan-sep'!M90</f>
        <v>35337734.122964606</v>
      </c>
      <c r="O90" s="41">
        <f t="shared" si="23"/>
        <v>5853127.1361261532</v>
      </c>
    </row>
    <row r="91" spans="1:15" s="34" customFormat="1" x14ac:dyDescent="0.3">
      <c r="A91" s="33">
        <v>1865</v>
      </c>
      <c r="B91" s="34" t="s">
        <v>319</v>
      </c>
      <c r="C91" s="65">
        <v>272268316</v>
      </c>
      <c r="D91" s="36">
        <v>9608</v>
      </c>
      <c r="E91" s="37">
        <f t="shared" si="17"/>
        <v>28337.668193172358</v>
      </c>
      <c r="F91" s="38">
        <f t="shared" si="14"/>
        <v>0.90926311421514527</v>
      </c>
      <c r="G91" s="39">
        <f t="shared" si="15"/>
        <v>1696.7179612069397</v>
      </c>
      <c r="H91" s="39">
        <f t="shared" si="16"/>
        <v>0</v>
      </c>
      <c r="I91" s="37">
        <f t="shared" si="18"/>
        <v>1696.7179612069397</v>
      </c>
      <c r="J91" s="40">
        <f t="shared" si="19"/>
        <v>-340.15209411032492</v>
      </c>
      <c r="K91" s="37">
        <f t="shared" si="20"/>
        <v>1356.5658670966147</v>
      </c>
      <c r="L91" s="37">
        <f t="shared" si="21"/>
        <v>16302066.171276277</v>
      </c>
      <c r="M91" s="37">
        <f t="shared" si="22"/>
        <v>13033884.851064274</v>
      </c>
      <c r="N91" s="41">
        <f>'jan-sep'!M91</f>
        <v>13157278.309918132</v>
      </c>
      <c r="O91" s="41">
        <f t="shared" si="23"/>
        <v>-123393.45885385759</v>
      </c>
    </row>
    <row r="92" spans="1:15" s="34" customFormat="1" x14ac:dyDescent="0.3">
      <c r="A92" s="33">
        <v>1866</v>
      </c>
      <c r="B92" s="34" t="s">
        <v>320</v>
      </c>
      <c r="C92" s="65">
        <v>229094959</v>
      </c>
      <c r="D92" s="36">
        <v>8061</v>
      </c>
      <c r="E92" s="37">
        <f t="shared" si="17"/>
        <v>28420.166108423273</v>
      </c>
      <c r="F92" s="38">
        <f t="shared" si="14"/>
        <v>0.91191020256503919</v>
      </c>
      <c r="G92" s="39">
        <f t="shared" si="15"/>
        <v>1647.2192120563907</v>
      </c>
      <c r="H92" s="39">
        <f t="shared" si="16"/>
        <v>0</v>
      </c>
      <c r="I92" s="37">
        <f t="shared" si="18"/>
        <v>1647.2192120563907</v>
      </c>
      <c r="J92" s="40">
        <f t="shared" si="19"/>
        <v>-340.15209411032492</v>
      </c>
      <c r="K92" s="37">
        <f t="shared" si="20"/>
        <v>1307.0671179460658</v>
      </c>
      <c r="L92" s="37">
        <f t="shared" si="21"/>
        <v>13278234.068386566</v>
      </c>
      <c r="M92" s="37">
        <f t="shared" si="22"/>
        <v>10536268.037763236</v>
      </c>
      <c r="N92" s="41">
        <f>'jan-sep'!M92</f>
        <v>26051921.404475428</v>
      </c>
      <c r="O92" s="41">
        <f t="shared" si="23"/>
        <v>-15515653.366712192</v>
      </c>
    </row>
    <row r="93" spans="1:15" s="34" customFormat="1" x14ac:dyDescent="0.3">
      <c r="A93" s="33">
        <v>1867</v>
      </c>
      <c r="B93" s="34" t="s">
        <v>170</v>
      </c>
      <c r="C93" s="65">
        <v>63150151</v>
      </c>
      <c r="D93" s="36">
        <v>2569</v>
      </c>
      <c r="E93" s="37">
        <f t="shared" si="17"/>
        <v>24581.608018684314</v>
      </c>
      <c r="F93" s="38">
        <f t="shared" si="14"/>
        <v>0.78874342472787318</v>
      </c>
      <c r="G93" s="39">
        <f t="shared" si="15"/>
        <v>3950.3540658997663</v>
      </c>
      <c r="H93" s="39">
        <f t="shared" si="16"/>
        <v>1213.5796039434263</v>
      </c>
      <c r="I93" s="37">
        <f t="shared" si="18"/>
        <v>5163.9336698431925</v>
      </c>
      <c r="J93" s="40">
        <f t="shared" si="19"/>
        <v>-340.15209411032492</v>
      </c>
      <c r="K93" s="37">
        <f t="shared" si="20"/>
        <v>4823.7815757328681</v>
      </c>
      <c r="L93" s="37">
        <f t="shared" si="21"/>
        <v>13266145.597827161</v>
      </c>
      <c r="M93" s="37">
        <f t="shared" si="22"/>
        <v>12392294.868057739</v>
      </c>
      <c r="N93" s="41">
        <f>'jan-sep'!M93</f>
        <v>10879509.292748708</v>
      </c>
      <c r="O93" s="41">
        <f t="shared" si="23"/>
        <v>1512785.5753090307</v>
      </c>
    </row>
    <row r="94" spans="1:15" s="34" customFormat="1" x14ac:dyDescent="0.3">
      <c r="A94" s="33">
        <v>1868</v>
      </c>
      <c r="B94" s="34" t="s">
        <v>321</v>
      </c>
      <c r="C94" s="65">
        <v>120483540</v>
      </c>
      <c r="D94" s="36">
        <v>4410</v>
      </c>
      <c r="E94" s="37">
        <f t="shared" si="17"/>
        <v>27320.530612244896</v>
      </c>
      <c r="F94" s="38">
        <f t="shared" si="14"/>
        <v>0.87662649506515489</v>
      </c>
      <c r="G94" s="39">
        <f t="shared" si="15"/>
        <v>2307.0005097634166</v>
      </c>
      <c r="H94" s="39">
        <f t="shared" si="16"/>
        <v>254.95669619722247</v>
      </c>
      <c r="I94" s="37">
        <f t="shared" si="18"/>
        <v>2561.9572059606389</v>
      </c>
      <c r="J94" s="40">
        <f t="shared" si="19"/>
        <v>-340.15209411032492</v>
      </c>
      <c r="K94" s="37">
        <f t="shared" si="20"/>
        <v>2221.805111850314</v>
      </c>
      <c r="L94" s="37">
        <f t="shared" si="21"/>
        <v>11298231.278286418</v>
      </c>
      <c r="M94" s="37">
        <f t="shared" si="22"/>
        <v>9798160.5432598852</v>
      </c>
      <c r="N94" s="41">
        <f>'jan-sep'!M94</f>
        <v>5230939.6378998226</v>
      </c>
      <c r="O94" s="41">
        <f t="shared" si="23"/>
        <v>4567220.9053600626</v>
      </c>
    </row>
    <row r="95" spans="1:15" s="34" customFormat="1" x14ac:dyDescent="0.3">
      <c r="A95" s="33">
        <v>1870</v>
      </c>
      <c r="B95" s="34" t="s">
        <v>385</v>
      </c>
      <c r="C95" s="65">
        <v>284230855</v>
      </c>
      <c r="D95" s="36">
        <v>10566</v>
      </c>
      <c r="E95" s="37">
        <f t="shared" si="17"/>
        <v>26900.516278629566</v>
      </c>
      <c r="F95" s="38">
        <f t="shared" si="14"/>
        <v>0.86314960845632338</v>
      </c>
      <c r="G95" s="39">
        <f t="shared" si="15"/>
        <v>2559.009109932615</v>
      </c>
      <c r="H95" s="39">
        <f t="shared" si="16"/>
        <v>401.96171296258814</v>
      </c>
      <c r="I95" s="37">
        <f t="shared" si="18"/>
        <v>2960.9708228952031</v>
      </c>
      <c r="J95" s="40">
        <f t="shared" si="19"/>
        <v>-340.15209411032492</v>
      </c>
      <c r="K95" s="37">
        <f t="shared" si="20"/>
        <v>2620.8187287848782</v>
      </c>
      <c r="L95" s="37">
        <f t="shared" si="21"/>
        <v>31285617.714710716</v>
      </c>
      <c r="M95" s="37">
        <f t="shared" si="22"/>
        <v>27691570.688341022</v>
      </c>
      <c r="N95" s="41">
        <f>'jan-sep'!M95</f>
        <v>29464542.771013174</v>
      </c>
      <c r="O95" s="41">
        <f t="shared" si="23"/>
        <v>-1772972.0826721527</v>
      </c>
    </row>
    <row r="96" spans="1:15" s="34" customFormat="1" x14ac:dyDescent="0.3">
      <c r="A96" s="33">
        <v>1871</v>
      </c>
      <c r="B96" s="34" t="s">
        <v>322</v>
      </c>
      <c r="C96" s="65">
        <v>117644612</v>
      </c>
      <c r="D96" s="36">
        <v>4663</v>
      </c>
      <c r="E96" s="37">
        <f t="shared" si="17"/>
        <v>25229.382800772037</v>
      </c>
      <c r="F96" s="38">
        <f t="shared" si="14"/>
        <v>0.80952839940031396</v>
      </c>
      <c r="G96" s="39">
        <f t="shared" si="15"/>
        <v>3561.6891966471326</v>
      </c>
      <c r="H96" s="39">
        <f t="shared" si="16"/>
        <v>986.85843021272331</v>
      </c>
      <c r="I96" s="37">
        <f t="shared" si="18"/>
        <v>4548.5476268598559</v>
      </c>
      <c r="J96" s="40">
        <f t="shared" si="19"/>
        <v>-340.15209411032492</v>
      </c>
      <c r="K96" s="37">
        <f t="shared" si="20"/>
        <v>4208.3955327495314</v>
      </c>
      <c r="L96" s="37">
        <f t="shared" si="21"/>
        <v>21209877.584047507</v>
      </c>
      <c r="M96" s="37">
        <f t="shared" si="22"/>
        <v>19623748.369211067</v>
      </c>
      <c r="N96" s="41">
        <f>'jan-sep'!M96</f>
        <v>12322968.769088073</v>
      </c>
      <c r="O96" s="41">
        <f t="shared" si="23"/>
        <v>7300779.6001229938</v>
      </c>
    </row>
    <row r="97" spans="1:15" s="34" customFormat="1" x14ac:dyDescent="0.3">
      <c r="A97" s="33">
        <v>1874</v>
      </c>
      <c r="B97" s="34" t="s">
        <v>323</v>
      </c>
      <c r="C97" s="65">
        <v>31325463</v>
      </c>
      <c r="D97" s="36">
        <v>1015</v>
      </c>
      <c r="E97" s="37">
        <f t="shared" si="17"/>
        <v>30862.525123152711</v>
      </c>
      <c r="F97" s="38">
        <f t="shared" si="14"/>
        <v>0.99027751735699465</v>
      </c>
      <c r="G97" s="39">
        <f t="shared" si="15"/>
        <v>181.80380321872798</v>
      </c>
      <c r="H97" s="39">
        <f t="shared" si="16"/>
        <v>0</v>
      </c>
      <c r="I97" s="37">
        <f t="shared" si="18"/>
        <v>181.80380321872798</v>
      </c>
      <c r="J97" s="40">
        <f t="shared" si="19"/>
        <v>-340.15209411032492</v>
      </c>
      <c r="K97" s="37">
        <f t="shared" si="20"/>
        <v>-158.34829089159695</v>
      </c>
      <c r="L97" s="37">
        <f t="shared" si="21"/>
        <v>184530.86026700889</v>
      </c>
      <c r="M97" s="37">
        <f t="shared" si="22"/>
        <v>-160723.5152549709</v>
      </c>
      <c r="N97" s="41">
        <f>'jan-sep'!M97</f>
        <v>403992.27697694267</v>
      </c>
      <c r="O97" s="41">
        <f t="shared" si="23"/>
        <v>-564715.79223191354</v>
      </c>
    </row>
    <row r="98" spans="1:15" s="34" customFormat="1" x14ac:dyDescent="0.3">
      <c r="A98" s="33">
        <v>1875</v>
      </c>
      <c r="B98" s="34" t="s">
        <v>440</v>
      </c>
      <c r="C98" s="65">
        <v>77928802</v>
      </c>
      <c r="D98" s="36">
        <v>2766</v>
      </c>
      <c r="E98" s="37">
        <f t="shared" si="17"/>
        <v>28173.825741142446</v>
      </c>
      <c r="F98" s="38">
        <f t="shared" si="14"/>
        <v>0.90400594565922099</v>
      </c>
      <c r="G98" s="39">
        <f t="shared" si="15"/>
        <v>1795.023432424887</v>
      </c>
      <c r="H98" s="39">
        <f t="shared" si="16"/>
        <v>0</v>
      </c>
      <c r="I98" s="37">
        <f t="shared" si="18"/>
        <v>1795.023432424887</v>
      </c>
      <c r="J98" s="40">
        <f t="shared" si="19"/>
        <v>-340.15209411032492</v>
      </c>
      <c r="K98" s="37">
        <f t="shared" si="20"/>
        <v>1454.8713383145621</v>
      </c>
      <c r="L98" s="37">
        <f t="shared" si="21"/>
        <v>4965034.8140872372</v>
      </c>
      <c r="M98" s="37">
        <f t="shared" si="22"/>
        <v>4024174.1217780788</v>
      </c>
      <c r="N98" s="41">
        <f>'jan-sep'!M98</f>
        <v>2902844.9301657425</v>
      </c>
      <c r="O98" s="41">
        <f t="shared" si="23"/>
        <v>1121329.1916123363</v>
      </c>
    </row>
    <row r="99" spans="1:15" s="34" customFormat="1" x14ac:dyDescent="0.3">
      <c r="A99" s="33">
        <v>3001</v>
      </c>
      <c r="B99" s="34" t="s">
        <v>63</v>
      </c>
      <c r="C99" s="65">
        <v>767272742</v>
      </c>
      <c r="D99" s="36">
        <v>31373</v>
      </c>
      <c r="E99" s="37">
        <f t="shared" si="17"/>
        <v>24456.467089535588</v>
      </c>
      <c r="F99" s="38">
        <f t="shared" si="14"/>
        <v>0.78472806149551788</v>
      </c>
      <c r="G99" s="39">
        <f t="shared" si="15"/>
        <v>4025.4386233890014</v>
      </c>
      <c r="H99" s="39">
        <f t="shared" si="16"/>
        <v>1257.3789291454802</v>
      </c>
      <c r="I99" s="37">
        <f t="shared" si="18"/>
        <v>5282.8175525344814</v>
      </c>
      <c r="J99" s="40">
        <f t="shared" si="19"/>
        <v>-340.15209411032492</v>
      </c>
      <c r="K99" s="37">
        <f t="shared" si="20"/>
        <v>4942.6654584241569</v>
      </c>
      <c r="L99" s="37">
        <f t="shared" si="21"/>
        <v>165737835.07566428</v>
      </c>
      <c r="M99" s="37">
        <f t="shared" si="22"/>
        <v>155066243.42714107</v>
      </c>
      <c r="N99" s="41">
        <f>'jan-sep'!M99</f>
        <v>137651630.55181217</v>
      </c>
      <c r="O99" s="41">
        <f t="shared" si="23"/>
        <v>17414612.875328898</v>
      </c>
    </row>
    <row r="100" spans="1:15" s="34" customFormat="1" x14ac:dyDescent="0.3">
      <c r="A100" s="33">
        <v>3002</v>
      </c>
      <c r="B100" s="34" t="s">
        <v>64</v>
      </c>
      <c r="C100" s="65">
        <v>1361849627</v>
      </c>
      <c r="D100" s="36">
        <v>49273</v>
      </c>
      <c r="E100" s="37">
        <f t="shared" si="17"/>
        <v>27638.861587481988</v>
      </c>
      <c r="F100" s="38">
        <f t="shared" si="14"/>
        <v>0.88684069518642528</v>
      </c>
      <c r="G100" s="39">
        <f t="shared" si="15"/>
        <v>2116.0019246211618</v>
      </c>
      <c r="H100" s="39">
        <f t="shared" si="16"/>
        <v>143.54085486424046</v>
      </c>
      <c r="I100" s="37">
        <f t="shared" si="18"/>
        <v>2259.5427794854022</v>
      </c>
      <c r="J100" s="40">
        <f t="shared" si="19"/>
        <v>-340.15209411032492</v>
      </c>
      <c r="K100" s="37">
        <f t="shared" si="20"/>
        <v>1919.3906853750773</v>
      </c>
      <c r="L100" s="37">
        <f t="shared" si="21"/>
        <v>111334451.37358423</v>
      </c>
      <c r="M100" s="37">
        <f t="shared" si="22"/>
        <v>94574137.24048619</v>
      </c>
      <c r="N100" s="41">
        <f>'jan-sep'!M100</f>
        <v>88104026.170185804</v>
      </c>
      <c r="O100" s="41">
        <f t="shared" si="23"/>
        <v>6470111.0703003854</v>
      </c>
    </row>
    <row r="101" spans="1:15" s="34" customFormat="1" x14ac:dyDescent="0.3">
      <c r="A101" s="33">
        <v>3003</v>
      </c>
      <c r="B101" s="34" t="s">
        <v>65</v>
      </c>
      <c r="C101" s="65">
        <v>1412274328</v>
      </c>
      <c r="D101" s="36">
        <v>56732</v>
      </c>
      <c r="E101" s="37">
        <f t="shared" si="17"/>
        <v>24893.787069026301</v>
      </c>
      <c r="F101" s="38">
        <f t="shared" si="14"/>
        <v>0.79876022969473603</v>
      </c>
      <c r="G101" s="39">
        <f t="shared" si="15"/>
        <v>3763.046635694574</v>
      </c>
      <c r="H101" s="39">
        <f t="shared" si="16"/>
        <v>1104.3169363237309</v>
      </c>
      <c r="I101" s="37">
        <f t="shared" si="18"/>
        <v>4867.3635720183047</v>
      </c>
      <c r="J101" s="40">
        <f t="shared" si="19"/>
        <v>-340.15209411032492</v>
      </c>
      <c r="K101" s="37">
        <f t="shared" si="20"/>
        <v>4527.2114779079802</v>
      </c>
      <c r="L101" s="37">
        <f t="shared" si="21"/>
        <v>276135270.16774249</v>
      </c>
      <c r="M101" s="37">
        <f t="shared" si="22"/>
        <v>256837761.56467554</v>
      </c>
      <c r="N101" s="41">
        <f>'jan-sep'!M101</f>
        <v>192442802.17186448</v>
      </c>
      <c r="O101" s="41">
        <f t="shared" si="23"/>
        <v>64394959.39281106</v>
      </c>
    </row>
    <row r="102" spans="1:15" s="34" customFormat="1" x14ac:dyDescent="0.3">
      <c r="A102" s="33">
        <v>3004</v>
      </c>
      <c r="B102" s="34" t="s">
        <v>66</v>
      </c>
      <c r="C102" s="65">
        <v>2155008812</v>
      </c>
      <c r="D102" s="36">
        <v>82385</v>
      </c>
      <c r="E102" s="37">
        <f t="shared" si="17"/>
        <v>26157.781295138677</v>
      </c>
      <c r="F102" s="38">
        <f t="shared" si="14"/>
        <v>0.83931767142036873</v>
      </c>
      <c r="G102" s="39">
        <f t="shared" si="15"/>
        <v>3004.6501000271483</v>
      </c>
      <c r="H102" s="39">
        <f t="shared" si="16"/>
        <v>661.91895718439935</v>
      </c>
      <c r="I102" s="37">
        <f t="shared" si="18"/>
        <v>3666.5690572115477</v>
      </c>
      <c r="J102" s="40">
        <f t="shared" si="19"/>
        <v>-340.15209411032492</v>
      </c>
      <c r="K102" s="37">
        <f t="shared" si="20"/>
        <v>3326.4169631012228</v>
      </c>
      <c r="L102" s="37">
        <f t="shared" si="21"/>
        <v>302070291.77837336</v>
      </c>
      <c r="M102" s="37">
        <f t="shared" si="22"/>
        <v>274046861.50509423</v>
      </c>
      <c r="N102" s="41">
        <f>'jan-sep'!M102</f>
        <v>217001919.30607337</v>
      </c>
      <c r="O102" s="41">
        <f t="shared" si="23"/>
        <v>57044942.199020863</v>
      </c>
    </row>
    <row r="103" spans="1:15" s="34" customFormat="1" x14ac:dyDescent="0.3">
      <c r="A103" s="33">
        <v>3005</v>
      </c>
      <c r="B103" s="34" t="s">
        <v>138</v>
      </c>
      <c r="C103" s="65">
        <v>2960799383</v>
      </c>
      <c r="D103" s="36">
        <v>101386</v>
      </c>
      <c r="E103" s="37">
        <f t="shared" si="17"/>
        <v>29203.236965656008</v>
      </c>
      <c r="F103" s="38">
        <f t="shared" si="14"/>
        <v>0.93703638589970439</v>
      </c>
      <c r="G103" s="39">
        <f t="shared" si="15"/>
        <v>1177.37669771675</v>
      </c>
      <c r="H103" s="39">
        <f t="shared" si="16"/>
        <v>0</v>
      </c>
      <c r="I103" s="37">
        <f t="shared" si="18"/>
        <v>1177.37669771675</v>
      </c>
      <c r="J103" s="40">
        <f t="shared" si="19"/>
        <v>-340.15209411032492</v>
      </c>
      <c r="K103" s="37">
        <f t="shared" si="20"/>
        <v>837.22460360642503</v>
      </c>
      <c r="L103" s="37">
        <f t="shared" si="21"/>
        <v>119369513.87471041</v>
      </c>
      <c r="M103" s="37">
        <f t="shared" si="22"/>
        <v>84882853.66124101</v>
      </c>
      <c r="N103" s="41">
        <f>'jan-sep'!M103</f>
        <v>71863420.529639915</v>
      </c>
      <c r="O103" s="41">
        <f t="shared" si="23"/>
        <v>13019433.131601095</v>
      </c>
    </row>
    <row r="104" spans="1:15" s="34" customFormat="1" x14ac:dyDescent="0.3">
      <c r="A104" s="33">
        <v>3006</v>
      </c>
      <c r="B104" s="34" t="s">
        <v>139</v>
      </c>
      <c r="C104" s="65">
        <v>890902446</v>
      </c>
      <c r="D104" s="36">
        <v>27723</v>
      </c>
      <c r="E104" s="37">
        <f t="shared" si="17"/>
        <v>32135.859971864516</v>
      </c>
      <c r="F104" s="38">
        <f t="shared" si="14"/>
        <v>1.0311346691200083</v>
      </c>
      <c r="G104" s="39">
        <f t="shared" si="15"/>
        <v>-582.19710600835526</v>
      </c>
      <c r="H104" s="39">
        <f t="shared" si="16"/>
        <v>0</v>
      </c>
      <c r="I104" s="37">
        <f t="shared" si="18"/>
        <v>-582.19710600835526</v>
      </c>
      <c r="J104" s="40">
        <f t="shared" si="19"/>
        <v>-340.15209411032492</v>
      </c>
      <c r="K104" s="37">
        <f t="shared" si="20"/>
        <v>-922.34920011868019</v>
      </c>
      <c r="L104" s="37">
        <f t="shared" si="21"/>
        <v>-16140250.369869633</v>
      </c>
      <c r="M104" s="37">
        <f t="shared" si="22"/>
        <v>-25570286.874890171</v>
      </c>
      <c r="N104" s="41">
        <f>'jan-sep'!M104</f>
        <v>-18282971.294944033</v>
      </c>
      <c r="O104" s="41">
        <f t="shared" si="23"/>
        <v>-7287315.579946138</v>
      </c>
    </row>
    <row r="105" spans="1:15" s="34" customFormat="1" x14ac:dyDescent="0.3">
      <c r="A105" s="33">
        <v>3007</v>
      </c>
      <c r="B105" s="34" t="s">
        <v>140</v>
      </c>
      <c r="C105" s="65">
        <v>848274557</v>
      </c>
      <c r="D105" s="36">
        <v>30641</v>
      </c>
      <c r="E105" s="37">
        <f t="shared" si="17"/>
        <v>27684.297411964362</v>
      </c>
      <c r="F105" s="38">
        <f t="shared" si="14"/>
        <v>0.8882985822286531</v>
      </c>
      <c r="G105" s="39">
        <f t="shared" si="15"/>
        <v>2088.7404299317373</v>
      </c>
      <c r="H105" s="39">
        <f t="shared" si="16"/>
        <v>127.63831629540945</v>
      </c>
      <c r="I105" s="37">
        <f t="shared" si="18"/>
        <v>2216.3787462271466</v>
      </c>
      <c r="J105" s="40">
        <f t="shared" si="19"/>
        <v>-340.15209411032492</v>
      </c>
      <c r="K105" s="37">
        <f t="shared" si="20"/>
        <v>1876.2266521168217</v>
      </c>
      <c r="L105" s="37">
        <f t="shared" si="21"/>
        <v>67912061.163146004</v>
      </c>
      <c r="M105" s="37">
        <f t="shared" si="22"/>
        <v>57489460.84751153</v>
      </c>
      <c r="N105" s="41">
        <f>'jan-sep'!M105</f>
        <v>55322984.614524402</v>
      </c>
      <c r="O105" s="41">
        <f t="shared" si="23"/>
        <v>2166476.2329871282</v>
      </c>
    </row>
    <row r="106" spans="1:15" s="34" customFormat="1" x14ac:dyDescent="0.3">
      <c r="A106" s="33">
        <v>3011</v>
      </c>
      <c r="B106" s="34" t="s">
        <v>67</v>
      </c>
      <c r="C106" s="65">
        <v>154498314</v>
      </c>
      <c r="D106" s="36">
        <v>4668</v>
      </c>
      <c r="E106" s="37">
        <f t="shared" si="17"/>
        <v>33097.325192802055</v>
      </c>
      <c r="F106" s="38">
        <f t="shared" si="14"/>
        <v>1.0619849442746117</v>
      </c>
      <c r="G106" s="39">
        <f t="shared" si="15"/>
        <v>-1159.0762385708781</v>
      </c>
      <c r="H106" s="39">
        <f t="shared" si="16"/>
        <v>0</v>
      </c>
      <c r="I106" s="37">
        <f t="shared" si="18"/>
        <v>-1159.0762385708781</v>
      </c>
      <c r="J106" s="40">
        <f t="shared" si="19"/>
        <v>-340.15209411032492</v>
      </c>
      <c r="K106" s="37">
        <f t="shared" si="20"/>
        <v>-1499.228332681203</v>
      </c>
      <c r="L106" s="37">
        <f t="shared" si="21"/>
        <v>-5410567.881648859</v>
      </c>
      <c r="M106" s="37">
        <f t="shared" si="22"/>
        <v>-6998397.8569558561</v>
      </c>
      <c r="N106" s="41">
        <f>'jan-sep'!M106</f>
        <v>-6224723.9291346036</v>
      </c>
      <c r="O106" s="41">
        <f t="shared" si="23"/>
        <v>-773673.9278212525</v>
      </c>
    </row>
    <row r="107" spans="1:15" s="34" customFormat="1" x14ac:dyDescent="0.3">
      <c r="A107" s="33">
        <v>3012</v>
      </c>
      <c r="B107" s="34" t="s">
        <v>68</v>
      </c>
      <c r="C107" s="65">
        <v>34561412</v>
      </c>
      <c r="D107" s="36">
        <v>1325</v>
      </c>
      <c r="E107" s="37">
        <f t="shared" si="17"/>
        <v>26084.084528301886</v>
      </c>
      <c r="F107" s="38">
        <f t="shared" si="14"/>
        <v>0.83695298314521438</v>
      </c>
      <c r="G107" s="39">
        <f t="shared" si="15"/>
        <v>3048.8681601292228</v>
      </c>
      <c r="H107" s="39">
        <f t="shared" si="16"/>
        <v>687.71282557727602</v>
      </c>
      <c r="I107" s="37">
        <f t="shared" si="18"/>
        <v>3736.5809857064987</v>
      </c>
      <c r="J107" s="40">
        <f t="shared" si="19"/>
        <v>-340.15209411032492</v>
      </c>
      <c r="K107" s="37">
        <f t="shared" si="20"/>
        <v>3396.4288915961738</v>
      </c>
      <c r="L107" s="37">
        <f t="shared" si="21"/>
        <v>4950969.8060611105</v>
      </c>
      <c r="M107" s="37">
        <f t="shared" si="22"/>
        <v>4500268.2813649299</v>
      </c>
      <c r="N107" s="41">
        <f>'jan-sep'!M107</f>
        <v>5044827.9957734682</v>
      </c>
      <c r="O107" s="41">
        <f t="shared" si="23"/>
        <v>-544559.7144085383</v>
      </c>
    </row>
    <row r="108" spans="1:15" s="34" customFormat="1" x14ac:dyDescent="0.3">
      <c r="A108" s="33">
        <v>3013</v>
      </c>
      <c r="B108" s="34" t="s">
        <v>69</v>
      </c>
      <c r="C108" s="65">
        <v>90367571</v>
      </c>
      <c r="D108" s="36">
        <v>3595</v>
      </c>
      <c r="E108" s="37">
        <f t="shared" si="17"/>
        <v>25137.015577190541</v>
      </c>
      <c r="F108" s="38">
        <f t="shared" si="14"/>
        <v>0.80656463721661564</v>
      </c>
      <c r="G108" s="39">
        <f t="shared" si="15"/>
        <v>3617.10953079603</v>
      </c>
      <c r="H108" s="39">
        <f t="shared" si="16"/>
        <v>1019.1869584662468</v>
      </c>
      <c r="I108" s="37">
        <f t="shared" si="18"/>
        <v>4636.2964892622767</v>
      </c>
      <c r="J108" s="40">
        <f t="shared" si="19"/>
        <v>-340.15209411032492</v>
      </c>
      <c r="K108" s="37">
        <f t="shared" si="20"/>
        <v>4296.1443951519523</v>
      </c>
      <c r="L108" s="37">
        <f t="shared" si="21"/>
        <v>16667485.878897885</v>
      </c>
      <c r="M108" s="37">
        <f t="shared" si="22"/>
        <v>15444639.100571269</v>
      </c>
      <c r="N108" s="41">
        <f>'jan-sep'!M108</f>
        <v>13980643.044192923</v>
      </c>
      <c r="O108" s="41">
        <f t="shared" si="23"/>
        <v>1463996.0563783459</v>
      </c>
    </row>
    <row r="109" spans="1:15" s="34" customFormat="1" x14ac:dyDescent="0.3">
      <c r="A109" s="33">
        <v>3014</v>
      </c>
      <c r="B109" s="34" t="s">
        <v>419</v>
      </c>
      <c r="C109" s="65">
        <v>1175513771</v>
      </c>
      <c r="D109" s="36">
        <v>44792</v>
      </c>
      <c r="E109" s="37">
        <f t="shared" si="17"/>
        <v>26243.833072870155</v>
      </c>
      <c r="F109" s="38">
        <f t="shared" si="14"/>
        <v>0.84207879159689492</v>
      </c>
      <c r="G109" s="39">
        <f t="shared" si="15"/>
        <v>2953.0190333882615</v>
      </c>
      <c r="H109" s="39">
        <f t="shared" si="16"/>
        <v>631.800834978382</v>
      </c>
      <c r="I109" s="37">
        <f t="shared" si="18"/>
        <v>3584.8198683666433</v>
      </c>
      <c r="J109" s="40">
        <f t="shared" si="19"/>
        <v>-340.15209411032492</v>
      </c>
      <c r="K109" s="37">
        <f t="shared" si="20"/>
        <v>3244.6677742563184</v>
      </c>
      <c r="L109" s="37">
        <f t="shared" si="21"/>
        <v>160571251.54387867</v>
      </c>
      <c r="M109" s="37">
        <f t="shared" si="22"/>
        <v>145335158.944489</v>
      </c>
      <c r="N109" s="41">
        <f>'jan-sep'!M109</f>
        <v>116285202.01938513</v>
      </c>
      <c r="O109" s="41">
        <f t="shared" si="23"/>
        <v>29049956.925103873</v>
      </c>
    </row>
    <row r="110" spans="1:15" s="34" customFormat="1" x14ac:dyDescent="0.3">
      <c r="A110" s="33">
        <v>3015</v>
      </c>
      <c r="B110" s="34" t="s">
        <v>70</v>
      </c>
      <c r="C110" s="65">
        <v>96187345</v>
      </c>
      <c r="D110" s="36">
        <v>3805</v>
      </c>
      <c r="E110" s="37">
        <f t="shared" si="17"/>
        <v>25279.197109067016</v>
      </c>
      <c r="F110" s="38">
        <f t="shared" si="14"/>
        <v>0.8111267776713843</v>
      </c>
      <c r="G110" s="39">
        <f t="shared" si="15"/>
        <v>3531.8006116701449</v>
      </c>
      <c r="H110" s="39">
        <f t="shared" si="16"/>
        <v>969.42342230948066</v>
      </c>
      <c r="I110" s="37">
        <f t="shared" si="18"/>
        <v>4501.2240339796253</v>
      </c>
      <c r="J110" s="40">
        <f t="shared" si="19"/>
        <v>-340.15209411032492</v>
      </c>
      <c r="K110" s="37">
        <f t="shared" si="20"/>
        <v>4161.0719398693</v>
      </c>
      <c r="L110" s="37">
        <f t="shared" si="21"/>
        <v>17127157.449292473</v>
      </c>
      <c r="M110" s="37">
        <f t="shared" si="22"/>
        <v>15832878.731202686</v>
      </c>
      <c r="N110" s="41">
        <f>'jan-sep'!M110</f>
        <v>13891490.261447592</v>
      </c>
      <c r="O110" s="41">
        <f t="shared" si="23"/>
        <v>1941388.4697550945</v>
      </c>
    </row>
    <row r="111" spans="1:15" s="34" customFormat="1" x14ac:dyDescent="0.3">
      <c r="A111" s="33">
        <v>3016</v>
      </c>
      <c r="B111" s="34" t="s">
        <v>71</v>
      </c>
      <c r="C111" s="65">
        <v>217200121</v>
      </c>
      <c r="D111" s="36">
        <v>8255</v>
      </c>
      <c r="E111" s="37">
        <f t="shared" si="17"/>
        <v>26311.341126589945</v>
      </c>
      <c r="F111" s="38">
        <f t="shared" si="14"/>
        <v>0.84424490430389065</v>
      </c>
      <c r="G111" s="39">
        <f t="shared" si="15"/>
        <v>2912.5142011563876</v>
      </c>
      <c r="H111" s="39">
        <f t="shared" si="16"/>
        <v>608.17301617645546</v>
      </c>
      <c r="I111" s="37">
        <f t="shared" si="18"/>
        <v>3520.6872173328429</v>
      </c>
      <c r="J111" s="40">
        <f t="shared" si="19"/>
        <v>-340.15209411032492</v>
      </c>
      <c r="K111" s="37">
        <f t="shared" si="20"/>
        <v>3180.535123222518</v>
      </c>
      <c r="L111" s="37">
        <f t="shared" si="21"/>
        <v>29063272.979082618</v>
      </c>
      <c r="M111" s="37">
        <f t="shared" si="22"/>
        <v>26255317.442201886</v>
      </c>
      <c r="N111" s="41">
        <f>'jan-sep'!M111</f>
        <v>24568381.415177356</v>
      </c>
      <c r="O111" s="41">
        <f t="shared" si="23"/>
        <v>1686936.0270245299</v>
      </c>
    </row>
    <row r="112" spans="1:15" s="34" customFormat="1" x14ac:dyDescent="0.3">
      <c r="A112" s="33">
        <v>3017</v>
      </c>
      <c r="B112" s="34" t="s">
        <v>72</v>
      </c>
      <c r="C112" s="65">
        <v>206727905</v>
      </c>
      <c r="D112" s="36">
        <v>7508</v>
      </c>
      <c r="E112" s="37">
        <f t="shared" si="17"/>
        <v>27534.350692594566</v>
      </c>
      <c r="F112" s="38">
        <f t="shared" si="14"/>
        <v>0.88348728229772311</v>
      </c>
      <c r="G112" s="39">
        <f t="shared" si="15"/>
        <v>2178.7084615536151</v>
      </c>
      <c r="H112" s="39">
        <f t="shared" si="16"/>
        <v>180.11966807483822</v>
      </c>
      <c r="I112" s="37">
        <f t="shared" si="18"/>
        <v>2358.8281296284531</v>
      </c>
      <c r="J112" s="40">
        <f t="shared" si="19"/>
        <v>-340.15209411032492</v>
      </c>
      <c r="K112" s="37">
        <f t="shared" si="20"/>
        <v>2018.6760355181282</v>
      </c>
      <c r="L112" s="37">
        <f t="shared" si="21"/>
        <v>17710081.597250424</v>
      </c>
      <c r="M112" s="37">
        <f t="shared" si="22"/>
        <v>15156219.674670106</v>
      </c>
      <c r="N112" s="41">
        <f>'jan-sep'!M112</f>
        <v>13667511.28737149</v>
      </c>
      <c r="O112" s="41">
        <f t="shared" si="23"/>
        <v>1488708.3872986156</v>
      </c>
    </row>
    <row r="113" spans="1:15" s="34" customFormat="1" x14ac:dyDescent="0.3">
      <c r="A113" s="33">
        <v>3018</v>
      </c>
      <c r="B113" s="34" t="s">
        <v>420</v>
      </c>
      <c r="C113" s="65">
        <v>152611761</v>
      </c>
      <c r="D113" s="36">
        <v>5736</v>
      </c>
      <c r="E113" s="37">
        <f t="shared" si="17"/>
        <v>26605.955543933054</v>
      </c>
      <c r="F113" s="38">
        <f t="shared" si="14"/>
        <v>0.85369811763040626</v>
      </c>
      <c r="G113" s="39">
        <f t="shared" si="15"/>
        <v>2735.7455507505219</v>
      </c>
      <c r="H113" s="39">
        <f t="shared" si="16"/>
        <v>505.05797010636724</v>
      </c>
      <c r="I113" s="37">
        <f t="shared" si="18"/>
        <v>3240.803520856889</v>
      </c>
      <c r="J113" s="40">
        <f t="shared" si="19"/>
        <v>-340.15209411032492</v>
      </c>
      <c r="K113" s="37">
        <f t="shared" si="20"/>
        <v>2900.6514267465641</v>
      </c>
      <c r="L113" s="37">
        <f t="shared" si="21"/>
        <v>18589248.995635115</v>
      </c>
      <c r="M113" s="37">
        <f t="shared" si="22"/>
        <v>16638136.583818292</v>
      </c>
      <c r="N113" s="41">
        <f>'jan-sep'!M113</f>
        <v>17137315.974155944</v>
      </c>
      <c r="O113" s="41">
        <f t="shared" si="23"/>
        <v>-499179.3903376516</v>
      </c>
    </row>
    <row r="114" spans="1:15" s="34" customFormat="1" x14ac:dyDescent="0.3">
      <c r="A114" s="33">
        <v>3019</v>
      </c>
      <c r="B114" s="34" t="s">
        <v>73</v>
      </c>
      <c r="C114" s="65">
        <v>538624797</v>
      </c>
      <c r="D114" s="36">
        <v>18042</v>
      </c>
      <c r="E114" s="37">
        <f t="shared" si="17"/>
        <v>29853.940638510143</v>
      </c>
      <c r="F114" s="38">
        <f t="shared" si="14"/>
        <v>0.95791533909999405</v>
      </c>
      <c r="G114" s="39">
        <f t="shared" si="15"/>
        <v>786.95449400426878</v>
      </c>
      <c r="H114" s="39">
        <f t="shared" si="16"/>
        <v>0</v>
      </c>
      <c r="I114" s="37">
        <f t="shared" si="18"/>
        <v>786.95449400426878</v>
      </c>
      <c r="J114" s="40">
        <f t="shared" si="19"/>
        <v>-340.15209411032492</v>
      </c>
      <c r="K114" s="37">
        <f t="shared" si="20"/>
        <v>446.80239989394386</v>
      </c>
      <c r="L114" s="37">
        <f t="shared" si="21"/>
        <v>14198232.980825018</v>
      </c>
      <c r="M114" s="37">
        <f t="shared" si="22"/>
        <v>8061208.8988865353</v>
      </c>
      <c r="N114" s="41">
        <f>'jan-sep'!M114</f>
        <v>339007.24947588221</v>
      </c>
      <c r="O114" s="41">
        <f t="shared" si="23"/>
        <v>7722201.6494106529</v>
      </c>
    </row>
    <row r="115" spans="1:15" s="34" customFormat="1" x14ac:dyDescent="0.3">
      <c r="A115" s="33">
        <v>3020</v>
      </c>
      <c r="B115" s="34" t="s">
        <v>421</v>
      </c>
      <c r="C115" s="65">
        <v>2074061469</v>
      </c>
      <c r="D115" s="36">
        <v>59288</v>
      </c>
      <c r="E115" s="37">
        <f t="shared" si="17"/>
        <v>34982.820621373634</v>
      </c>
      <c r="F115" s="38">
        <f t="shared" si="14"/>
        <v>1.1224843274113823</v>
      </c>
      <c r="G115" s="39">
        <f t="shared" si="15"/>
        <v>-2290.3734957138258</v>
      </c>
      <c r="H115" s="39">
        <f t="shared" si="16"/>
        <v>0</v>
      </c>
      <c r="I115" s="37">
        <f t="shared" si="18"/>
        <v>-2290.3734957138258</v>
      </c>
      <c r="J115" s="40">
        <f t="shared" si="19"/>
        <v>-340.15209411032492</v>
      </c>
      <c r="K115" s="37">
        <f t="shared" si="20"/>
        <v>-2630.5255898241508</v>
      </c>
      <c r="L115" s="37">
        <f t="shared" si="21"/>
        <v>-135791663.81388131</v>
      </c>
      <c r="M115" s="37">
        <f t="shared" si="22"/>
        <v>-155958601.16949424</v>
      </c>
      <c r="N115" s="41">
        <f>'jan-sep'!M115</f>
        <v>-121976127.58580393</v>
      </c>
      <c r="O115" s="41">
        <f t="shared" si="23"/>
        <v>-33982473.583690315</v>
      </c>
    </row>
    <row r="116" spans="1:15" s="34" customFormat="1" x14ac:dyDescent="0.3">
      <c r="A116" s="33">
        <v>3021</v>
      </c>
      <c r="B116" s="34" t="s">
        <v>74</v>
      </c>
      <c r="C116" s="65">
        <v>589970053</v>
      </c>
      <c r="D116" s="36">
        <v>20439</v>
      </c>
      <c r="E116" s="37">
        <f t="shared" si="17"/>
        <v>28864.91770634571</v>
      </c>
      <c r="F116" s="38">
        <f t="shared" si="14"/>
        <v>0.92618082709993121</v>
      </c>
      <c r="G116" s="39">
        <f t="shared" si="15"/>
        <v>1380.3682533029285</v>
      </c>
      <c r="H116" s="39">
        <f t="shared" si="16"/>
        <v>0</v>
      </c>
      <c r="I116" s="37">
        <f t="shared" si="18"/>
        <v>1380.3682533029285</v>
      </c>
      <c r="J116" s="40">
        <f t="shared" si="19"/>
        <v>-340.15209411032492</v>
      </c>
      <c r="K116" s="37">
        <f t="shared" si="20"/>
        <v>1040.2161591926035</v>
      </c>
      <c r="L116" s="37">
        <f t="shared" si="21"/>
        <v>28213346.729258556</v>
      </c>
      <c r="M116" s="37">
        <f t="shared" si="22"/>
        <v>21260978.077737622</v>
      </c>
      <c r="N116" s="41">
        <f>'jan-sep'!M116</f>
        <v>12253916.388307136</v>
      </c>
      <c r="O116" s="41">
        <f t="shared" si="23"/>
        <v>9007061.6894304864</v>
      </c>
    </row>
    <row r="117" spans="1:15" s="34" customFormat="1" x14ac:dyDescent="0.3">
      <c r="A117" s="33">
        <v>3022</v>
      </c>
      <c r="B117" s="34" t="s">
        <v>75</v>
      </c>
      <c r="C117" s="65">
        <v>590299107</v>
      </c>
      <c r="D117" s="36">
        <v>15877</v>
      </c>
      <c r="E117" s="37">
        <f t="shared" si="17"/>
        <v>37179.511683567427</v>
      </c>
      <c r="F117" s="38">
        <f t="shared" si="14"/>
        <v>1.1929689608880403</v>
      </c>
      <c r="G117" s="39">
        <f t="shared" si="15"/>
        <v>-3608.3881330301015</v>
      </c>
      <c r="H117" s="39">
        <f t="shared" si="16"/>
        <v>0</v>
      </c>
      <c r="I117" s="37">
        <f t="shared" si="18"/>
        <v>-3608.3881330301015</v>
      </c>
      <c r="J117" s="40">
        <f t="shared" si="19"/>
        <v>-340.15209411032492</v>
      </c>
      <c r="K117" s="37">
        <f t="shared" si="20"/>
        <v>-3948.5402271404264</v>
      </c>
      <c r="L117" s="37">
        <f t="shared" si="21"/>
        <v>-57290378.388118923</v>
      </c>
      <c r="M117" s="37">
        <f t="shared" si="22"/>
        <v>-62690973.186308548</v>
      </c>
      <c r="N117" s="41">
        <f>'jan-sep'!M117</f>
        <v>-53888414.140332095</v>
      </c>
      <c r="O117" s="41">
        <f t="shared" si="23"/>
        <v>-8802559.0459764525</v>
      </c>
    </row>
    <row r="118" spans="1:15" s="34" customFormat="1" x14ac:dyDescent="0.3">
      <c r="A118" s="33">
        <v>3023</v>
      </c>
      <c r="B118" s="34" t="s">
        <v>76</v>
      </c>
      <c r="C118" s="65">
        <v>621752489</v>
      </c>
      <c r="D118" s="36">
        <v>19616</v>
      </c>
      <c r="E118" s="37">
        <f t="shared" si="17"/>
        <v>31696.191323409461</v>
      </c>
      <c r="F118" s="38">
        <f t="shared" si="14"/>
        <v>1.0170271398133686</v>
      </c>
      <c r="G118" s="39">
        <f t="shared" si="15"/>
        <v>-318.39591693532202</v>
      </c>
      <c r="H118" s="39">
        <f t="shared" si="16"/>
        <v>0</v>
      </c>
      <c r="I118" s="37">
        <f t="shared" si="18"/>
        <v>-318.39591693532202</v>
      </c>
      <c r="J118" s="40">
        <f t="shared" si="19"/>
        <v>-340.15209411032492</v>
      </c>
      <c r="K118" s="37">
        <f t="shared" si="20"/>
        <v>-658.54801104564694</v>
      </c>
      <c r="L118" s="37">
        <f t="shared" si="21"/>
        <v>-6245654.3066032771</v>
      </c>
      <c r="M118" s="37">
        <f t="shared" si="22"/>
        <v>-12918077.784671411</v>
      </c>
      <c r="N118" s="41">
        <f>'jan-sep'!M118</f>
        <v>-12179990.068788426</v>
      </c>
      <c r="O118" s="41">
        <f t="shared" si="23"/>
        <v>-738087.71588298492</v>
      </c>
    </row>
    <row r="119" spans="1:15" s="34" customFormat="1" x14ac:dyDescent="0.3">
      <c r="A119" s="33">
        <v>3024</v>
      </c>
      <c r="B119" s="34" t="s">
        <v>77</v>
      </c>
      <c r="C119" s="65">
        <v>6379981901</v>
      </c>
      <c r="D119" s="36">
        <v>127731</v>
      </c>
      <c r="E119" s="37">
        <f t="shared" si="17"/>
        <v>49948.578661405612</v>
      </c>
      <c r="F119" s="38">
        <f t="shared" si="14"/>
        <v>1.6026865680935733</v>
      </c>
      <c r="G119" s="39">
        <f t="shared" si="15"/>
        <v>-11269.828319733013</v>
      </c>
      <c r="H119" s="39">
        <f t="shared" si="16"/>
        <v>0</v>
      </c>
      <c r="I119" s="37">
        <f t="shared" si="18"/>
        <v>-11269.828319733013</v>
      </c>
      <c r="J119" s="40">
        <f t="shared" si="19"/>
        <v>-340.15209411032492</v>
      </c>
      <c r="K119" s="37">
        <f t="shared" si="20"/>
        <v>-11609.980413843337</v>
      </c>
      <c r="L119" s="37">
        <f t="shared" si="21"/>
        <v>-1439506441.1078174</v>
      </c>
      <c r="M119" s="37">
        <f t="shared" si="22"/>
        <v>-1482954408.2406232</v>
      </c>
      <c r="N119" s="41">
        <f>'jan-sep'!M119</f>
        <v>-1179255588.4142442</v>
      </c>
      <c r="O119" s="41">
        <f t="shared" si="23"/>
        <v>-303698819.82637906</v>
      </c>
    </row>
    <row r="120" spans="1:15" s="34" customFormat="1" x14ac:dyDescent="0.3">
      <c r="A120" s="33">
        <v>3025</v>
      </c>
      <c r="B120" s="34" t="s">
        <v>78</v>
      </c>
      <c r="C120" s="65">
        <v>3854850810</v>
      </c>
      <c r="D120" s="36">
        <v>94441</v>
      </c>
      <c r="E120" s="37">
        <f t="shared" si="17"/>
        <v>40817.556040279116</v>
      </c>
      <c r="F120" s="38">
        <f t="shared" si="14"/>
        <v>1.3097019086693089</v>
      </c>
      <c r="G120" s="39">
        <f t="shared" si="15"/>
        <v>-5791.2147470571153</v>
      </c>
      <c r="H120" s="39">
        <f t="shared" si="16"/>
        <v>0</v>
      </c>
      <c r="I120" s="37">
        <f t="shared" si="18"/>
        <v>-5791.2147470571153</v>
      </c>
      <c r="J120" s="40">
        <f t="shared" si="19"/>
        <v>-340.15209411032492</v>
      </c>
      <c r="K120" s="37">
        <f t="shared" si="20"/>
        <v>-6131.3668411674407</v>
      </c>
      <c r="L120" s="37">
        <f t="shared" si="21"/>
        <v>-546928111.92682099</v>
      </c>
      <c r="M120" s="37">
        <f t="shared" si="22"/>
        <v>-579052415.84669423</v>
      </c>
      <c r="N120" s="41">
        <f>'jan-sep'!M120</f>
        <v>-499930893.49263108</v>
      </c>
      <c r="O120" s="41">
        <f t="shared" si="23"/>
        <v>-79121522.354063153</v>
      </c>
    </row>
    <row r="121" spans="1:15" s="34" customFormat="1" x14ac:dyDescent="0.3">
      <c r="A121" s="33">
        <v>3026</v>
      </c>
      <c r="B121" s="34" t="s">
        <v>79</v>
      </c>
      <c r="C121" s="65">
        <v>430644080</v>
      </c>
      <c r="D121" s="36">
        <v>17390</v>
      </c>
      <c r="E121" s="37">
        <f t="shared" si="17"/>
        <v>24763.891891891893</v>
      </c>
      <c r="F121" s="38">
        <f t="shared" si="14"/>
        <v>0.79459231818989262</v>
      </c>
      <c r="G121" s="39">
        <f t="shared" si="15"/>
        <v>3840.9837419752184</v>
      </c>
      <c r="H121" s="39">
        <f t="shared" si="16"/>
        <v>1149.7802483207734</v>
      </c>
      <c r="I121" s="37">
        <f t="shared" si="18"/>
        <v>4990.7639902959918</v>
      </c>
      <c r="J121" s="40">
        <f t="shared" si="19"/>
        <v>-340.15209411032492</v>
      </c>
      <c r="K121" s="37">
        <f t="shared" si="20"/>
        <v>4650.6118961856664</v>
      </c>
      <c r="L121" s="37">
        <f t="shared" si="21"/>
        <v>86789385.791247293</v>
      </c>
      <c r="M121" s="37">
        <f t="shared" si="22"/>
        <v>80874140.874668732</v>
      </c>
      <c r="N121" s="41">
        <f>'jan-sep'!M121</f>
        <v>66000692.940755174</v>
      </c>
      <c r="O121" s="41">
        <f t="shared" si="23"/>
        <v>14873447.933913559</v>
      </c>
    </row>
    <row r="122" spans="1:15" s="34" customFormat="1" x14ac:dyDescent="0.3">
      <c r="A122" s="33">
        <v>3027</v>
      </c>
      <c r="B122" s="34" t="s">
        <v>80</v>
      </c>
      <c r="C122" s="65">
        <v>582865024</v>
      </c>
      <c r="D122" s="36">
        <v>18530</v>
      </c>
      <c r="E122" s="37">
        <f t="shared" si="17"/>
        <v>31455.209066378844</v>
      </c>
      <c r="F122" s="38">
        <f t="shared" si="14"/>
        <v>1.0092948071456072</v>
      </c>
      <c r="G122" s="39">
        <f t="shared" si="15"/>
        <v>-173.80656271695187</v>
      </c>
      <c r="H122" s="39">
        <f t="shared" si="16"/>
        <v>0</v>
      </c>
      <c r="I122" s="37">
        <f t="shared" si="18"/>
        <v>-173.80656271695187</v>
      </c>
      <c r="J122" s="40">
        <f t="shared" si="19"/>
        <v>-340.15209411032492</v>
      </c>
      <c r="K122" s="37">
        <f t="shared" si="20"/>
        <v>-513.95865682727685</v>
      </c>
      <c r="L122" s="37">
        <f t="shared" si="21"/>
        <v>-3220635.6071451181</v>
      </c>
      <c r="M122" s="37">
        <f t="shared" si="22"/>
        <v>-9523653.9110094402</v>
      </c>
      <c r="N122" s="41">
        <f>'jan-sep'!M122</f>
        <v>-8171585.5749923438</v>
      </c>
      <c r="O122" s="41">
        <f t="shared" si="23"/>
        <v>-1352068.3360170964</v>
      </c>
    </row>
    <row r="123" spans="1:15" s="34" customFormat="1" x14ac:dyDescent="0.3">
      <c r="A123" s="33">
        <v>3028</v>
      </c>
      <c r="B123" s="34" t="s">
        <v>81</v>
      </c>
      <c r="C123" s="65">
        <v>289017988</v>
      </c>
      <c r="D123" s="36">
        <v>11110</v>
      </c>
      <c r="E123" s="37">
        <f t="shared" si="17"/>
        <v>26014.220342034205</v>
      </c>
      <c r="F123" s="38">
        <f t="shared" si="14"/>
        <v>0.8347112698488055</v>
      </c>
      <c r="G123" s="39">
        <f t="shared" si="15"/>
        <v>3090.7866718898317</v>
      </c>
      <c r="H123" s="39">
        <f t="shared" si="16"/>
        <v>712.16529077096448</v>
      </c>
      <c r="I123" s="37">
        <f t="shared" si="18"/>
        <v>3802.9519626607962</v>
      </c>
      <c r="J123" s="40">
        <f t="shared" si="19"/>
        <v>-340.15209411032492</v>
      </c>
      <c r="K123" s="37">
        <f t="shared" si="20"/>
        <v>3462.7998685504713</v>
      </c>
      <c r="L123" s="37">
        <f t="shared" si="21"/>
        <v>42250796.305161446</v>
      </c>
      <c r="M123" s="37">
        <f t="shared" si="22"/>
        <v>38471706.539595738</v>
      </c>
      <c r="N123" s="41">
        <f>'jan-sep'!M123</f>
        <v>28296086.693806238</v>
      </c>
      <c r="O123" s="41">
        <f t="shared" si="23"/>
        <v>10175619.8457895</v>
      </c>
    </row>
    <row r="124" spans="1:15" s="34" customFormat="1" x14ac:dyDescent="0.3">
      <c r="A124" s="33">
        <v>3029</v>
      </c>
      <c r="B124" s="34" t="s">
        <v>82</v>
      </c>
      <c r="C124" s="65">
        <v>1325796606</v>
      </c>
      <c r="D124" s="36">
        <v>41460</v>
      </c>
      <c r="E124" s="37">
        <f t="shared" si="17"/>
        <v>31977.728075253257</v>
      </c>
      <c r="F124" s="38">
        <f t="shared" si="14"/>
        <v>1.0260607336151757</v>
      </c>
      <c r="G124" s="39">
        <f t="shared" si="15"/>
        <v>-487.31796804159967</v>
      </c>
      <c r="H124" s="39">
        <f t="shared" si="16"/>
        <v>0</v>
      </c>
      <c r="I124" s="37">
        <f t="shared" si="18"/>
        <v>-487.31796804159967</v>
      </c>
      <c r="J124" s="40">
        <f t="shared" si="19"/>
        <v>-340.15209411032492</v>
      </c>
      <c r="K124" s="37">
        <f t="shared" si="20"/>
        <v>-827.47006215192459</v>
      </c>
      <c r="L124" s="37">
        <f t="shared" si="21"/>
        <v>-20204202.955004722</v>
      </c>
      <c r="M124" s="37">
        <f t="shared" si="22"/>
        <v>-34306908.776818797</v>
      </c>
      <c r="N124" s="41">
        <f>'jan-sep'!M124</f>
        <v>-26367573.544370398</v>
      </c>
      <c r="O124" s="41">
        <f t="shared" si="23"/>
        <v>-7939335.2324483991</v>
      </c>
    </row>
    <row r="125" spans="1:15" s="34" customFormat="1" x14ac:dyDescent="0.3">
      <c r="A125" s="33">
        <v>3030</v>
      </c>
      <c r="B125" s="34" t="s">
        <v>422</v>
      </c>
      <c r="C125" s="65">
        <v>2693478619</v>
      </c>
      <c r="D125" s="36">
        <v>85983</v>
      </c>
      <c r="E125" s="37">
        <f t="shared" si="17"/>
        <v>31325.711117313887</v>
      </c>
      <c r="F125" s="38">
        <f t="shared" si="14"/>
        <v>1.0051396413906617</v>
      </c>
      <c r="G125" s="39">
        <f t="shared" si="15"/>
        <v>-96.107793277977905</v>
      </c>
      <c r="H125" s="39">
        <f t="shared" si="16"/>
        <v>0</v>
      </c>
      <c r="I125" s="37">
        <f t="shared" si="18"/>
        <v>-96.107793277977905</v>
      </c>
      <c r="J125" s="40">
        <f t="shared" si="19"/>
        <v>-340.15209411032492</v>
      </c>
      <c r="K125" s="37">
        <f t="shared" si="20"/>
        <v>-436.25988738830284</v>
      </c>
      <c r="L125" s="37">
        <f t="shared" si="21"/>
        <v>-8263636.3894203743</v>
      </c>
      <c r="M125" s="37">
        <f t="shared" si="22"/>
        <v>-37510933.897308446</v>
      </c>
      <c r="N125" s="41">
        <f>'jan-sep'!M125</f>
        <v>-37356226.999695994</v>
      </c>
      <c r="O125" s="41">
        <f t="shared" si="23"/>
        <v>-154706.89761245251</v>
      </c>
    </row>
    <row r="126" spans="1:15" s="34" customFormat="1" x14ac:dyDescent="0.3">
      <c r="A126" s="33">
        <v>3031</v>
      </c>
      <c r="B126" s="34" t="s">
        <v>83</v>
      </c>
      <c r="C126" s="65">
        <v>787767784</v>
      </c>
      <c r="D126" s="36">
        <v>24249</v>
      </c>
      <c r="E126" s="37">
        <f t="shared" si="17"/>
        <v>32486.609097282362</v>
      </c>
      <c r="F126" s="38">
        <f t="shared" si="14"/>
        <v>1.0423890616801734</v>
      </c>
      <c r="G126" s="39">
        <f t="shared" si="15"/>
        <v>-792.64658125906283</v>
      </c>
      <c r="H126" s="39">
        <f t="shared" si="16"/>
        <v>0</v>
      </c>
      <c r="I126" s="37">
        <f t="shared" si="18"/>
        <v>-792.64658125906283</v>
      </c>
      <c r="J126" s="40">
        <f t="shared" si="19"/>
        <v>-340.15209411032492</v>
      </c>
      <c r="K126" s="37">
        <f t="shared" si="20"/>
        <v>-1132.7986753693876</v>
      </c>
      <c r="L126" s="37">
        <f t="shared" si="21"/>
        <v>-19220886.948951013</v>
      </c>
      <c r="M126" s="37">
        <f t="shared" si="22"/>
        <v>-27469235.07903228</v>
      </c>
      <c r="N126" s="41">
        <f>'jan-sep'!M126</f>
        <v>-25549970.110922284</v>
      </c>
      <c r="O126" s="41">
        <f t="shared" si="23"/>
        <v>-1919264.9681099951</v>
      </c>
    </row>
    <row r="127" spans="1:15" s="34" customFormat="1" x14ac:dyDescent="0.3">
      <c r="A127" s="33">
        <v>3032</v>
      </c>
      <c r="B127" s="34" t="s">
        <v>84</v>
      </c>
      <c r="C127" s="65">
        <v>231575957</v>
      </c>
      <c r="D127" s="36">
        <v>6890</v>
      </c>
      <c r="E127" s="37">
        <f t="shared" si="17"/>
        <v>33610.443686502178</v>
      </c>
      <c r="F127" s="38">
        <f t="shared" si="14"/>
        <v>1.0784492389499079</v>
      </c>
      <c r="G127" s="39">
        <f t="shared" si="15"/>
        <v>-1466.9473347909523</v>
      </c>
      <c r="H127" s="39">
        <f t="shared" si="16"/>
        <v>0</v>
      </c>
      <c r="I127" s="37">
        <f t="shared" si="18"/>
        <v>-1466.9473347909523</v>
      </c>
      <c r="J127" s="40">
        <f t="shared" si="19"/>
        <v>-340.15209411032492</v>
      </c>
      <c r="K127" s="37">
        <f t="shared" si="20"/>
        <v>-1807.0994289012772</v>
      </c>
      <c r="L127" s="37">
        <f t="shared" si="21"/>
        <v>-10107267.13670966</v>
      </c>
      <c r="M127" s="37">
        <f t="shared" si="22"/>
        <v>-12450915.0651298</v>
      </c>
      <c r="N127" s="41">
        <f>'jan-sep'!M127</f>
        <v>-14682407.355299374</v>
      </c>
      <c r="O127" s="41">
        <f t="shared" si="23"/>
        <v>2231492.2901695743</v>
      </c>
    </row>
    <row r="128" spans="1:15" s="34" customFormat="1" x14ac:dyDescent="0.3">
      <c r="A128" s="33">
        <v>3033</v>
      </c>
      <c r="B128" s="34" t="s">
        <v>85</v>
      </c>
      <c r="C128" s="65">
        <v>1129487395</v>
      </c>
      <c r="D128" s="36">
        <v>39625</v>
      </c>
      <c r="E128" s="37">
        <f t="shared" si="17"/>
        <v>28504.413753943216</v>
      </c>
      <c r="F128" s="38">
        <f t="shared" si="14"/>
        <v>0.91461343403802298</v>
      </c>
      <c r="G128" s="39">
        <f t="shared" si="15"/>
        <v>1596.6706247444249</v>
      </c>
      <c r="H128" s="39">
        <f t="shared" si="16"/>
        <v>0</v>
      </c>
      <c r="I128" s="37">
        <f t="shared" si="18"/>
        <v>1596.6706247444249</v>
      </c>
      <c r="J128" s="40">
        <f t="shared" si="19"/>
        <v>-340.15209411032492</v>
      </c>
      <c r="K128" s="37">
        <f t="shared" si="20"/>
        <v>1256.5185306341</v>
      </c>
      <c r="L128" s="37">
        <f t="shared" si="21"/>
        <v>63268073.505497836</v>
      </c>
      <c r="M128" s="37">
        <f t="shared" si="22"/>
        <v>49789546.77637621</v>
      </c>
      <c r="N128" s="41">
        <f>'jan-sep'!M128</f>
        <v>43953226.931242749</v>
      </c>
      <c r="O128" s="41">
        <f t="shared" si="23"/>
        <v>5836319.8451334611</v>
      </c>
    </row>
    <row r="129" spans="1:15" s="34" customFormat="1" x14ac:dyDescent="0.3">
      <c r="A129" s="33">
        <v>3034</v>
      </c>
      <c r="B129" s="34" t="s">
        <v>86</v>
      </c>
      <c r="C129" s="65">
        <v>596994986</v>
      </c>
      <c r="D129" s="36">
        <v>23092</v>
      </c>
      <c r="E129" s="37">
        <f t="shared" si="17"/>
        <v>25852.892170448642</v>
      </c>
      <c r="F129" s="38">
        <f t="shared" si="14"/>
        <v>0.82953477633118189</v>
      </c>
      <c r="G129" s="39">
        <f t="shared" si="15"/>
        <v>3187.5835748411691</v>
      </c>
      <c r="H129" s="39">
        <f t="shared" si="16"/>
        <v>768.63015082591153</v>
      </c>
      <c r="I129" s="37">
        <f t="shared" si="18"/>
        <v>3956.2137256670808</v>
      </c>
      <c r="J129" s="40">
        <f t="shared" si="19"/>
        <v>-340.15209411032492</v>
      </c>
      <c r="K129" s="37">
        <f t="shared" si="20"/>
        <v>3616.0616315567559</v>
      </c>
      <c r="L129" s="37">
        <f t="shared" si="21"/>
        <v>91356887.353104234</v>
      </c>
      <c r="M129" s="37">
        <f t="shared" si="22"/>
        <v>83502095.195908606</v>
      </c>
      <c r="N129" s="41">
        <f>'jan-sep'!M129</f>
        <v>73147451.819736585</v>
      </c>
      <c r="O129" s="41">
        <f t="shared" si="23"/>
        <v>10354643.376172021</v>
      </c>
    </row>
    <row r="130" spans="1:15" s="34" customFormat="1" x14ac:dyDescent="0.3">
      <c r="A130" s="33">
        <v>3035</v>
      </c>
      <c r="B130" s="34" t="s">
        <v>87</v>
      </c>
      <c r="C130" s="65">
        <v>635080631</v>
      </c>
      <c r="D130" s="36">
        <v>25436</v>
      </c>
      <c r="E130" s="37">
        <f t="shared" si="17"/>
        <v>24967.787034124864</v>
      </c>
      <c r="F130" s="38">
        <f t="shared" si="14"/>
        <v>0.8011346466107172</v>
      </c>
      <c r="G130" s="39">
        <f t="shared" si="15"/>
        <v>3718.6466566354361</v>
      </c>
      <c r="H130" s="39">
        <f t="shared" si="16"/>
        <v>1078.416948539234</v>
      </c>
      <c r="I130" s="37">
        <f t="shared" si="18"/>
        <v>4797.0636051746696</v>
      </c>
      <c r="J130" s="40">
        <f t="shared" si="19"/>
        <v>-340.15209411032492</v>
      </c>
      <c r="K130" s="37">
        <f t="shared" si="20"/>
        <v>4456.9115110643452</v>
      </c>
      <c r="L130" s="37">
        <f t="shared" si="21"/>
        <v>122018109.86122289</v>
      </c>
      <c r="M130" s="37">
        <f t="shared" si="22"/>
        <v>113366001.19543268</v>
      </c>
      <c r="N130" s="41">
        <f>'jan-sep'!M130</f>
        <v>90986365.154712468</v>
      </c>
      <c r="O130" s="41">
        <f t="shared" si="23"/>
        <v>22379636.040720209</v>
      </c>
    </row>
    <row r="131" spans="1:15" s="34" customFormat="1" x14ac:dyDescent="0.3">
      <c r="A131" s="33">
        <v>3036</v>
      </c>
      <c r="B131" s="34" t="s">
        <v>88</v>
      </c>
      <c r="C131" s="65">
        <v>365221090</v>
      </c>
      <c r="D131" s="36">
        <v>14139</v>
      </c>
      <c r="E131" s="37">
        <f t="shared" si="17"/>
        <v>25830.758186576139</v>
      </c>
      <c r="F131" s="38">
        <f t="shared" si="14"/>
        <v>0.82882456916209835</v>
      </c>
      <c r="G131" s="39">
        <f t="shared" si="15"/>
        <v>3200.8639651646713</v>
      </c>
      <c r="H131" s="39">
        <f t="shared" si="16"/>
        <v>776.37704518128771</v>
      </c>
      <c r="I131" s="37">
        <f t="shared" si="18"/>
        <v>3977.2410103459588</v>
      </c>
      <c r="J131" s="40">
        <f t="shared" si="19"/>
        <v>-340.15209411032492</v>
      </c>
      <c r="K131" s="37">
        <f t="shared" si="20"/>
        <v>3637.0889162356339</v>
      </c>
      <c r="L131" s="37">
        <f t="shared" si="21"/>
        <v>56234210.645281509</v>
      </c>
      <c r="M131" s="37">
        <f t="shared" si="22"/>
        <v>51424800.186655626</v>
      </c>
      <c r="N131" s="41">
        <f>'jan-sep'!M131</f>
        <v>39827801.812446132</v>
      </c>
      <c r="O131" s="41">
        <f t="shared" si="23"/>
        <v>11596998.374209493</v>
      </c>
    </row>
    <row r="132" spans="1:15" s="34" customFormat="1" x14ac:dyDescent="0.3">
      <c r="A132" s="33">
        <v>3037</v>
      </c>
      <c r="B132" s="34" t="s">
        <v>89</v>
      </c>
      <c r="C132" s="65">
        <v>67368928</v>
      </c>
      <c r="D132" s="36">
        <v>2854</v>
      </c>
      <c r="E132" s="37">
        <f t="shared" si="17"/>
        <v>23605.090399439385</v>
      </c>
      <c r="F132" s="38">
        <f t="shared" si="14"/>
        <v>0.75741016732970312</v>
      </c>
      <c r="G132" s="39">
        <f t="shared" si="15"/>
        <v>4536.2646374467231</v>
      </c>
      <c r="H132" s="39">
        <f t="shared" si="16"/>
        <v>1555.3607706791515</v>
      </c>
      <c r="I132" s="37">
        <f t="shared" si="18"/>
        <v>6091.6254081258749</v>
      </c>
      <c r="J132" s="40">
        <f t="shared" si="19"/>
        <v>-340.15209411032492</v>
      </c>
      <c r="K132" s="37">
        <f t="shared" si="20"/>
        <v>5751.4733140155495</v>
      </c>
      <c r="L132" s="37">
        <f t="shared" si="21"/>
        <v>17385498.914791245</v>
      </c>
      <c r="M132" s="37">
        <f t="shared" si="22"/>
        <v>16414704.838200377</v>
      </c>
      <c r="N132" s="41">
        <f>'jan-sep'!M132</f>
        <v>13761008.262594327</v>
      </c>
      <c r="O132" s="41">
        <f t="shared" si="23"/>
        <v>2653696.57560605</v>
      </c>
    </row>
    <row r="133" spans="1:15" s="34" customFormat="1" x14ac:dyDescent="0.3">
      <c r="A133" s="33">
        <v>3038</v>
      </c>
      <c r="B133" s="34" t="s">
        <v>141</v>
      </c>
      <c r="C133" s="65">
        <v>242304636</v>
      </c>
      <c r="D133" s="36">
        <v>6799</v>
      </c>
      <c r="E133" s="37">
        <f t="shared" si="17"/>
        <v>35638.275628768934</v>
      </c>
      <c r="F133" s="38">
        <f t="shared" si="14"/>
        <v>1.143515735401252</v>
      </c>
      <c r="G133" s="39">
        <f t="shared" si="15"/>
        <v>-2683.6465001510055</v>
      </c>
      <c r="H133" s="39">
        <f t="shared" si="16"/>
        <v>0</v>
      </c>
      <c r="I133" s="37">
        <f t="shared" si="18"/>
        <v>-2683.6465001510055</v>
      </c>
      <c r="J133" s="40">
        <f t="shared" si="19"/>
        <v>-340.15209411032492</v>
      </c>
      <c r="K133" s="37">
        <f t="shared" si="20"/>
        <v>-3023.7985942613304</v>
      </c>
      <c r="L133" s="37">
        <f t="shared" si="21"/>
        <v>-18246112.554526687</v>
      </c>
      <c r="M133" s="37">
        <f t="shared" si="22"/>
        <v>-20558806.642382786</v>
      </c>
      <c r="N133" s="41">
        <f>'jan-sep'!M133</f>
        <v>-15362246.649097305</v>
      </c>
      <c r="O133" s="41">
        <f t="shared" si="23"/>
        <v>-5196559.9932854809</v>
      </c>
    </row>
    <row r="134" spans="1:15" s="34" customFormat="1" x14ac:dyDescent="0.3">
      <c r="A134" s="33">
        <v>3039</v>
      </c>
      <c r="B134" s="34" t="s">
        <v>142</v>
      </c>
      <c r="C134" s="65">
        <v>33103412</v>
      </c>
      <c r="D134" s="36">
        <v>1050</v>
      </c>
      <c r="E134" s="37">
        <f t="shared" si="17"/>
        <v>31527.059047619048</v>
      </c>
      <c r="F134" s="38">
        <f t="shared" si="14"/>
        <v>1.0116002381095601</v>
      </c>
      <c r="G134" s="39">
        <f t="shared" si="15"/>
        <v>-216.91655146107442</v>
      </c>
      <c r="H134" s="39">
        <f t="shared" si="16"/>
        <v>0</v>
      </c>
      <c r="I134" s="37">
        <f t="shared" si="18"/>
        <v>-216.91655146107442</v>
      </c>
      <c r="J134" s="40">
        <f t="shared" si="19"/>
        <v>-340.15209411032492</v>
      </c>
      <c r="K134" s="37">
        <f t="shared" si="20"/>
        <v>-557.06864557139932</v>
      </c>
      <c r="L134" s="37">
        <f t="shared" si="21"/>
        <v>-227762.37903412813</v>
      </c>
      <c r="M134" s="37">
        <f t="shared" si="22"/>
        <v>-584922.07784996927</v>
      </c>
      <c r="N134" s="41">
        <f>'jan-sep'!M134</f>
        <v>-162089.01002385063</v>
      </c>
      <c r="O134" s="41">
        <f t="shared" si="23"/>
        <v>-422833.06782611867</v>
      </c>
    </row>
    <row r="135" spans="1:15" s="34" customFormat="1" x14ac:dyDescent="0.3">
      <c r="A135" s="33">
        <v>3040</v>
      </c>
      <c r="B135" s="34" t="s">
        <v>423</v>
      </c>
      <c r="C135" s="65">
        <v>97612049</v>
      </c>
      <c r="D135" s="36">
        <v>3273</v>
      </c>
      <c r="E135" s="37">
        <f t="shared" si="17"/>
        <v>29823.41857622976</v>
      </c>
      <c r="F135" s="38">
        <f t="shared" si="14"/>
        <v>0.956935985922021</v>
      </c>
      <c r="G135" s="39">
        <f t="shared" si="15"/>
        <v>805.26773137249836</v>
      </c>
      <c r="H135" s="39">
        <f t="shared" si="16"/>
        <v>0</v>
      </c>
      <c r="I135" s="37">
        <f t="shared" si="18"/>
        <v>805.26773137249836</v>
      </c>
      <c r="J135" s="40">
        <f t="shared" si="19"/>
        <v>-340.15209411032492</v>
      </c>
      <c r="K135" s="37">
        <f t="shared" si="20"/>
        <v>465.11563726217344</v>
      </c>
      <c r="L135" s="37">
        <f t="shared" si="21"/>
        <v>2635641.2847821871</v>
      </c>
      <c r="M135" s="37">
        <f t="shared" si="22"/>
        <v>1522323.4807590938</v>
      </c>
      <c r="N135" s="41">
        <f>'jan-sep'!M135</f>
        <v>1064097.9670399406</v>
      </c>
      <c r="O135" s="41">
        <f t="shared" si="23"/>
        <v>458225.51371915312</v>
      </c>
    </row>
    <row r="136" spans="1:15" s="34" customFormat="1" x14ac:dyDescent="0.3">
      <c r="A136" s="33">
        <v>3041</v>
      </c>
      <c r="B136" s="34" t="s">
        <v>143</v>
      </c>
      <c r="C136" s="65">
        <v>142178779</v>
      </c>
      <c r="D136" s="36">
        <v>4608</v>
      </c>
      <c r="E136" s="37">
        <f t="shared" si="17"/>
        <v>30854.769748263891</v>
      </c>
      <c r="F136" s="38">
        <f t="shared" ref="F136:F199" si="24">IF(ISNUMBER(C136),E136/E$366,"")</f>
        <v>0.99002867273522677</v>
      </c>
      <c r="G136" s="39">
        <f t="shared" ref="G136:G199" si="25">(E$366-E136)*0.6</f>
        <v>186.4570281520202</v>
      </c>
      <c r="H136" s="39">
        <f t="shared" ref="H136:H199" si="26">IF(E136&gt;=E$366*0.9,0,IF(E136&lt;0.9*E$366,(E$366*0.9-E136)*0.35))</f>
        <v>0</v>
      </c>
      <c r="I136" s="37">
        <f t="shared" si="18"/>
        <v>186.4570281520202</v>
      </c>
      <c r="J136" s="40">
        <f t="shared" si="19"/>
        <v>-340.15209411032492</v>
      </c>
      <c r="K136" s="37">
        <f t="shared" si="20"/>
        <v>-153.69506595830472</v>
      </c>
      <c r="L136" s="37">
        <f t="shared" si="21"/>
        <v>859193.98572450911</v>
      </c>
      <c r="M136" s="37">
        <f t="shared" si="22"/>
        <v>-708226.86393586814</v>
      </c>
      <c r="N136" s="41">
        <f>'jan-sep'!M136</f>
        <v>-1225230.7228475343</v>
      </c>
      <c r="O136" s="41">
        <f t="shared" si="23"/>
        <v>517003.8589116662</v>
      </c>
    </row>
    <row r="137" spans="1:15" s="34" customFormat="1" x14ac:dyDescent="0.3">
      <c r="A137" s="33">
        <v>3042</v>
      </c>
      <c r="B137" s="34" t="s">
        <v>144</v>
      </c>
      <c r="C137" s="65">
        <v>96760794</v>
      </c>
      <c r="D137" s="36">
        <v>2486</v>
      </c>
      <c r="E137" s="37">
        <f t="shared" ref="E137:E200" si="27">(C137)/D137</f>
        <v>38922.282381335477</v>
      </c>
      <c r="F137" s="38">
        <f t="shared" si="24"/>
        <v>1.2488887740926171</v>
      </c>
      <c r="G137" s="39">
        <f t="shared" si="25"/>
        <v>-4654.0505516909316</v>
      </c>
      <c r="H137" s="39">
        <f t="shared" si="26"/>
        <v>0</v>
      </c>
      <c r="I137" s="37">
        <f t="shared" ref="I137:I200" si="28">G137+H137</f>
        <v>-4654.0505516909316</v>
      </c>
      <c r="J137" s="40">
        <f t="shared" ref="J137:J200" si="29">I$368</f>
        <v>-340.15209411032492</v>
      </c>
      <c r="K137" s="37">
        <f t="shared" ref="K137:K200" si="30">I137+J137</f>
        <v>-4994.2026458012569</v>
      </c>
      <c r="L137" s="37">
        <f t="shared" ref="L137:L200" si="31">(I137*D137)</f>
        <v>-11569969.671503656</v>
      </c>
      <c r="M137" s="37">
        <f t="shared" ref="M137:M200" si="32">(K137*D137)</f>
        <v>-12415587.777461926</v>
      </c>
      <c r="N137" s="41">
        <f>'jan-sep'!M137</f>
        <v>-8345091.3738279007</v>
      </c>
      <c r="O137" s="41">
        <f t="shared" ref="O137:O200" si="33">M137-N137</f>
        <v>-4070496.4036340248</v>
      </c>
    </row>
    <row r="138" spans="1:15" s="34" customFormat="1" x14ac:dyDescent="0.3">
      <c r="A138" s="33">
        <v>3043</v>
      </c>
      <c r="B138" s="34" t="s">
        <v>145</v>
      </c>
      <c r="C138" s="65">
        <v>143870935</v>
      </c>
      <c r="D138" s="36">
        <v>4674</v>
      </c>
      <c r="E138" s="37">
        <f t="shared" si="27"/>
        <v>30781.115746683783</v>
      </c>
      <c r="F138" s="38">
        <f t="shared" si="24"/>
        <v>0.98766535665732613</v>
      </c>
      <c r="G138" s="39">
        <f t="shared" si="25"/>
        <v>230.64942910008466</v>
      </c>
      <c r="H138" s="39">
        <f t="shared" si="26"/>
        <v>0</v>
      </c>
      <c r="I138" s="37">
        <f t="shared" si="28"/>
        <v>230.64942910008466</v>
      </c>
      <c r="J138" s="40">
        <f t="shared" si="29"/>
        <v>-340.15209411032492</v>
      </c>
      <c r="K138" s="37">
        <f t="shared" si="30"/>
        <v>-109.50266501024026</v>
      </c>
      <c r="L138" s="37">
        <f t="shared" si="31"/>
        <v>1078055.4316137957</v>
      </c>
      <c r="M138" s="37">
        <f t="shared" si="32"/>
        <v>-511815.45625786297</v>
      </c>
      <c r="N138" s="41">
        <f>'jan-sep'!M138</f>
        <v>-2078193.5097633144</v>
      </c>
      <c r="O138" s="41">
        <f t="shared" si="33"/>
        <v>1566378.0535054514</v>
      </c>
    </row>
    <row r="139" spans="1:15" s="34" customFormat="1" x14ac:dyDescent="0.3">
      <c r="A139" s="33">
        <v>3044</v>
      </c>
      <c r="B139" s="34" t="s">
        <v>146</v>
      </c>
      <c r="C139" s="65">
        <v>191893976</v>
      </c>
      <c r="D139" s="36">
        <v>4441</v>
      </c>
      <c r="E139" s="37">
        <f t="shared" si="27"/>
        <v>43209.632064850259</v>
      </c>
      <c r="F139" s="38">
        <f t="shared" si="24"/>
        <v>1.3864558067216897</v>
      </c>
      <c r="G139" s="39">
        <f t="shared" si="25"/>
        <v>-7226.4603617998009</v>
      </c>
      <c r="H139" s="39">
        <f t="shared" si="26"/>
        <v>0</v>
      </c>
      <c r="I139" s="37">
        <f t="shared" si="28"/>
        <v>-7226.4603617998009</v>
      </c>
      <c r="J139" s="40">
        <f t="shared" si="29"/>
        <v>-340.15209411032492</v>
      </c>
      <c r="K139" s="37">
        <f t="shared" si="30"/>
        <v>-7566.6124559101263</v>
      </c>
      <c r="L139" s="37">
        <f t="shared" si="31"/>
        <v>-32092710.466752917</v>
      </c>
      <c r="M139" s="37">
        <f t="shared" si="32"/>
        <v>-33603325.916696869</v>
      </c>
      <c r="N139" s="41">
        <f>'jan-sep'!M139</f>
        <v>-26256540.062015168</v>
      </c>
      <c r="O139" s="41">
        <f t="shared" si="33"/>
        <v>-7346785.8546817005</v>
      </c>
    </row>
    <row r="140" spans="1:15" s="34" customFormat="1" x14ac:dyDescent="0.3">
      <c r="A140" s="33">
        <v>3045</v>
      </c>
      <c r="B140" s="34" t="s">
        <v>147</v>
      </c>
      <c r="C140" s="65">
        <v>104588591</v>
      </c>
      <c r="D140" s="36">
        <v>3467</v>
      </c>
      <c r="E140" s="37">
        <f t="shared" si="27"/>
        <v>30166.885203345832</v>
      </c>
      <c r="F140" s="38">
        <f t="shared" si="24"/>
        <v>0.96795670692389146</v>
      </c>
      <c r="G140" s="39">
        <f t="shared" si="25"/>
        <v>599.18775510285559</v>
      </c>
      <c r="H140" s="39">
        <f t="shared" si="26"/>
        <v>0</v>
      </c>
      <c r="I140" s="37">
        <f t="shared" si="28"/>
        <v>599.18775510285559</v>
      </c>
      <c r="J140" s="40">
        <f t="shared" si="29"/>
        <v>-340.15209411032492</v>
      </c>
      <c r="K140" s="37">
        <f t="shared" si="30"/>
        <v>259.03566099253067</v>
      </c>
      <c r="L140" s="37">
        <f t="shared" si="31"/>
        <v>2077383.9469416004</v>
      </c>
      <c r="M140" s="37">
        <f t="shared" si="32"/>
        <v>898076.63666110381</v>
      </c>
      <c r="N140" s="41">
        <f>'jan-sep'!M140</f>
        <v>1785951.3933783844</v>
      </c>
      <c r="O140" s="41">
        <f t="shared" si="33"/>
        <v>-887874.7567172806</v>
      </c>
    </row>
    <row r="141" spans="1:15" s="34" customFormat="1" x14ac:dyDescent="0.3">
      <c r="A141" s="33">
        <v>3046</v>
      </c>
      <c r="B141" s="34" t="s">
        <v>148</v>
      </c>
      <c r="C141" s="65">
        <v>73929945</v>
      </c>
      <c r="D141" s="36">
        <v>2212</v>
      </c>
      <c r="E141" s="37">
        <f t="shared" si="27"/>
        <v>33422.217450271244</v>
      </c>
      <c r="F141" s="38">
        <f t="shared" si="24"/>
        <v>1.0724096744887228</v>
      </c>
      <c r="G141" s="39">
        <f t="shared" si="25"/>
        <v>-1354.0115930523918</v>
      </c>
      <c r="H141" s="39">
        <f t="shared" si="26"/>
        <v>0</v>
      </c>
      <c r="I141" s="37">
        <f t="shared" si="28"/>
        <v>-1354.0115930523918</v>
      </c>
      <c r="J141" s="40">
        <f t="shared" si="29"/>
        <v>-340.15209411032492</v>
      </c>
      <c r="K141" s="37">
        <f t="shared" si="30"/>
        <v>-1694.1636871627168</v>
      </c>
      <c r="L141" s="37">
        <f t="shared" si="31"/>
        <v>-2995073.6438318905</v>
      </c>
      <c r="M141" s="37">
        <f t="shared" si="32"/>
        <v>-3747490.0760039296</v>
      </c>
      <c r="N141" s="41">
        <f>'jan-sep'!M141</f>
        <v>-1622398.858450247</v>
      </c>
      <c r="O141" s="41">
        <f t="shared" si="33"/>
        <v>-2125091.2175536826</v>
      </c>
    </row>
    <row r="142" spans="1:15" s="34" customFormat="1" x14ac:dyDescent="0.3">
      <c r="A142" s="33">
        <v>3047</v>
      </c>
      <c r="B142" s="34" t="s">
        <v>149</v>
      </c>
      <c r="C142" s="65">
        <v>360285325</v>
      </c>
      <c r="D142" s="36">
        <v>14115</v>
      </c>
      <c r="E142" s="37">
        <f t="shared" si="27"/>
        <v>25524.996457669145</v>
      </c>
      <c r="F142" s="38">
        <f t="shared" si="24"/>
        <v>0.81901367505681821</v>
      </c>
      <c r="G142" s="39">
        <f t="shared" si="25"/>
        <v>3384.321002508867</v>
      </c>
      <c r="H142" s="39">
        <f t="shared" si="26"/>
        <v>883.39365029873534</v>
      </c>
      <c r="I142" s="37">
        <f t="shared" si="28"/>
        <v>4267.7146528076028</v>
      </c>
      <c r="J142" s="40">
        <f t="shared" si="29"/>
        <v>-340.15209411032492</v>
      </c>
      <c r="K142" s="37">
        <f t="shared" si="30"/>
        <v>3927.5625586972778</v>
      </c>
      <c r="L142" s="37">
        <f t="shared" si="31"/>
        <v>60238792.32437931</v>
      </c>
      <c r="M142" s="37">
        <f t="shared" si="32"/>
        <v>55437545.51601208</v>
      </c>
      <c r="N142" s="41">
        <f>'jan-sep'!M142</f>
        <v>34814146.877617024</v>
      </c>
      <c r="O142" s="41">
        <f t="shared" si="33"/>
        <v>20623398.638395056</v>
      </c>
    </row>
    <row r="143" spans="1:15" s="34" customFormat="1" x14ac:dyDescent="0.3">
      <c r="A143" s="33">
        <v>3048</v>
      </c>
      <c r="B143" s="34" t="s">
        <v>150</v>
      </c>
      <c r="C143" s="65">
        <v>571088642</v>
      </c>
      <c r="D143" s="36">
        <v>19423</v>
      </c>
      <c r="E143" s="37">
        <f t="shared" si="27"/>
        <v>29402.699994851464</v>
      </c>
      <c r="F143" s="38">
        <f t="shared" si="24"/>
        <v>0.94343650230521525</v>
      </c>
      <c r="G143" s="39">
        <f t="shared" si="25"/>
        <v>1057.698880199476</v>
      </c>
      <c r="H143" s="39">
        <f t="shared" si="26"/>
        <v>0</v>
      </c>
      <c r="I143" s="37">
        <f t="shared" si="28"/>
        <v>1057.698880199476</v>
      </c>
      <c r="J143" s="40">
        <f t="shared" si="29"/>
        <v>-340.15209411032492</v>
      </c>
      <c r="K143" s="37">
        <f t="shared" si="30"/>
        <v>717.54678608915106</v>
      </c>
      <c r="L143" s="37">
        <f t="shared" si="31"/>
        <v>20543685.350114424</v>
      </c>
      <c r="M143" s="37">
        <f t="shared" si="32"/>
        <v>13936911.226209581</v>
      </c>
      <c r="N143" s="41">
        <f>'jan-sep'!M143</f>
        <v>17303687.70810163</v>
      </c>
      <c r="O143" s="41">
        <f t="shared" si="33"/>
        <v>-3366776.4818920493</v>
      </c>
    </row>
    <row r="144" spans="1:15" s="34" customFormat="1" x14ac:dyDescent="0.3">
      <c r="A144" s="33">
        <v>3049</v>
      </c>
      <c r="B144" s="34" t="s">
        <v>151</v>
      </c>
      <c r="C144" s="65">
        <v>929879981</v>
      </c>
      <c r="D144" s="36">
        <v>26811</v>
      </c>
      <c r="E144" s="37">
        <f t="shared" si="27"/>
        <v>34682.778747529002</v>
      </c>
      <c r="F144" s="38">
        <f t="shared" si="24"/>
        <v>1.1128569647523527</v>
      </c>
      <c r="G144" s="39">
        <f t="shared" si="25"/>
        <v>-2110.3483714070467</v>
      </c>
      <c r="H144" s="39">
        <f t="shared" si="26"/>
        <v>0</v>
      </c>
      <c r="I144" s="37">
        <f t="shared" si="28"/>
        <v>-2110.3483714070467</v>
      </c>
      <c r="J144" s="40">
        <f t="shared" si="29"/>
        <v>-340.15209411032492</v>
      </c>
      <c r="K144" s="37">
        <f t="shared" si="30"/>
        <v>-2450.5004655173716</v>
      </c>
      <c r="L144" s="37">
        <f t="shared" si="31"/>
        <v>-56580550.185794331</v>
      </c>
      <c r="M144" s="37">
        <f t="shared" si="32"/>
        <v>-65700367.980986252</v>
      </c>
      <c r="N144" s="41">
        <f>'jan-sep'!M144</f>
        <v>-49985925.43938043</v>
      </c>
      <c r="O144" s="41">
        <f t="shared" si="33"/>
        <v>-15714442.541605823</v>
      </c>
    </row>
    <row r="145" spans="1:15" s="34" customFormat="1" x14ac:dyDescent="0.3">
      <c r="A145" s="33">
        <v>3050</v>
      </c>
      <c r="B145" s="34" t="s">
        <v>152</v>
      </c>
      <c r="C145" s="65">
        <v>81793008</v>
      </c>
      <c r="D145" s="36">
        <v>2688</v>
      </c>
      <c r="E145" s="37">
        <f t="shared" si="27"/>
        <v>30428.946428571428</v>
      </c>
      <c r="F145" s="38">
        <f t="shared" si="24"/>
        <v>0.97636539475731998</v>
      </c>
      <c r="G145" s="39">
        <f t="shared" si="25"/>
        <v>441.95101996749798</v>
      </c>
      <c r="H145" s="39">
        <f t="shared" si="26"/>
        <v>0</v>
      </c>
      <c r="I145" s="37">
        <f t="shared" si="28"/>
        <v>441.95101996749798</v>
      </c>
      <c r="J145" s="40">
        <f t="shared" si="29"/>
        <v>-340.15209411032492</v>
      </c>
      <c r="K145" s="37">
        <f t="shared" si="30"/>
        <v>101.79892585717306</v>
      </c>
      <c r="L145" s="37">
        <f t="shared" si="31"/>
        <v>1187964.3416726345</v>
      </c>
      <c r="M145" s="37">
        <f t="shared" si="32"/>
        <v>273635.51270408119</v>
      </c>
      <c r="N145" s="41">
        <f>'jan-sep'!M145</f>
        <v>1191921.8783389428</v>
      </c>
      <c r="O145" s="41">
        <f t="shared" si="33"/>
        <v>-918286.36563486164</v>
      </c>
    </row>
    <row r="146" spans="1:15" s="34" customFormat="1" x14ac:dyDescent="0.3">
      <c r="A146" s="33">
        <v>3051</v>
      </c>
      <c r="B146" s="34" t="s">
        <v>153</v>
      </c>
      <c r="C146" s="65">
        <v>39256633</v>
      </c>
      <c r="D146" s="36">
        <v>1390</v>
      </c>
      <c r="E146" s="37">
        <f t="shared" si="27"/>
        <v>28242.182014388491</v>
      </c>
      <c r="F146" s="38">
        <f t="shared" si="24"/>
        <v>0.90619927495731811</v>
      </c>
      <c r="G146" s="39">
        <f t="shared" si="25"/>
        <v>1754.00966847726</v>
      </c>
      <c r="H146" s="39">
        <f t="shared" si="26"/>
        <v>0</v>
      </c>
      <c r="I146" s="37">
        <f t="shared" si="28"/>
        <v>1754.00966847726</v>
      </c>
      <c r="J146" s="40">
        <f t="shared" si="29"/>
        <v>-340.15209411032492</v>
      </c>
      <c r="K146" s="37">
        <f t="shared" si="30"/>
        <v>1413.8575743669351</v>
      </c>
      <c r="L146" s="37">
        <f t="shared" si="31"/>
        <v>2438073.4391833912</v>
      </c>
      <c r="M146" s="37">
        <f t="shared" si="32"/>
        <v>1965262.0283700398</v>
      </c>
      <c r="N146" s="41">
        <f>'jan-sep'!M146</f>
        <v>1574982.8876827115</v>
      </c>
      <c r="O146" s="41">
        <f t="shared" si="33"/>
        <v>390279.1406873283</v>
      </c>
    </row>
    <row r="147" spans="1:15" s="34" customFormat="1" x14ac:dyDescent="0.3">
      <c r="A147" s="33">
        <v>3052</v>
      </c>
      <c r="B147" s="34" t="s">
        <v>154</v>
      </c>
      <c r="C147" s="65">
        <v>88718870</v>
      </c>
      <c r="D147" s="36">
        <v>2439</v>
      </c>
      <c r="E147" s="37">
        <f t="shared" si="27"/>
        <v>36375.10045100451</v>
      </c>
      <c r="F147" s="38">
        <f t="shared" si="24"/>
        <v>1.1671580346874848</v>
      </c>
      <c r="G147" s="39">
        <f t="shared" si="25"/>
        <v>-3125.7413934923511</v>
      </c>
      <c r="H147" s="39">
        <f t="shared" si="26"/>
        <v>0</v>
      </c>
      <c r="I147" s="37">
        <f t="shared" si="28"/>
        <v>-3125.7413934923511</v>
      </c>
      <c r="J147" s="40">
        <f t="shared" si="29"/>
        <v>-340.15209411032492</v>
      </c>
      <c r="K147" s="37">
        <f t="shared" si="30"/>
        <v>-3465.893487602676</v>
      </c>
      <c r="L147" s="37">
        <f t="shared" si="31"/>
        <v>-7623683.2587278448</v>
      </c>
      <c r="M147" s="37">
        <f t="shared" si="32"/>
        <v>-8453314.2162629273</v>
      </c>
      <c r="N147" s="41">
        <f>'jan-sep'!M147</f>
        <v>-9805219.7255696896</v>
      </c>
      <c r="O147" s="41">
        <f t="shared" si="33"/>
        <v>1351905.5093067624</v>
      </c>
    </row>
    <row r="148" spans="1:15" s="34" customFormat="1" x14ac:dyDescent="0.3">
      <c r="A148" s="33">
        <v>3053</v>
      </c>
      <c r="B148" s="34" t="s">
        <v>127</v>
      </c>
      <c r="C148" s="65">
        <v>177660895</v>
      </c>
      <c r="D148" s="36">
        <v>6852</v>
      </c>
      <c r="E148" s="37">
        <f t="shared" si="27"/>
        <v>25928.326765907765</v>
      </c>
      <c r="F148" s="38">
        <f t="shared" si="24"/>
        <v>0.83195522584449955</v>
      </c>
      <c r="G148" s="39">
        <f t="shared" si="25"/>
        <v>3142.3228175656955</v>
      </c>
      <c r="H148" s="39">
        <f t="shared" si="26"/>
        <v>742.22804241521862</v>
      </c>
      <c r="I148" s="37">
        <f t="shared" si="28"/>
        <v>3884.5508599809141</v>
      </c>
      <c r="J148" s="40">
        <f t="shared" si="29"/>
        <v>-340.15209411032492</v>
      </c>
      <c r="K148" s="37">
        <f t="shared" si="30"/>
        <v>3544.3987658705892</v>
      </c>
      <c r="L148" s="37">
        <f t="shared" si="31"/>
        <v>26616942.492589224</v>
      </c>
      <c r="M148" s="37">
        <f t="shared" si="32"/>
        <v>24286220.343745276</v>
      </c>
      <c r="N148" s="41">
        <f>'jan-sep'!M148</f>
        <v>19907175.618709296</v>
      </c>
      <c r="O148" s="41">
        <f t="shared" si="33"/>
        <v>4379044.7250359803</v>
      </c>
    </row>
    <row r="149" spans="1:15" s="34" customFormat="1" x14ac:dyDescent="0.3">
      <c r="A149" s="33">
        <v>3054</v>
      </c>
      <c r="B149" s="34" t="s">
        <v>128</v>
      </c>
      <c r="C149" s="65">
        <v>243594031</v>
      </c>
      <c r="D149" s="36">
        <v>9048</v>
      </c>
      <c r="E149" s="37">
        <f t="shared" si="27"/>
        <v>26922.417219274979</v>
      </c>
      <c r="F149" s="38">
        <f t="shared" si="24"/>
        <v>0.86385233803025097</v>
      </c>
      <c r="G149" s="39">
        <f t="shared" si="25"/>
        <v>2545.8685455453669</v>
      </c>
      <c r="H149" s="39">
        <f t="shared" si="26"/>
        <v>394.29638373669349</v>
      </c>
      <c r="I149" s="37">
        <f t="shared" si="28"/>
        <v>2940.1649292820603</v>
      </c>
      <c r="J149" s="40">
        <f t="shared" si="29"/>
        <v>-340.15209411032492</v>
      </c>
      <c r="K149" s="37">
        <f t="shared" si="30"/>
        <v>2600.0128351717353</v>
      </c>
      <c r="L149" s="37">
        <f t="shared" si="31"/>
        <v>26602612.280144081</v>
      </c>
      <c r="M149" s="37">
        <f t="shared" si="32"/>
        <v>23524916.132633861</v>
      </c>
      <c r="N149" s="41">
        <f>'jan-sep'!M149</f>
        <v>13833474.780572345</v>
      </c>
      <c r="O149" s="41">
        <f t="shared" si="33"/>
        <v>9691441.3520615157</v>
      </c>
    </row>
    <row r="150" spans="1:15" s="34" customFormat="1" x14ac:dyDescent="0.3">
      <c r="A150" s="33">
        <v>3401</v>
      </c>
      <c r="B150" s="34" t="s">
        <v>91</v>
      </c>
      <c r="C150" s="65">
        <v>483216869</v>
      </c>
      <c r="D150" s="36">
        <v>17829</v>
      </c>
      <c r="E150" s="37">
        <f t="shared" si="27"/>
        <v>27102.858769420607</v>
      </c>
      <c r="F150" s="38">
        <f t="shared" si="24"/>
        <v>0.86964211736921415</v>
      </c>
      <c r="G150" s="39">
        <f t="shared" si="25"/>
        <v>2437.6036154579901</v>
      </c>
      <c r="H150" s="39">
        <f t="shared" si="26"/>
        <v>331.14184118572371</v>
      </c>
      <c r="I150" s="37">
        <f t="shared" si="28"/>
        <v>2768.7454566437136</v>
      </c>
      <c r="J150" s="40">
        <f t="shared" si="29"/>
        <v>-340.15209411032492</v>
      </c>
      <c r="K150" s="37">
        <f t="shared" si="30"/>
        <v>2428.5933625333887</v>
      </c>
      <c r="L150" s="37">
        <f t="shared" si="31"/>
        <v>49363962.746500768</v>
      </c>
      <c r="M150" s="37">
        <f t="shared" si="32"/>
        <v>43299391.060607783</v>
      </c>
      <c r="N150" s="41">
        <f>'jan-sep'!M150</f>
        <v>47498175.879920922</v>
      </c>
      <c r="O150" s="41">
        <f t="shared" si="33"/>
        <v>-4198784.8193131387</v>
      </c>
    </row>
    <row r="151" spans="1:15" s="34" customFormat="1" x14ac:dyDescent="0.3">
      <c r="A151" s="33">
        <v>3403</v>
      </c>
      <c r="B151" s="34" t="s">
        <v>92</v>
      </c>
      <c r="C151" s="65">
        <v>916423963</v>
      </c>
      <c r="D151" s="36">
        <v>31369</v>
      </c>
      <c r="E151" s="37">
        <f t="shared" si="27"/>
        <v>29214.318690426855</v>
      </c>
      <c r="F151" s="38">
        <f t="shared" si="24"/>
        <v>0.93739196221273502</v>
      </c>
      <c r="G151" s="39">
        <f t="shared" si="25"/>
        <v>1170.7276628542415</v>
      </c>
      <c r="H151" s="39">
        <f t="shared" si="26"/>
        <v>0</v>
      </c>
      <c r="I151" s="37">
        <f t="shared" si="28"/>
        <v>1170.7276628542415</v>
      </c>
      <c r="J151" s="40">
        <f t="shared" si="29"/>
        <v>-340.15209411032492</v>
      </c>
      <c r="K151" s="37">
        <f t="shared" si="30"/>
        <v>830.57556874391662</v>
      </c>
      <c r="L151" s="37">
        <f t="shared" si="31"/>
        <v>36724556.056074701</v>
      </c>
      <c r="M151" s="37">
        <f t="shared" si="32"/>
        <v>26054325.015927922</v>
      </c>
      <c r="N151" s="41">
        <f>'jan-sep'!M151</f>
        <v>26711408.876344599</v>
      </c>
      <c r="O151" s="41">
        <f t="shared" si="33"/>
        <v>-657083.86041667685</v>
      </c>
    </row>
    <row r="152" spans="1:15" s="34" customFormat="1" x14ac:dyDescent="0.3">
      <c r="A152" s="33">
        <v>3405</v>
      </c>
      <c r="B152" s="34" t="s">
        <v>112</v>
      </c>
      <c r="C152" s="65">
        <v>819507527</v>
      </c>
      <c r="D152" s="36">
        <v>28345</v>
      </c>
      <c r="E152" s="37">
        <f t="shared" si="27"/>
        <v>28911.890174633972</v>
      </c>
      <c r="F152" s="38">
        <f t="shared" si="24"/>
        <v>0.92768802001739392</v>
      </c>
      <c r="G152" s="39">
        <f t="shared" si="25"/>
        <v>1352.1847723299709</v>
      </c>
      <c r="H152" s="39">
        <f t="shared" si="26"/>
        <v>0</v>
      </c>
      <c r="I152" s="37">
        <f t="shared" si="28"/>
        <v>1352.1847723299709</v>
      </c>
      <c r="J152" s="40">
        <f t="shared" si="29"/>
        <v>-340.15209411032492</v>
      </c>
      <c r="K152" s="37">
        <f t="shared" si="30"/>
        <v>1012.032678219646</v>
      </c>
      <c r="L152" s="37">
        <f t="shared" si="31"/>
        <v>38327677.371693023</v>
      </c>
      <c r="M152" s="37">
        <f t="shared" si="32"/>
        <v>28686066.264135864</v>
      </c>
      <c r="N152" s="41">
        <f>'jan-sep'!M152</f>
        <v>21843310.513213288</v>
      </c>
      <c r="O152" s="41">
        <f t="shared" si="33"/>
        <v>6842755.7509225756</v>
      </c>
    </row>
    <row r="153" spans="1:15" s="34" customFormat="1" x14ac:dyDescent="0.3">
      <c r="A153" s="33">
        <v>3407</v>
      </c>
      <c r="B153" s="34" t="s">
        <v>113</v>
      </c>
      <c r="C153" s="65">
        <v>807120497</v>
      </c>
      <c r="D153" s="36">
        <v>30560</v>
      </c>
      <c r="E153" s="37">
        <f t="shared" si="27"/>
        <v>26411.011027486911</v>
      </c>
      <c r="F153" s="38">
        <f t="shared" si="24"/>
        <v>0.8474429855244523</v>
      </c>
      <c r="G153" s="39">
        <f t="shared" si="25"/>
        <v>2852.7122606182079</v>
      </c>
      <c r="H153" s="39">
        <f t="shared" si="26"/>
        <v>573.28855086251724</v>
      </c>
      <c r="I153" s="37">
        <f t="shared" si="28"/>
        <v>3426.0008114807251</v>
      </c>
      <c r="J153" s="40">
        <f t="shared" si="29"/>
        <v>-340.15209411032492</v>
      </c>
      <c r="K153" s="37">
        <f t="shared" si="30"/>
        <v>3085.8487173704002</v>
      </c>
      <c r="L153" s="37">
        <f t="shared" si="31"/>
        <v>104698584.79885095</v>
      </c>
      <c r="M153" s="37">
        <f t="shared" si="32"/>
        <v>94303536.802839428</v>
      </c>
      <c r="N153" s="41">
        <f>'jan-sep'!M153</f>
        <v>80125767.515726238</v>
      </c>
      <c r="O153" s="41">
        <f t="shared" si="33"/>
        <v>14177769.28711319</v>
      </c>
    </row>
    <row r="154" spans="1:15" s="34" customFormat="1" x14ac:dyDescent="0.3">
      <c r="A154" s="33">
        <v>3411</v>
      </c>
      <c r="B154" s="34" t="s">
        <v>93</v>
      </c>
      <c r="C154" s="65">
        <v>880640534</v>
      </c>
      <c r="D154" s="36">
        <v>34768</v>
      </c>
      <c r="E154" s="37">
        <f t="shared" si="27"/>
        <v>25329.053554993097</v>
      </c>
      <c r="F154" s="38">
        <f t="shared" si="24"/>
        <v>0.81272650800125557</v>
      </c>
      <c r="G154" s="39">
        <f t="shared" si="25"/>
        <v>3501.8867441144962</v>
      </c>
      <c r="H154" s="39">
        <f t="shared" si="26"/>
        <v>951.97366623535208</v>
      </c>
      <c r="I154" s="37">
        <f t="shared" si="28"/>
        <v>4453.8604103498483</v>
      </c>
      <c r="J154" s="40">
        <f t="shared" si="29"/>
        <v>-340.15209411032492</v>
      </c>
      <c r="K154" s="37">
        <f t="shared" si="30"/>
        <v>4113.7083162395229</v>
      </c>
      <c r="L154" s="37">
        <f t="shared" si="31"/>
        <v>154851818.74704352</v>
      </c>
      <c r="M154" s="37">
        <f t="shared" si="32"/>
        <v>143025410.73901573</v>
      </c>
      <c r="N154" s="41">
        <f>'jan-sep'!M154</f>
        <v>127624344.23909587</v>
      </c>
      <c r="O154" s="41">
        <f t="shared" si="33"/>
        <v>15401066.499919862</v>
      </c>
    </row>
    <row r="155" spans="1:15" s="34" customFormat="1" x14ac:dyDescent="0.3">
      <c r="A155" s="33">
        <v>3412</v>
      </c>
      <c r="B155" s="34" t="s">
        <v>94</v>
      </c>
      <c r="C155" s="65">
        <v>172365184</v>
      </c>
      <c r="D155" s="36">
        <v>7674</v>
      </c>
      <c r="E155" s="37">
        <f t="shared" si="27"/>
        <v>22460.930935626791</v>
      </c>
      <c r="F155" s="38">
        <f t="shared" si="24"/>
        <v>0.72069783129227194</v>
      </c>
      <c r="G155" s="39">
        <f t="shared" si="25"/>
        <v>5222.7603157342792</v>
      </c>
      <c r="H155" s="39">
        <f t="shared" si="26"/>
        <v>1955.8165830135592</v>
      </c>
      <c r="I155" s="37">
        <f t="shared" si="28"/>
        <v>7178.5768987478386</v>
      </c>
      <c r="J155" s="40">
        <f t="shared" si="29"/>
        <v>-340.15209411032492</v>
      </c>
      <c r="K155" s="37">
        <f t="shared" si="30"/>
        <v>6838.4248046375142</v>
      </c>
      <c r="L155" s="37">
        <f t="shared" si="31"/>
        <v>55088399.120990917</v>
      </c>
      <c r="M155" s="37">
        <f t="shared" si="32"/>
        <v>52478071.950788282</v>
      </c>
      <c r="N155" s="41">
        <f>'jan-sep'!M155</f>
        <v>43133220.199106105</v>
      </c>
      <c r="O155" s="41">
        <f t="shared" si="33"/>
        <v>9344851.7516821772</v>
      </c>
    </row>
    <row r="156" spans="1:15" s="34" customFormat="1" x14ac:dyDescent="0.3">
      <c r="A156" s="33">
        <v>3413</v>
      </c>
      <c r="B156" s="34" t="s">
        <v>95</v>
      </c>
      <c r="C156" s="65">
        <v>519211079</v>
      </c>
      <c r="D156" s="36">
        <v>21064</v>
      </c>
      <c r="E156" s="37">
        <f t="shared" si="27"/>
        <v>24649.215676034943</v>
      </c>
      <c r="F156" s="38">
        <f t="shared" si="24"/>
        <v>0.79091273338969992</v>
      </c>
      <c r="G156" s="39">
        <f t="shared" si="25"/>
        <v>3909.7894714893887</v>
      </c>
      <c r="H156" s="39">
        <f t="shared" si="26"/>
        <v>1189.9169238707063</v>
      </c>
      <c r="I156" s="37">
        <f t="shared" si="28"/>
        <v>5099.7063953600955</v>
      </c>
      <c r="J156" s="40">
        <f t="shared" si="29"/>
        <v>-340.15209411032492</v>
      </c>
      <c r="K156" s="37">
        <f t="shared" si="30"/>
        <v>4759.554301249771</v>
      </c>
      <c r="L156" s="37">
        <f t="shared" si="31"/>
        <v>107420215.51186505</v>
      </c>
      <c r="M156" s="37">
        <f t="shared" si="32"/>
        <v>100255251.80152518</v>
      </c>
      <c r="N156" s="41">
        <f>'jan-sep'!M156</f>
        <v>80476864.151677266</v>
      </c>
      <c r="O156" s="41">
        <f t="shared" si="33"/>
        <v>19778387.64984791</v>
      </c>
    </row>
    <row r="157" spans="1:15" s="34" customFormat="1" x14ac:dyDescent="0.3">
      <c r="A157" s="33">
        <v>3414</v>
      </c>
      <c r="B157" s="34" t="s">
        <v>96</v>
      </c>
      <c r="C157" s="65">
        <v>111367185</v>
      </c>
      <c r="D157" s="36">
        <v>5016</v>
      </c>
      <c r="E157" s="37">
        <f t="shared" si="27"/>
        <v>22202.389354066985</v>
      </c>
      <c r="F157" s="38">
        <f t="shared" si="24"/>
        <v>0.7124020773155979</v>
      </c>
      <c r="G157" s="39">
        <f t="shared" si="25"/>
        <v>5377.8852646701635</v>
      </c>
      <c r="H157" s="39">
        <f t="shared" si="26"/>
        <v>2046.3061365594913</v>
      </c>
      <c r="I157" s="37">
        <f t="shared" si="28"/>
        <v>7424.1914012296547</v>
      </c>
      <c r="J157" s="40">
        <f t="shared" si="29"/>
        <v>-340.15209411032492</v>
      </c>
      <c r="K157" s="37">
        <f t="shared" si="30"/>
        <v>7084.0393071193303</v>
      </c>
      <c r="L157" s="37">
        <f t="shared" si="31"/>
        <v>37239744.068567947</v>
      </c>
      <c r="M157" s="37">
        <f t="shared" si="32"/>
        <v>35533541.164510563</v>
      </c>
      <c r="N157" s="41">
        <f>'jan-sep'!M157</f>
        <v>30208647.829282813</v>
      </c>
      <c r="O157" s="41">
        <f t="shared" si="33"/>
        <v>5324893.3352277502</v>
      </c>
    </row>
    <row r="158" spans="1:15" s="34" customFormat="1" x14ac:dyDescent="0.3">
      <c r="A158" s="33">
        <v>3415</v>
      </c>
      <c r="B158" s="34" t="s">
        <v>97</v>
      </c>
      <c r="C158" s="65">
        <v>194103560</v>
      </c>
      <c r="D158" s="36">
        <v>7905</v>
      </c>
      <c r="E158" s="37">
        <f t="shared" si="27"/>
        <v>24554.530044275776</v>
      </c>
      <c r="F158" s="38">
        <f t="shared" si="24"/>
        <v>0.78787458106827812</v>
      </c>
      <c r="G158" s="39">
        <f t="shared" si="25"/>
        <v>3966.6008505448885</v>
      </c>
      <c r="H158" s="39">
        <f t="shared" si="26"/>
        <v>1223.0568949864146</v>
      </c>
      <c r="I158" s="37">
        <f t="shared" si="28"/>
        <v>5189.6577455313036</v>
      </c>
      <c r="J158" s="40">
        <f t="shared" si="29"/>
        <v>-340.15209411032492</v>
      </c>
      <c r="K158" s="37">
        <f t="shared" si="30"/>
        <v>4849.5056514209791</v>
      </c>
      <c r="L158" s="37">
        <f t="shared" si="31"/>
        <v>41024244.478424951</v>
      </c>
      <c r="M158" s="37">
        <f t="shared" si="32"/>
        <v>38335342.174482837</v>
      </c>
      <c r="N158" s="41">
        <f>'jan-sep'!M158</f>
        <v>29567980.353086244</v>
      </c>
      <c r="O158" s="41">
        <f t="shared" si="33"/>
        <v>8767361.821396593</v>
      </c>
    </row>
    <row r="159" spans="1:15" s="34" customFormat="1" x14ac:dyDescent="0.3">
      <c r="A159" s="33">
        <v>3416</v>
      </c>
      <c r="B159" s="34" t="s">
        <v>98</v>
      </c>
      <c r="C159" s="65">
        <v>134326478</v>
      </c>
      <c r="D159" s="36">
        <v>6106</v>
      </c>
      <c r="E159" s="37">
        <f>(C159)/D159</f>
        <v>21999.095643629218</v>
      </c>
      <c r="F159" s="38">
        <f t="shared" si="24"/>
        <v>0.70587904687452829</v>
      </c>
      <c r="G159" s="39">
        <f t="shared" si="25"/>
        <v>5499.8614909328235</v>
      </c>
      <c r="H159" s="39">
        <f t="shared" si="26"/>
        <v>2117.45893521271</v>
      </c>
      <c r="I159" s="37">
        <f t="shared" si="28"/>
        <v>7617.3204261455339</v>
      </c>
      <c r="J159" s="40">
        <f t="shared" si="29"/>
        <v>-340.15209411032492</v>
      </c>
      <c r="K159" s="37">
        <f t="shared" si="30"/>
        <v>7277.1683320352095</v>
      </c>
      <c r="L159" s="37">
        <f t="shared" si="31"/>
        <v>46511358.522044629</v>
      </c>
      <c r="M159" s="37">
        <f t="shared" si="32"/>
        <v>44434389.835406989</v>
      </c>
      <c r="N159" s="41">
        <f>'jan-sep'!M159</f>
        <v>39365684.85693796</v>
      </c>
      <c r="O159" s="41">
        <f t="shared" si="33"/>
        <v>5068704.9784690291</v>
      </c>
    </row>
    <row r="160" spans="1:15" s="34" customFormat="1" x14ac:dyDescent="0.3">
      <c r="A160" s="33">
        <v>3417</v>
      </c>
      <c r="B160" s="34" t="s">
        <v>99</v>
      </c>
      <c r="C160" s="65">
        <v>112105573</v>
      </c>
      <c r="D160" s="36">
        <v>4612</v>
      </c>
      <c r="E160" s="37">
        <f t="shared" si="27"/>
        <v>24307.366218560277</v>
      </c>
      <c r="F160" s="38">
        <f t="shared" si="24"/>
        <v>0.77994390207382391</v>
      </c>
      <c r="G160" s="39">
        <f t="shared" si="25"/>
        <v>4114.8991459741883</v>
      </c>
      <c r="H160" s="39">
        <f t="shared" si="26"/>
        <v>1309.5642339868391</v>
      </c>
      <c r="I160" s="37">
        <f t="shared" si="28"/>
        <v>5424.4633799610274</v>
      </c>
      <c r="J160" s="40">
        <f t="shared" si="29"/>
        <v>-340.15209411032492</v>
      </c>
      <c r="K160" s="37">
        <f t="shared" si="30"/>
        <v>5084.3112858507029</v>
      </c>
      <c r="L160" s="37">
        <f t="shared" si="31"/>
        <v>25017625.108380258</v>
      </c>
      <c r="M160" s="37">
        <f t="shared" si="32"/>
        <v>23448843.65034344</v>
      </c>
      <c r="N160" s="41">
        <f>'jan-sep'!M160</f>
        <v>23258613.201326229</v>
      </c>
      <c r="O160" s="41">
        <f t="shared" si="33"/>
        <v>190230.44901721179</v>
      </c>
    </row>
    <row r="161" spans="1:15" s="34" customFormat="1" x14ac:dyDescent="0.3">
      <c r="A161" s="33">
        <v>3418</v>
      </c>
      <c r="B161" s="34" t="s">
        <v>100</v>
      </c>
      <c r="C161" s="65">
        <v>161886555</v>
      </c>
      <c r="D161" s="36">
        <v>7203</v>
      </c>
      <c r="E161" s="37">
        <f t="shared" si="27"/>
        <v>22474.879216992918</v>
      </c>
      <c r="F161" s="38">
        <f t="shared" si="24"/>
        <v>0.72114538603341927</v>
      </c>
      <c r="G161" s="39">
        <f t="shared" si="25"/>
        <v>5214.3913469146037</v>
      </c>
      <c r="H161" s="39">
        <f t="shared" si="26"/>
        <v>1950.9346845354146</v>
      </c>
      <c r="I161" s="37">
        <f t="shared" si="28"/>
        <v>7165.3260314500185</v>
      </c>
      <c r="J161" s="40">
        <f t="shared" si="29"/>
        <v>-340.15209411032492</v>
      </c>
      <c r="K161" s="37">
        <f t="shared" si="30"/>
        <v>6825.173937339694</v>
      </c>
      <c r="L161" s="37">
        <f t="shared" si="31"/>
        <v>51611843.404534481</v>
      </c>
      <c r="M161" s="37">
        <f t="shared" si="32"/>
        <v>49161727.870657817</v>
      </c>
      <c r="N161" s="41">
        <f>'jan-sep'!M161</f>
        <v>42295156.546834931</v>
      </c>
      <c r="O161" s="41">
        <f t="shared" si="33"/>
        <v>6866571.3238228858</v>
      </c>
    </row>
    <row r="162" spans="1:15" s="34" customFormat="1" x14ac:dyDescent="0.3">
      <c r="A162" s="33">
        <v>3419</v>
      </c>
      <c r="B162" s="34" t="s">
        <v>424</v>
      </c>
      <c r="C162" s="65">
        <v>82587658</v>
      </c>
      <c r="D162" s="36">
        <v>3662</v>
      </c>
      <c r="E162" s="37">
        <f t="shared" si="27"/>
        <v>22552.610049153467</v>
      </c>
      <c r="F162" s="38">
        <f t="shared" si="24"/>
        <v>0.72363951427428364</v>
      </c>
      <c r="G162" s="39">
        <f t="shared" si="25"/>
        <v>5167.7528476182742</v>
      </c>
      <c r="H162" s="39">
        <f t="shared" si="26"/>
        <v>1923.7288932792226</v>
      </c>
      <c r="I162" s="37">
        <f t="shared" si="28"/>
        <v>7091.4817408974968</v>
      </c>
      <c r="J162" s="40">
        <f t="shared" si="29"/>
        <v>-340.15209411032492</v>
      </c>
      <c r="K162" s="37">
        <f t="shared" si="30"/>
        <v>6751.3296467871714</v>
      </c>
      <c r="L162" s="37">
        <f t="shared" si="31"/>
        <v>25969006.135166634</v>
      </c>
      <c r="M162" s="37">
        <f t="shared" si="32"/>
        <v>24723369.166534621</v>
      </c>
      <c r="N162" s="41">
        <f>'jan-sep'!M162</f>
        <v>20069812.76850751</v>
      </c>
      <c r="O162" s="41">
        <f t="shared" si="33"/>
        <v>4653556.3980271108</v>
      </c>
    </row>
    <row r="163" spans="1:15" s="34" customFormat="1" x14ac:dyDescent="0.3">
      <c r="A163" s="33">
        <v>3420</v>
      </c>
      <c r="B163" s="34" t="s">
        <v>101</v>
      </c>
      <c r="C163" s="65">
        <v>527113873</v>
      </c>
      <c r="D163" s="36">
        <v>21254</v>
      </c>
      <c r="E163" s="37">
        <f t="shared" si="27"/>
        <v>24800.690364166745</v>
      </c>
      <c r="F163" s="38">
        <f t="shared" si="24"/>
        <v>0.79577306084207222</v>
      </c>
      <c r="G163" s="39">
        <f t="shared" si="25"/>
        <v>3818.9046586103073</v>
      </c>
      <c r="H163" s="39">
        <f t="shared" si="26"/>
        <v>1136.9007830245755</v>
      </c>
      <c r="I163" s="37">
        <f t="shared" si="28"/>
        <v>4955.8054416348823</v>
      </c>
      <c r="J163" s="40">
        <f t="shared" si="29"/>
        <v>-340.15209411032492</v>
      </c>
      <c r="K163" s="37">
        <f t="shared" si="30"/>
        <v>4615.6533475245578</v>
      </c>
      <c r="L163" s="37">
        <f t="shared" si="31"/>
        <v>105330688.85650779</v>
      </c>
      <c r="M163" s="37">
        <f t="shared" si="32"/>
        <v>98101096.248286948</v>
      </c>
      <c r="N163" s="41">
        <f>'jan-sep'!M163</f>
        <v>81180696.548240989</v>
      </c>
      <c r="O163" s="41">
        <f t="shared" si="33"/>
        <v>16920399.700045958</v>
      </c>
    </row>
    <row r="164" spans="1:15" s="34" customFormat="1" x14ac:dyDescent="0.3">
      <c r="A164" s="33">
        <v>3421</v>
      </c>
      <c r="B164" s="34" t="s">
        <v>102</v>
      </c>
      <c r="C164" s="65">
        <v>171367673</v>
      </c>
      <c r="D164" s="36">
        <v>6627</v>
      </c>
      <c r="E164" s="37">
        <f t="shared" si="27"/>
        <v>25859.012071827372</v>
      </c>
      <c r="F164" s="38">
        <f t="shared" si="24"/>
        <v>0.82973114395565895</v>
      </c>
      <c r="G164" s="39">
        <f t="shared" si="25"/>
        <v>3183.9116340139312</v>
      </c>
      <c r="H164" s="39">
        <f t="shared" si="26"/>
        <v>766.48818534335601</v>
      </c>
      <c r="I164" s="37">
        <f t="shared" si="28"/>
        <v>3950.399819357287</v>
      </c>
      <c r="J164" s="40">
        <f t="shared" si="29"/>
        <v>-340.15209411032492</v>
      </c>
      <c r="K164" s="37">
        <f t="shared" si="30"/>
        <v>3610.2477252469621</v>
      </c>
      <c r="L164" s="37">
        <f t="shared" si="31"/>
        <v>26179299.602880742</v>
      </c>
      <c r="M164" s="37">
        <f t="shared" si="32"/>
        <v>23925111.67521162</v>
      </c>
      <c r="N164" s="41">
        <f>'jan-sep'!M164</f>
        <v>20335654.560936429</v>
      </c>
      <c r="O164" s="41">
        <f t="shared" si="33"/>
        <v>3589457.114275191</v>
      </c>
    </row>
    <row r="165" spans="1:15" s="34" customFormat="1" x14ac:dyDescent="0.3">
      <c r="A165" s="33">
        <v>3422</v>
      </c>
      <c r="B165" s="34" t="s">
        <v>103</v>
      </c>
      <c r="C165" s="65">
        <v>105367803</v>
      </c>
      <c r="D165" s="36">
        <v>4356</v>
      </c>
      <c r="E165" s="37">
        <f t="shared" si="27"/>
        <v>24189.119146005509</v>
      </c>
      <c r="F165" s="38">
        <f t="shared" si="24"/>
        <v>0.77614974015813476</v>
      </c>
      <c r="G165" s="39">
        <f t="shared" si="25"/>
        <v>4185.8473895070492</v>
      </c>
      <c r="H165" s="39">
        <f t="shared" si="26"/>
        <v>1350.950709381008</v>
      </c>
      <c r="I165" s="37">
        <f t="shared" si="28"/>
        <v>5536.7980988880572</v>
      </c>
      <c r="J165" s="40">
        <f t="shared" si="29"/>
        <v>-340.15209411032492</v>
      </c>
      <c r="K165" s="37">
        <f t="shared" si="30"/>
        <v>5196.6460047777327</v>
      </c>
      <c r="L165" s="37">
        <f t="shared" si="31"/>
        <v>24118292.518756378</v>
      </c>
      <c r="M165" s="37">
        <f t="shared" si="32"/>
        <v>22636589.996811803</v>
      </c>
      <c r="N165" s="41">
        <f>'jan-sep'!M165</f>
        <v>18347419.946482439</v>
      </c>
      <c r="O165" s="41">
        <f t="shared" si="33"/>
        <v>4289170.0503293648</v>
      </c>
    </row>
    <row r="166" spans="1:15" s="34" customFormat="1" x14ac:dyDescent="0.3">
      <c r="A166" s="33">
        <v>3423</v>
      </c>
      <c r="B166" s="34" t="s">
        <v>104</v>
      </c>
      <c r="C166" s="65">
        <v>53557148</v>
      </c>
      <c r="D166" s="36">
        <v>2419</v>
      </c>
      <c r="E166" s="37">
        <f t="shared" si="27"/>
        <v>22140.20173625465</v>
      </c>
      <c r="F166" s="38">
        <f t="shared" si="24"/>
        <v>0.71040668000018692</v>
      </c>
      <c r="G166" s="39">
        <f t="shared" si="25"/>
        <v>5415.1978353575641</v>
      </c>
      <c r="H166" s="39">
        <f t="shared" si="26"/>
        <v>2068.0718027938087</v>
      </c>
      <c r="I166" s="37">
        <f t="shared" si="28"/>
        <v>7483.2696381513724</v>
      </c>
      <c r="J166" s="40">
        <f t="shared" si="29"/>
        <v>-340.15209411032492</v>
      </c>
      <c r="K166" s="37">
        <f t="shared" si="30"/>
        <v>7143.1175440410479</v>
      </c>
      <c r="L166" s="37">
        <f t="shared" si="31"/>
        <v>18102029.25468817</v>
      </c>
      <c r="M166" s="37">
        <f t="shared" si="32"/>
        <v>17279201.339035295</v>
      </c>
      <c r="N166" s="41">
        <f>'jan-sep'!M166</f>
        <v>14501508.08756681</v>
      </c>
      <c r="O166" s="41">
        <f t="shared" si="33"/>
        <v>2777693.2514684852</v>
      </c>
    </row>
    <row r="167" spans="1:15" s="34" customFormat="1" x14ac:dyDescent="0.3">
      <c r="A167" s="33">
        <v>3424</v>
      </c>
      <c r="B167" s="34" t="s">
        <v>105</v>
      </c>
      <c r="C167" s="65">
        <v>41236776</v>
      </c>
      <c r="D167" s="36">
        <v>1780</v>
      </c>
      <c r="E167" s="37">
        <f t="shared" si="27"/>
        <v>23166.728089887642</v>
      </c>
      <c r="F167" s="38">
        <f t="shared" si="24"/>
        <v>0.7433445541670225</v>
      </c>
      <c r="G167" s="39">
        <f t="shared" si="25"/>
        <v>4799.2820231777696</v>
      </c>
      <c r="H167" s="39">
        <f t="shared" si="26"/>
        <v>1708.7875790222615</v>
      </c>
      <c r="I167" s="37">
        <f t="shared" si="28"/>
        <v>6508.0696022000311</v>
      </c>
      <c r="J167" s="40">
        <f t="shared" si="29"/>
        <v>-340.15209411032492</v>
      </c>
      <c r="K167" s="37">
        <f t="shared" si="30"/>
        <v>6167.9175080897057</v>
      </c>
      <c r="L167" s="37">
        <f t="shared" si="31"/>
        <v>11584363.891916055</v>
      </c>
      <c r="M167" s="37">
        <f t="shared" si="32"/>
        <v>10978893.164399676</v>
      </c>
      <c r="N167" s="41">
        <f>'jan-sep'!M167</f>
        <v>8807829.541491909</v>
      </c>
      <c r="O167" s="41">
        <f t="shared" si="33"/>
        <v>2171063.6229077671</v>
      </c>
    </row>
    <row r="168" spans="1:15" s="34" customFormat="1" x14ac:dyDescent="0.3">
      <c r="A168" s="33">
        <v>3425</v>
      </c>
      <c r="B168" s="34" t="s">
        <v>106</v>
      </c>
      <c r="C168" s="65">
        <v>27831990</v>
      </c>
      <c r="D168" s="36">
        <v>1268</v>
      </c>
      <c r="E168" s="37">
        <f t="shared" si="27"/>
        <v>21949.518927444795</v>
      </c>
      <c r="F168" s="38">
        <f t="shared" si="24"/>
        <v>0.7042882921574104</v>
      </c>
      <c r="G168" s="39">
        <f t="shared" si="25"/>
        <v>5529.6075206434771</v>
      </c>
      <c r="H168" s="39">
        <f t="shared" si="26"/>
        <v>2134.8107858772578</v>
      </c>
      <c r="I168" s="37">
        <f t="shared" si="28"/>
        <v>7664.4183065207344</v>
      </c>
      <c r="J168" s="40">
        <f t="shared" si="29"/>
        <v>-340.15209411032492</v>
      </c>
      <c r="K168" s="37">
        <f t="shared" si="30"/>
        <v>7324.2662124104099</v>
      </c>
      <c r="L168" s="37">
        <f t="shared" si="31"/>
        <v>9718482.4126682915</v>
      </c>
      <c r="M168" s="37">
        <f t="shared" si="32"/>
        <v>9287169.5573363993</v>
      </c>
      <c r="N168" s="41">
        <f>'jan-sep'!M168</f>
        <v>7564538.6818043478</v>
      </c>
      <c r="O168" s="41">
        <f t="shared" si="33"/>
        <v>1722630.8755320515</v>
      </c>
    </row>
    <row r="169" spans="1:15" s="34" customFormat="1" x14ac:dyDescent="0.3">
      <c r="A169" s="33">
        <v>3426</v>
      </c>
      <c r="B169" s="34" t="s">
        <v>107</v>
      </c>
      <c r="C169" s="65">
        <v>32370344</v>
      </c>
      <c r="D169" s="36">
        <v>1562</v>
      </c>
      <c r="E169" s="37">
        <f t="shared" si="27"/>
        <v>20723.651728553137</v>
      </c>
      <c r="F169" s="38">
        <f t="shared" si="24"/>
        <v>0.66495422206808019</v>
      </c>
      <c r="G169" s="39">
        <f t="shared" si="25"/>
        <v>6265.1278399784724</v>
      </c>
      <c r="H169" s="39">
        <f t="shared" si="26"/>
        <v>2563.8643054893382</v>
      </c>
      <c r="I169" s="37">
        <f t="shared" si="28"/>
        <v>8828.9921454678115</v>
      </c>
      <c r="J169" s="40">
        <f t="shared" si="29"/>
        <v>-340.15209411032492</v>
      </c>
      <c r="K169" s="37">
        <f t="shared" si="30"/>
        <v>8488.840051357487</v>
      </c>
      <c r="L169" s="37">
        <f t="shared" si="31"/>
        <v>13790885.731220722</v>
      </c>
      <c r="M169" s="37">
        <f t="shared" si="32"/>
        <v>13259568.160220394</v>
      </c>
      <c r="N169" s="41">
        <f>'jan-sep'!M169</f>
        <v>11087830.045960875</v>
      </c>
      <c r="O169" s="41">
        <f t="shared" si="33"/>
        <v>2171738.1142595187</v>
      </c>
    </row>
    <row r="170" spans="1:15" s="34" customFormat="1" x14ac:dyDescent="0.3">
      <c r="A170" s="33">
        <v>3427</v>
      </c>
      <c r="B170" s="34" t="s">
        <v>108</v>
      </c>
      <c r="C170" s="65">
        <v>140408142</v>
      </c>
      <c r="D170" s="36">
        <v>5578</v>
      </c>
      <c r="E170" s="37">
        <f t="shared" si="27"/>
        <v>25171.771602724992</v>
      </c>
      <c r="F170" s="38">
        <f t="shared" si="24"/>
        <v>0.80767984443125895</v>
      </c>
      <c r="G170" s="39">
        <f t="shared" si="25"/>
        <v>3596.2559154753594</v>
      </c>
      <c r="H170" s="39">
        <f t="shared" si="26"/>
        <v>1007.0223495291891</v>
      </c>
      <c r="I170" s="37">
        <f t="shared" si="28"/>
        <v>4603.2782650045483</v>
      </c>
      <c r="J170" s="40">
        <f t="shared" si="29"/>
        <v>-340.15209411032492</v>
      </c>
      <c r="K170" s="37">
        <f t="shared" si="30"/>
        <v>4263.1261708942238</v>
      </c>
      <c r="L170" s="37">
        <f t="shared" si="31"/>
        <v>25677086.16219537</v>
      </c>
      <c r="M170" s="37">
        <f t="shared" si="32"/>
        <v>23779717.781247981</v>
      </c>
      <c r="N170" s="41">
        <f>'jan-sep'!M170</f>
        <v>19766077.890697669</v>
      </c>
      <c r="O170" s="41">
        <f t="shared" si="33"/>
        <v>4013639.8905503117</v>
      </c>
    </row>
    <row r="171" spans="1:15" s="34" customFormat="1" x14ac:dyDescent="0.3">
      <c r="A171" s="33">
        <v>3428</v>
      </c>
      <c r="B171" s="34" t="s">
        <v>109</v>
      </c>
      <c r="C171" s="65">
        <v>59301060</v>
      </c>
      <c r="D171" s="36">
        <v>2432</v>
      </c>
      <c r="E171" s="37">
        <f t="shared" si="27"/>
        <v>24383.659539473683</v>
      </c>
      <c r="F171" s="38">
        <f t="shared" si="24"/>
        <v>0.78239190527912128</v>
      </c>
      <c r="G171" s="39">
        <f t="shared" si="25"/>
        <v>4069.1231534261442</v>
      </c>
      <c r="H171" s="39">
        <f t="shared" si="26"/>
        <v>1282.861571667147</v>
      </c>
      <c r="I171" s="37">
        <f t="shared" si="28"/>
        <v>5351.9847250932908</v>
      </c>
      <c r="J171" s="40">
        <f t="shared" si="29"/>
        <v>-340.15209411032492</v>
      </c>
      <c r="K171" s="37">
        <f t="shared" si="30"/>
        <v>5011.8326309829663</v>
      </c>
      <c r="L171" s="37">
        <f t="shared" si="31"/>
        <v>13016026.851426883</v>
      </c>
      <c r="M171" s="37">
        <f t="shared" si="32"/>
        <v>12188776.958550574</v>
      </c>
      <c r="N171" s="41">
        <f>'jan-sep'!M171</f>
        <v>9504949.5460159089</v>
      </c>
      <c r="O171" s="41">
        <f t="shared" si="33"/>
        <v>2683827.4125346653</v>
      </c>
    </row>
    <row r="172" spans="1:15" s="34" customFormat="1" x14ac:dyDescent="0.3">
      <c r="A172" s="33">
        <v>3429</v>
      </c>
      <c r="B172" s="34" t="s">
        <v>110</v>
      </c>
      <c r="C172" s="65">
        <v>35218459</v>
      </c>
      <c r="D172" s="36">
        <v>1545</v>
      </c>
      <c r="E172" s="37">
        <f t="shared" si="27"/>
        <v>22795.119093851132</v>
      </c>
      <c r="F172" s="38">
        <f t="shared" si="24"/>
        <v>0.7314208365660122</v>
      </c>
      <c r="G172" s="39">
        <f t="shared" si="25"/>
        <v>5022.2474207996756</v>
      </c>
      <c r="H172" s="39">
        <f t="shared" si="26"/>
        <v>1838.8507276350399</v>
      </c>
      <c r="I172" s="37">
        <f t="shared" si="28"/>
        <v>6861.0981484347158</v>
      </c>
      <c r="J172" s="40">
        <f t="shared" si="29"/>
        <v>-340.15209411032492</v>
      </c>
      <c r="K172" s="37">
        <f t="shared" si="30"/>
        <v>6520.9460543243913</v>
      </c>
      <c r="L172" s="37">
        <f t="shared" si="31"/>
        <v>10600396.639331635</v>
      </c>
      <c r="M172" s="37">
        <f t="shared" si="32"/>
        <v>10074861.653931184</v>
      </c>
      <c r="N172" s="41">
        <f>'jan-sep'!M172</f>
        <v>9184259.5233735908</v>
      </c>
      <c r="O172" s="41">
        <f t="shared" si="33"/>
        <v>890602.13055759296</v>
      </c>
    </row>
    <row r="173" spans="1:15" s="34" customFormat="1" x14ac:dyDescent="0.3">
      <c r="A173" s="33">
        <v>3430</v>
      </c>
      <c r="B173" s="34" t="s">
        <v>111</v>
      </c>
      <c r="C173" s="65">
        <v>68290442</v>
      </c>
      <c r="D173" s="36">
        <v>1891</v>
      </c>
      <c r="E173" s="37">
        <f t="shared" si="27"/>
        <v>36113.401374933899</v>
      </c>
      <c r="F173" s="38">
        <f t="shared" si="24"/>
        <v>1.1587609670362895</v>
      </c>
      <c r="G173" s="39">
        <f t="shared" si="25"/>
        <v>-2968.7219478499851</v>
      </c>
      <c r="H173" s="39">
        <f t="shared" si="26"/>
        <v>0</v>
      </c>
      <c r="I173" s="37">
        <f t="shared" si="28"/>
        <v>-2968.7219478499851</v>
      </c>
      <c r="J173" s="40">
        <f t="shared" si="29"/>
        <v>-340.15209411032492</v>
      </c>
      <c r="K173" s="37">
        <f t="shared" si="30"/>
        <v>-3308.87404196031</v>
      </c>
      <c r="L173" s="37">
        <f t="shared" si="31"/>
        <v>-5613853.2033843221</v>
      </c>
      <c r="M173" s="37">
        <f t="shared" si="32"/>
        <v>-6257080.8133469466</v>
      </c>
      <c r="N173" s="41">
        <f>'jan-sep'!M173</f>
        <v>750971.5051856169</v>
      </c>
      <c r="O173" s="41">
        <f t="shared" si="33"/>
        <v>-7008052.3185325637</v>
      </c>
    </row>
    <row r="174" spans="1:15" s="34" customFormat="1" x14ac:dyDescent="0.3">
      <c r="A174" s="33">
        <v>3431</v>
      </c>
      <c r="B174" s="34" t="s">
        <v>114</v>
      </c>
      <c r="C174" s="65">
        <v>58449872</v>
      </c>
      <c r="D174" s="36">
        <v>2553</v>
      </c>
      <c r="E174" s="37">
        <f t="shared" si="27"/>
        <v>22894.583627105367</v>
      </c>
      <c r="F174" s="38">
        <f t="shared" si="24"/>
        <v>0.73461232821042677</v>
      </c>
      <c r="G174" s="39">
        <f t="shared" si="25"/>
        <v>4962.5687008471341</v>
      </c>
      <c r="H174" s="39">
        <f t="shared" si="26"/>
        <v>1804.0381409960578</v>
      </c>
      <c r="I174" s="37">
        <f t="shared" si="28"/>
        <v>6766.6068418431914</v>
      </c>
      <c r="J174" s="40">
        <f t="shared" si="29"/>
        <v>-340.15209411032492</v>
      </c>
      <c r="K174" s="37">
        <f t="shared" si="30"/>
        <v>6426.454747732867</v>
      </c>
      <c r="L174" s="37">
        <f t="shared" si="31"/>
        <v>17275147.267225668</v>
      </c>
      <c r="M174" s="37">
        <f t="shared" si="32"/>
        <v>16406738.970962008</v>
      </c>
      <c r="N174" s="41">
        <f>'jan-sep'!M174</f>
        <v>12393889.086195976</v>
      </c>
      <c r="O174" s="41">
        <f t="shared" si="33"/>
        <v>4012849.8847660329</v>
      </c>
    </row>
    <row r="175" spans="1:15" s="34" customFormat="1" x14ac:dyDescent="0.3">
      <c r="A175" s="33">
        <v>3432</v>
      </c>
      <c r="B175" s="34" t="s">
        <v>115</v>
      </c>
      <c r="C175" s="65">
        <v>48271269</v>
      </c>
      <c r="D175" s="36">
        <v>1975</v>
      </c>
      <c r="E175" s="37">
        <f t="shared" si="27"/>
        <v>24441.148860759495</v>
      </c>
      <c r="F175" s="38">
        <f t="shared" si="24"/>
        <v>0.78423654962141931</v>
      </c>
      <c r="G175" s="39">
        <f t="shared" si="25"/>
        <v>4034.6295606546573</v>
      </c>
      <c r="H175" s="39">
        <f t="shared" si="26"/>
        <v>1262.740309217113</v>
      </c>
      <c r="I175" s="37">
        <f t="shared" si="28"/>
        <v>5297.3698698717708</v>
      </c>
      <c r="J175" s="40">
        <f t="shared" si="29"/>
        <v>-340.15209411032492</v>
      </c>
      <c r="K175" s="37">
        <f t="shared" si="30"/>
        <v>4957.2177757614463</v>
      </c>
      <c r="L175" s="37">
        <f t="shared" si="31"/>
        <v>10462305.492996747</v>
      </c>
      <c r="M175" s="37">
        <f t="shared" si="32"/>
        <v>9790505.1071288567</v>
      </c>
      <c r="N175" s="41">
        <f>'jan-sep'!M175</f>
        <v>7084833.9182283795</v>
      </c>
      <c r="O175" s="41">
        <f t="shared" si="33"/>
        <v>2705671.1889004773</v>
      </c>
    </row>
    <row r="176" spans="1:15" s="34" customFormat="1" x14ac:dyDescent="0.3">
      <c r="A176" s="33">
        <v>3433</v>
      </c>
      <c r="B176" s="34" t="s">
        <v>116</v>
      </c>
      <c r="C176" s="65">
        <v>61958106</v>
      </c>
      <c r="D176" s="36">
        <v>2197</v>
      </c>
      <c r="E176" s="37">
        <f t="shared" si="27"/>
        <v>28201.23167956304</v>
      </c>
      <c r="F176" s="38">
        <f t="shared" si="24"/>
        <v>0.90488531261159078</v>
      </c>
      <c r="G176" s="39">
        <f t="shared" si="25"/>
        <v>1778.5798693725308</v>
      </c>
      <c r="H176" s="39">
        <f t="shared" si="26"/>
        <v>0</v>
      </c>
      <c r="I176" s="37">
        <f t="shared" si="28"/>
        <v>1778.5798693725308</v>
      </c>
      <c r="J176" s="40">
        <f t="shared" si="29"/>
        <v>-340.15209411032492</v>
      </c>
      <c r="K176" s="37">
        <f t="shared" si="30"/>
        <v>1438.4277752622058</v>
      </c>
      <c r="L176" s="37">
        <f t="shared" si="31"/>
        <v>3907539.9730114499</v>
      </c>
      <c r="M176" s="37">
        <f t="shared" si="32"/>
        <v>3160225.8222510661</v>
      </c>
      <c r="N176" s="41">
        <f>'jan-sep'!M176</f>
        <v>3153781.6278975946</v>
      </c>
      <c r="O176" s="41">
        <f t="shared" si="33"/>
        <v>6444.1943534715101</v>
      </c>
    </row>
    <row r="177" spans="1:15" s="34" customFormat="1" x14ac:dyDescent="0.3">
      <c r="A177" s="33">
        <v>3434</v>
      </c>
      <c r="B177" s="34" t="s">
        <v>117</v>
      </c>
      <c r="C177" s="65">
        <v>53552184</v>
      </c>
      <c r="D177" s="36">
        <v>2228</v>
      </c>
      <c r="E177" s="37">
        <f t="shared" si="27"/>
        <v>24035.98922800718</v>
      </c>
      <c r="F177" s="38">
        <f t="shared" si="24"/>
        <v>0.77123630179159275</v>
      </c>
      <c r="G177" s="39">
        <f t="shared" si="25"/>
        <v>4277.7253403060467</v>
      </c>
      <c r="H177" s="39">
        <f t="shared" si="26"/>
        <v>1404.5461806804233</v>
      </c>
      <c r="I177" s="37">
        <f t="shared" si="28"/>
        <v>5682.27152098647</v>
      </c>
      <c r="J177" s="40">
        <f t="shared" si="29"/>
        <v>-340.15209411032492</v>
      </c>
      <c r="K177" s="37">
        <f t="shared" si="30"/>
        <v>5342.1194268761446</v>
      </c>
      <c r="L177" s="37">
        <f t="shared" si="31"/>
        <v>12660100.948757855</v>
      </c>
      <c r="M177" s="37">
        <f t="shared" si="32"/>
        <v>11902242.08308005</v>
      </c>
      <c r="N177" s="41">
        <f>'jan-sep'!M177</f>
        <v>9116352.6749685202</v>
      </c>
      <c r="O177" s="41">
        <f t="shared" si="33"/>
        <v>2785889.4081115294</v>
      </c>
    </row>
    <row r="178" spans="1:15" s="34" customFormat="1" x14ac:dyDescent="0.3">
      <c r="A178" s="33">
        <v>3435</v>
      </c>
      <c r="B178" s="34" t="s">
        <v>118</v>
      </c>
      <c r="C178" s="65">
        <v>85183361</v>
      </c>
      <c r="D178" s="36">
        <v>3570</v>
      </c>
      <c r="E178" s="37">
        <f t="shared" si="27"/>
        <v>23860.88543417367</v>
      </c>
      <c r="F178" s="38">
        <f t="shared" si="24"/>
        <v>0.76561779359936588</v>
      </c>
      <c r="G178" s="39">
        <f t="shared" si="25"/>
        <v>4382.7876166061524</v>
      </c>
      <c r="H178" s="39">
        <f t="shared" si="26"/>
        <v>1465.8325085221518</v>
      </c>
      <c r="I178" s="37">
        <f t="shared" si="28"/>
        <v>5848.6201251283037</v>
      </c>
      <c r="J178" s="40">
        <f t="shared" si="29"/>
        <v>-340.15209411032492</v>
      </c>
      <c r="K178" s="37">
        <f t="shared" si="30"/>
        <v>5508.4680310179792</v>
      </c>
      <c r="L178" s="37">
        <f t="shared" si="31"/>
        <v>20879573.846708044</v>
      </c>
      <c r="M178" s="37">
        <f t="shared" si="32"/>
        <v>19665230.870734185</v>
      </c>
      <c r="N178" s="41">
        <f>'jan-sep'!M178</f>
        <v>14472600.593329269</v>
      </c>
      <c r="O178" s="41">
        <f t="shared" si="33"/>
        <v>5192630.2774049155</v>
      </c>
    </row>
    <row r="179" spans="1:15" s="34" customFormat="1" x14ac:dyDescent="0.3">
      <c r="A179" s="33">
        <v>3436</v>
      </c>
      <c r="B179" s="34" t="s">
        <v>119</v>
      </c>
      <c r="C179" s="65">
        <v>160509648</v>
      </c>
      <c r="D179" s="36">
        <v>5723</v>
      </c>
      <c r="E179" s="37">
        <f t="shared" si="27"/>
        <v>28046.417613139962</v>
      </c>
      <c r="F179" s="38">
        <f t="shared" si="24"/>
        <v>0.89991783542890313</v>
      </c>
      <c r="G179" s="39">
        <f t="shared" si="25"/>
        <v>1871.4683092263774</v>
      </c>
      <c r="H179" s="39">
        <f t="shared" si="26"/>
        <v>0.89624588394963201</v>
      </c>
      <c r="I179" s="37">
        <f t="shared" si="28"/>
        <v>1872.364555110327</v>
      </c>
      <c r="J179" s="40">
        <f t="shared" si="29"/>
        <v>-340.15209411032492</v>
      </c>
      <c r="K179" s="37">
        <f t="shared" si="30"/>
        <v>1532.2124610000021</v>
      </c>
      <c r="L179" s="37">
        <f t="shared" si="31"/>
        <v>10715542.348896401</v>
      </c>
      <c r="M179" s="37">
        <f t="shared" si="32"/>
        <v>8768851.9143030122</v>
      </c>
      <c r="N179" s="41">
        <f>'jan-sep'!M179</f>
        <v>6422613.4769842857</v>
      </c>
      <c r="O179" s="41">
        <f t="shared" si="33"/>
        <v>2346238.4373187264</v>
      </c>
    </row>
    <row r="180" spans="1:15" s="34" customFormat="1" x14ac:dyDescent="0.3">
      <c r="A180" s="33">
        <v>3437</v>
      </c>
      <c r="B180" s="34" t="s">
        <v>120</v>
      </c>
      <c r="C180" s="65">
        <v>120747731</v>
      </c>
      <c r="D180" s="36">
        <v>5739</v>
      </c>
      <c r="E180" s="37">
        <f t="shared" si="27"/>
        <v>21039.855549747343</v>
      </c>
      <c r="F180" s="38">
        <f t="shared" si="24"/>
        <v>0.6751001687714524</v>
      </c>
      <c r="G180" s="39">
        <f t="shared" si="25"/>
        <v>6075.4055472619484</v>
      </c>
      <c r="H180" s="39">
        <f t="shared" si="26"/>
        <v>2453.1929680713661</v>
      </c>
      <c r="I180" s="37">
        <f t="shared" si="28"/>
        <v>8528.5985153333149</v>
      </c>
      <c r="J180" s="40">
        <f t="shared" si="29"/>
        <v>-340.15209411032492</v>
      </c>
      <c r="K180" s="37">
        <f t="shared" si="30"/>
        <v>8188.4464212229905</v>
      </c>
      <c r="L180" s="37">
        <f t="shared" si="31"/>
        <v>48945626.879497893</v>
      </c>
      <c r="M180" s="37">
        <f t="shared" si="32"/>
        <v>46993494.01139874</v>
      </c>
      <c r="N180" s="41">
        <f>'jan-sep'!M180</f>
        <v>38600499.072259583</v>
      </c>
      <c r="O180" s="41">
        <f t="shared" si="33"/>
        <v>8392994.9391391575</v>
      </c>
    </row>
    <row r="181" spans="1:15" s="34" customFormat="1" x14ac:dyDescent="0.3">
      <c r="A181" s="33">
        <v>3438</v>
      </c>
      <c r="B181" s="34" t="s">
        <v>121</v>
      </c>
      <c r="C181" s="65">
        <v>82671043</v>
      </c>
      <c r="D181" s="36">
        <v>3119</v>
      </c>
      <c r="E181" s="37">
        <f t="shared" si="27"/>
        <v>26505.624559153574</v>
      </c>
      <c r="F181" s="38">
        <f t="shared" si="24"/>
        <v>0.8504788243896575</v>
      </c>
      <c r="G181" s="39">
        <f t="shared" si="25"/>
        <v>2795.9441416182103</v>
      </c>
      <c r="H181" s="39">
        <f t="shared" si="26"/>
        <v>540.17381477918548</v>
      </c>
      <c r="I181" s="37">
        <f t="shared" si="28"/>
        <v>3336.1179563973956</v>
      </c>
      <c r="J181" s="40">
        <f t="shared" si="29"/>
        <v>-340.15209411032492</v>
      </c>
      <c r="K181" s="37">
        <f t="shared" si="30"/>
        <v>2995.9658622870706</v>
      </c>
      <c r="L181" s="37">
        <f t="shared" si="31"/>
        <v>10405351.906003477</v>
      </c>
      <c r="M181" s="37">
        <f t="shared" si="32"/>
        <v>9344417.5244733728</v>
      </c>
      <c r="N181" s="41">
        <f>'jan-sep'!M181</f>
        <v>6658860.5617490252</v>
      </c>
      <c r="O181" s="41">
        <f t="shared" si="33"/>
        <v>2685556.9627243476</v>
      </c>
    </row>
    <row r="182" spans="1:15" s="34" customFormat="1" x14ac:dyDescent="0.3">
      <c r="A182" s="33">
        <v>3439</v>
      </c>
      <c r="B182" s="34" t="s">
        <v>122</v>
      </c>
      <c r="C182" s="65">
        <v>120347137</v>
      </c>
      <c r="D182" s="36">
        <v>4392</v>
      </c>
      <c r="E182" s="37">
        <f t="shared" si="27"/>
        <v>27401.442850637522</v>
      </c>
      <c r="F182" s="38">
        <f t="shared" si="24"/>
        <v>0.87922270422948989</v>
      </c>
      <c r="G182" s="39">
        <f t="shared" si="25"/>
        <v>2258.4531667278411</v>
      </c>
      <c r="H182" s="39">
        <f t="shared" si="26"/>
        <v>226.63741275980337</v>
      </c>
      <c r="I182" s="37">
        <f t="shared" si="28"/>
        <v>2485.0905794876444</v>
      </c>
      <c r="J182" s="40">
        <f t="shared" si="29"/>
        <v>-340.15209411032492</v>
      </c>
      <c r="K182" s="37">
        <f t="shared" si="30"/>
        <v>2144.9384853773195</v>
      </c>
      <c r="L182" s="37">
        <f t="shared" si="31"/>
        <v>10914517.825109733</v>
      </c>
      <c r="M182" s="37">
        <f t="shared" si="32"/>
        <v>9420569.8277771864</v>
      </c>
      <c r="N182" s="41">
        <f>'jan-sep'!M182</f>
        <v>9430852.7237261012</v>
      </c>
      <c r="O182" s="41">
        <f t="shared" si="33"/>
        <v>-10282.895948914811</v>
      </c>
    </row>
    <row r="183" spans="1:15" s="34" customFormat="1" x14ac:dyDescent="0.3">
      <c r="A183" s="33">
        <v>3440</v>
      </c>
      <c r="B183" s="34" t="s">
        <v>123</v>
      </c>
      <c r="C183" s="65">
        <v>151655589</v>
      </c>
      <c r="D183" s="36">
        <v>5100</v>
      </c>
      <c r="E183" s="37">
        <f t="shared" si="27"/>
        <v>29736.39</v>
      </c>
      <c r="F183" s="38">
        <f t="shared" si="24"/>
        <v>0.95414352347560671</v>
      </c>
      <c r="G183" s="39">
        <f t="shared" si="25"/>
        <v>857.48487711035489</v>
      </c>
      <c r="H183" s="39">
        <f t="shared" si="26"/>
        <v>0</v>
      </c>
      <c r="I183" s="37">
        <f t="shared" si="28"/>
        <v>857.48487711035489</v>
      </c>
      <c r="J183" s="40">
        <f t="shared" si="29"/>
        <v>-340.15209411032492</v>
      </c>
      <c r="K183" s="37">
        <f t="shared" si="30"/>
        <v>517.33278300002996</v>
      </c>
      <c r="L183" s="37">
        <f t="shared" si="31"/>
        <v>4373172.8732628096</v>
      </c>
      <c r="M183" s="37">
        <f t="shared" si="32"/>
        <v>2638397.1933001527</v>
      </c>
      <c r="N183" s="41">
        <f>'jan-sep'!M183</f>
        <v>4767495.2655984312</v>
      </c>
      <c r="O183" s="41">
        <f t="shared" si="33"/>
        <v>-2129098.0722982786</v>
      </c>
    </row>
    <row r="184" spans="1:15" s="34" customFormat="1" x14ac:dyDescent="0.3">
      <c r="A184" s="33">
        <v>3441</v>
      </c>
      <c r="B184" s="34" t="s">
        <v>124</v>
      </c>
      <c r="C184" s="65">
        <v>157249407</v>
      </c>
      <c r="D184" s="36">
        <v>6106</v>
      </c>
      <c r="E184" s="37">
        <f t="shared" si="27"/>
        <v>25753.260235833608</v>
      </c>
      <c r="F184" s="38">
        <f t="shared" si="24"/>
        <v>0.82633791332446593</v>
      </c>
      <c r="G184" s="39">
        <f t="shared" si="25"/>
        <v>3247.3627356101897</v>
      </c>
      <c r="H184" s="39">
        <f t="shared" si="26"/>
        <v>803.50132794117337</v>
      </c>
      <c r="I184" s="37">
        <f t="shared" si="28"/>
        <v>4050.864063551363</v>
      </c>
      <c r="J184" s="40">
        <f t="shared" si="29"/>
        <v>-340.15209411032492</v>
      </c>
      <c r="K184" s="37">
        <f t="shared" si="30"/>
        <v>3710.711969441038</v>
      </c>
      <c r="L184" s="37">
        <f t="shared" si="31"/>
        <v>24734575.972044621</v>
      </c>
      <c r="M184" s="37">
        <f t="shared" si="32"/>
        <v>22657607.285406977</v>
      </c>
      <c r="N184" s="41">
        <f>'jan-sep'!M184</f>
        <v>18581453.756937969</v>
      </c>
      <c r="O184" s="41">
        <f t="shared" si="33"/>
        <v>4076153.5284690075</v>
      </c>
    </row>
    <row r="185" spans="1:15" s="34" customFormat="1" x14ac:dyDescent="0.3">
      <c r="A185" s="33">
        <v>3442</v>
      </c>
      <c r="B185" s="34" t="s">
        <v>125</v>
      </c>
      <c r="C185" s="65">
        <v>371621440</v>
      </c>
      <c r="D185" s="36">
        <v>14973</v>
      </c>
      <c r="E185" s="37">
        <f t="shared" si="27"/>
        <v>24819.437654444668</v>
      </c>
      <c r="F185" s="38">
        <f t="shared" si="24"/>
        <v>0.79637460008746808</v>
      </c>
      <c r="G185" s="39">
        <f t="shared" si="25"/>
        <v>3807.6562844435539</v>
      </c>
      <c r="H185" s="39">
        <f t="shared" si="26"/>
        <v>1130.3392314273024</v>
      </c>
      <c r="I185" s="37">
        <f t="shared" si="28"/>
        <v>4937.9955158708563</v>
      </c>
      <c r="J185" s="40">
        <f t="shared" si="29"/>
        <v>-340.15209411032492</v>
      </c>
      <c r="K185" s="37">
        <f t="shared" si="30"/>
        <v>4597.8434217605318</v>
      </c>
      <c r="L185" s="37">
        <f t="shared" si="31"/>
        <v>73936606.859134331</v>
      </c>
      <c r="M185" s="37">
        <f t="shared" si="32"/>
        <v>68843509.55402045</v>
      </c>
      <c r="N185" s="41">
        <f>'jan-sep'!M185</f>
        <v>57759785.435257465</v>
      </c>
      <c r="O185" s="41">
        <f t="shared" si="33"/>
        <v>11083724.118762985</v>
      </c>
    </row>
    <row r="186" spans="1:15" s="34" customFormat="1" x14ac:dyDescent="0.3">
      <c r="A186" s="33">
        <v>3443</v>
      </c>
      <c r="B186" s="34" t="s">
        <v>126</v>
      </c>
      <c r="C186" s="65">
        <v>321707400</v>
      </c>
      <c r="D186" s="36">
        <v>13427</v>
      </c>
      <c r="E186" s="37">
        <f t="shared" si="27"/>
        <v>23959.737841662321</v>
      </c>
      <c r="F186" s="38">
        <f t="shared" si="24"/>
        <v>0.76878964412948303</v>
      </c>
      <c r="G186" s="39">
        <f t="shared" si="25"/>
        <v>4323.4761721129616</v>
      </c>
      <c r="H186" s="39">
        <f t="shared" si="26"/>
        <v>1431.2341659011236</v>
      </c>
      <c r="I186" s="37">
        <f t="shared" si="28"/>
        <v>5754.7103380140852</v>
      </c>
      <c r="J186" s="40">
        <f t="shared" si="29"/>
        <v>-340.15209411032492</v>
      </c>
      <c r="K186" s="37">
        <f t="shared" si="30"/>
        <v>5414.5582439037607</v>
      </c>
      <c r="L186" s="37">
        <f t="shared" si="31"/>
        <v>77268495.708515123</v>
      </c>
      <c r="M186" s="37">
        <f t="shared" si="32"/>
        <v>72701273.54089579</v>
      </c>
      <c r="N186" s="41">
        <f>'jan-sep'!M186</f>
        <v>59088177.045849353</v>
      </c>
      <c r="O186" s="41">
        <f t="shared" si="33"/>
        <v>13613096.495046437</v>
      </c>
    </row>
    <row r="187" spans="1:15" s="34" customFormat="1" x14ac:dyDescent="0.3">
      <c r="A187" s="33">
        <v>3446</v>
      </c>
      <c r="B187" s="34" t="s">
        <v>129</v>
      </c>
      <c r="C187" s="65">
        <v>356090788</v>
      </c>
      <c r="D187" s="36">
        <v>13630</v>
      </c>
      <c r="E187" s="37">
        <f t="shared" si="27"/>
        <v>26125.516360968453</v>
      </c>
      <c r="F187" s="38">
        <f t="shared" si="24"/>
        <v>0.83828239518226833</v>
      </c>
      <c r="G187" s="39">
        <f t="shared" si="25"/>
        <v>3024.0090605292826</v>
      </c>
      <c r="H187" s="39">
        <f t="shared" si="26"/>
        <v>673.21168414397755</v>
      </c>
      <c r="I187" s="37">
        <f t="shared" si="28"/>
        <v>3697.22074467326</v>
      </c>
      <c r="J187" s="40">
        <f t="shared" si="29"/>
        <v>-340.15209411032492</v>
      </c>
      <c r="K187" s="37">
        <f t="shared" si="30"/>
        <v>3357.0686505629351</v>
      </c>
      <c r="L187" s="37">
        <f t="shared" si="31"/>
        <v>50393118.749896534</v>
      </c>
      <c r="M187" s="37">
        <f t="shared" si="32"/>
        <v>45756845.707172804</v>
      </c>
      <c r="N187" s="41">
        <f>'jan-sep'!M187</f>
        <v>35026202.650862165</v>
      </c>
      <c r="O187" s="41">
        <f t="shared" si="33"/>
        <v>10730643.056310639</v>
      </c>
    </row>
    <row r="188" spans="1:15" s="34" customFormat="1" x14ac:dyDescent="0.3">
      <c r="A188" s="33">
        <v>3447</v>
      </c>
      <c r="B188" s="34" t="s">
        <v>130</v>
      </c>
      <c r="C188" s="65">
        <v>120907439</v>
      </c>
      <c r="D188" s="36">
        <v>5617</v>
      </c>
      <c r="E188" s="37">
        <f t="shared" si="27"/>
        <v>21525.269538899767</v>
      </c>
      <c r="F188" s="38">
        <f t="shared" si="24"/>
        <v>0.69067551648360725</v>
      </c>
      <c r="G188" s="39">
        <f t="shared" si="25"/>
        <v>5784.157153770494</v>
      </c>
      <c r="H188" s="39">
        <f t="shared" si="26"/>
        <v>2283.2980718680174</v>
      </c>
      <c r="I188" s="37">
        <f t="shared" si="28"/>
        <v>8067.4552256385114</v>
      </c>
      <c r="J188" s="40">
        <f t="shared" si="29"/>
        <v>-340.15209411032492</v>
      </c>
      <c r="K188" s="37">
        <f t="shared" si="30"/>
        <v>7727.303131528186</v>
      </c>
      <c r="L188" s="37">
        <f t="shared" si="31"/>
        <v>45314896.002411522</v>
      </c>
      <c r="M188" s="37">
        <f t="shared" si="32"/>
        <v>43404261.689793818</v>
      </c>
      <c r="N188" s="41">
        <f>'jan-sep'!M188</f>
        <v>35013774.616044976</v>
      </c>
      <c r="O188" s="41">
        <f t="shared" si="33"/>
        <v>8390487.0737488419</v>
      </c>
    </row>
    <row r="189" spans="1:15" s="34" customFormat="1" x14ac:dyDescent="0.3">
      <c r="A189" s="33">
        <v>3448</v>
      </c>
      <c r="B189" s="34" t="s">
        <v>131</v>
      </c>
      <c r="C189" s="65">
        <v>151414059</v>
      </c>
      <c r="D189" s="36">
        <v>6633</v>
      </c>
      <c r="E189" s="37">
        <f t="shared" si="27"/>
        <v>22827.387155133423</v>
      </c>
      <c r="F189" s="38">
        <f t="shared" si="24"/>
        <v>0.73245621314291387</v>
      </c>
      <c r="G189" s="39">
        <f t="shared" si="25"/>
        <v>5002.8865840303006</v>
      </c>
      <c r="H189" s="39">
        <f t="shared" si="26"/>
        <v>1827.5569061862379</v>
      </c>
      <c r="I189" s="37">
        <f t="shared" si="28"/>
        <v>6830.4434902165385</v>
      </c>
      <c r="J189" s="40">
        <f t="shared" si="29"/>
        <v>-340.15209411032492</v>
      </c>
      <c r="K189" s="37">
        <f t="shared" si="30"/>
        <v>6490.2913961062131</v>
      </c>
      <c r="L189" s="37">
        <f t="shared" si="31"/>
        <v>45306331.6706063</v>
      </c>
      <c r="M189" s="37">
        <f t="shared" si="32"/>
        <v>43050102.830372512</v>
      </c>
      <c r="N189" s="41">
        <f>'jan-sep'!M189</f>
        <v>33565808.307143725</v>
      </c>
      <c r="O189" s="41">
        <f t="shared" si="33"/>
        <v>9484294.5232287869</v>
      </c>
    </row>
    <row r="190" spans="1:15" s="34" customFormat="1" x14ac:dyDescent="0.3">
      <c r="A190" s="33">
        <v>3449</v>
      </c>
      <c r="B190" s="34" t="s">
        <v>132</v>
      </c>
      <c r="C190" s="65">
        <v>72266381</v>
      </c>
      <c r="D190" s="36">
        <v>2954</v>
      </c>
      <c r="E190" s="37">
        <f t="shared" si="27"/>
        <v>24463.906905890319</v>
      </c>
      <c r="F190" s="38">
        <f t="shared" si="24"/>
        <v>0.78496678087573568</v>
      </c>
      <c r="G190" s="39">
        <f t="shared" si="25"/>
        <v>4020.9747335761631</v>
      </c>
      <c r="H190" s="39">
        <f t="shared" si="26"/>
        <v>1254.7749934213246</v>
      </c>
      <c r="I190" s="37">
        <f t="shared" si="28"/>
        <v>5275.7497269974874</v>
      </c>
      <c r="J190" s="40">
        <f t="shared" si="29"/>
        <v>-340.15209411032492</v>
      </c>
      <c r="K190" s="37">
        <f t="shared" si="30"/>
        <v>4935.597632887162</v>
      </c>
      <c r="L190" s="37">
        <f t="shared" si="31"/>
        <v>15584564.693550577</v>
      </c>
      <c r="M190" s="37">
        <f t="shared" si="32"/>
        <v>14579755.407548677</v>
      </c>
      <c r="N190" s="41">
        <f>'jan-sep'!M190</f>
        <v>11194736.016048927</v>
      </c>
      <c r="O190" s="41">
        <f t="shared" si="33"/>
        <v>3385019.3914997503</v>
      </c>
    </row>
    <row r="191" spans="1:15" s="34" customFormat="1" x14ac:dyDescent="0.3">
      <c r="A191" s="33">
        <v>3450</v>
      </c>
      <c r="B191" s="34" t="s">
        <v>133</v>
      </c>
      <c r="C191" s="65">
        <v>29987478</v>
      </c>
      <c r="D191" s="36">
        <v>1279</v>
      </c>
      <c r="E191" s="37">
        <f t="shared" si="27"/>
        <v>23446.034401876466</v>
      </c>
      <c r="F191" s="38">
        <f t="shared" si="24"/>
        <v>0.75230658044694398</v>
      </c>
      <c r="G191" s="39">
        <f t="shared" si="25"/>
        <v>4631.6982359844742</v>
      </c>
      <c r="H191" s="39">
        <f t="shared" si="26"/>
        <v>1611.030369826173</v>
      </c>
      <c r="I191" s="37">
        <f t="shared" si="28"/>
        <v>6242.7286058106474</v>
      </c>
      <c r="J191" s="40">
        <f t="shared" si="29"/>
        <v>-340.15209411032492</v>
      </c>
      <c r="K191" s="37">
        <f t="shared" si="30"/>
        <v>5902.576511700323</v>
      </c>
      <c r="L191" s="37">
        <f t="shared" si="31"/>
        <v>7984449.8868318181</v>
      </c>
      <c r="M191" s="37">
        <f t="shared" si="32"/>
        <v>7549395.3584647132</v>
      </c>
      <c r="N191" s="41">
        <f>'jan-sep'!M191</f>
        <v>6651109.7081843512</v>
      </c>
      <c r="O191" s="41">
        <f t="shared" si="33"/>
        <v>898285.650280362</v>
      </c>
    </row>
    <row r="192" spans="1:15" s="34" customFormat="1" x14ac:dyDescent="0.3">
      <c r="A192" s="33">
        <v>3451</v>
      </c>
      <c r="B192" s="34" t="s">
        <v>134</v>
      </c>
      <c r="C192" s="65">
        <v>171588856</v>
      </c>
      <c r="D192" s="36">
        <v>6413</v>
      </c>
      <c r="E192" s="37">
        <f t="shared" si="27"/>
        <v>26756.409792608763</v>
      </c>
      <c r="F192" s="38">
        <f t="shared" si="24"/>
        <v>0.85852570251725091</v>
      </c>
      <c r="G192" s="39">
        <f t="shared" si="25"/>
        <v>2645.4730015450964</v>
      </c>
      <c r="H192" s="39">
        <f t="shared" si="26"/>
        <v>452.39898306986902</v>
      </c>
      <c r="I192" s="37">
        <f t="shared" si="28"/>
        <v>3097.8719846149652</v>
      </c>
      <c r="J192" s="40">
        <f t="shared" si="29"/>
        <v>-340.15209411032492</v>
      </c>
      <c r="K192" s="37">
        <f t="shared" si="30"/>
        <v>2757.7198905046403</v>
      </c>
      <c r="L192" s="37">
        <f t="shared" si="31"/>
        <v>19866653.037335772</v>
      </c>
      <c r="M192" s="37">
        <f t="shared" si="32"/>
        <v>17685257.657806259</v>
      </c>
      <c r="N192" s="41">
        <f>'jan-sep'!M192</f>
        <v>12692181.879543595</v>
      </c>
      <c r="O192" s="41">
        <f t="shared" si="33"/>
        <v>4993075.7782626636</v>
      </c>
    </row>
    <row r="193" spans="1:15" s="34" customFormat="1" x14ac:dyDescent="0.3">
      <c r="A193" s="33">
        <v>3452</v>
      </c>
      <c r="B193" s="34" t="s">
        <v>135</v>
      </c>
      <c r="C193" s="65">
        <v>64110705</v>
      </c>
      <c r="D193" s="36">
        <v>2125</v>
      </c>
      <c r="E193" s="37">
        <f t="shared" si="27"/>
        <v>30169.743529411764</v>
      </c>
      <c r="F193" s="38">
        <f t="shared" si="24"/>
        <v>0.96804842126123336</v>
      </c>
      <c r="G193" s="39">
        <f t="shared" si="25"/>
        <v>597.47275946329603</v>
      </c>
      <c r="H193" s="39">
        <f t="shared" si="26"/>
        <v>0</v>
      </c>
      <c r="I193" s="37">
        <f t="shared" si="28"/>
        <v>597.47275946329603</v>
      </c>
      <c r="J193" s="40">
        <f t="shared" si="29"/>
        <v>-340.15209411032492</v>
      </c>
      <c r="K193" s="37">
        <f t="shared" si="30"/>
        <v>257.3206653529711</v>
      </c>
      <c r="L193" s="37">
        <f t="shared" si="31"/>
        <v>1269629.613859504</v>
      </c>
      <c r="M193" s="37">
        <f t="shared" si="32"/>
        <v>546806.41387506365</v>
      </c>
      <c r="N193" s="41">
        <f>'jan-sep'!M193</f>
        <v>1061285.0606660165</v>
      </c>
      <c r="O193" s="41">
        <f t="shared" si="33"/>
        <v>-514478.64679095289</v>
      </c>
    </row>
    <row r="194" spans="1:15" s="34" customFormat="1" x14ac:dyDescent="0.3">
      <c r="A194" s="33">
        <v>3453</v>
      </c>
      <c r="B194" s="34" t="s">
        <v>136</v>
      </c>
      <c r="C194" s="65">
        <v>99697064</v>
      </c>
      <c r="D194" s="36">
        <v>3229</v>
      </c>
      <c r="E194" s="37">
        <f t="shared" si="27"/>
        <v>30875.523072158561</v>
      </c>
      <c r="F194" s="38">
        <f t="shared" si="24"/>
        <v>0.99069457904008384</v>
      </c>
      <c r="G194" s="39">
        <f t="shared" si="25"/>
        <v>174.00503381521776</v>
      </c>
      <c r="H194" s="39">
        <f t="shared" si="26"/>
        <v>0</v>
      </c>
      <c r="I194" s="37">
        <f t="shared" si="28"/>
        <v>174.00503381521776</v>
      </c>
      <c r="J194" s="40">
        <f t="shared" si="29"/>
        <v>-340.15209411032492</v>
      </c>
      <c r="K194" s="37">
        <f t="shared" si="30"/>
        <v>-166.14706029510717</v>
      </c>
      <c r="L194" s="37">
        <f t="shared" si="31"/>
        <v>561862.25418933819</v>
      </c>
      <c r="M194" s="37">
        <f t="shared" si="32"/>
        <v>-536488.85769290105</v>
      </c>
      <c r="N194" s="41">
        <f>'jan-sep'!M194</f>
        <v>-1410908.1750162055</v>
      </c>
      <c r="O194" s="41">
        <f t="shared" si="33"/>
        <v>874419.31732330448</v>
      </c>
    </row>
    <row r="195" spans="1:15" s="34" customFormat="1" x14ac:dyDescent="0.3">
      <c r="A195" s="33">
        <v>3454</v>
      </c>
      <c r="B195" s="34" t="s">
        <v>137</v>
      </c>
      <c r="C195" s="65">
        <v>45243792</v>
      </c>
      <c r="D195" s="36">
        <v>1578</v>
      </c>
      <c r="E195" s="37">
        <f t="shared" si="27"/>
        <v>28671.604562737644</v>
      </c>
      <c r="F195" s="38">
        <f t="shared" si="24"/>
        <v>0.91997804041411146</v>
      </c>
      <c r="G195" s="39">
        <f t="shared" si="25"/>
        <v>1496.3561394677679</v>
      </c>
      <c r="H195" s="39">
        <f t="shared" si="26"/>
        <v>0</v>
      </c>
      <c r="I195" s="37">
        <f t="shared" si="28"/>
        <v>1496.3561394677679</v>
      </c>
      <c r="J195" s="40">
        <f t="shared" si="29"/>
        <v>-340.15209411032492</v>
      </c>
      <c r="K195" s="37">
        <f t="shared" si="30"/>
        <v>1156.204045357443</v>
      </c>
      <c r="L195" s="37">
        <f t="shared" si="31"/>
        <v>2361249.9880801379</v>
      </c>
      <c r="M195" s="37">
        <f t="shared" si="32"/>
        <v>1824489.9835740449</v>
      </c>
      <c r="N195" s="41">
        <f>'jan-sep'!M195</f>
        <v>36175.494649868037</v>
      </c>
      <c r="O195" s="41">
        <f t="shared" si="33"/>
        <v>1788314.4889241769</v>
      </c>
    </row>
    <row r="196" spans="1:15" s="34" customFormat="1" x14ac:dyDescent="0.3">
      <c r="A196" s="33">
        <v>3801</v>
      </c>
      <c r="B196" s="34" t="s">
        <v>155</v>
      </c>
      <c r="C196" s="65">
        <v>684583315</v>
      </c>
      <c r="D196" s="36">
        <v>27351</v>
      </c>
      <c r="E196" s="37">
        <f t="shared" si="27"/>
        <v>25029.55339841322</v>
      </c>
      <c r="F196" s="38">
        <f t="shared" si="24"/>
        <v>0.80311652727795257</v>
      </c>
      <c r="G196" s="39">
        <f t="shared" si="25"/>
        <v>3681.5868380624224</v>
      </c>
      <c r="H196" s="39">
        <f t="shared" si="26"/>
        <v>1056.7987210383092</v>
      </c>
      <c r="I196" s="37">
        <f t="shared" si="28"/>
        <v>4738.3855591007314</v>
      </c>
      <c r="J196" s="40">
        <f t="shared" si="29"/>
        <v>-340.15209411032492</v>
      </c>
      <c r="K196" s="37">
        <f t="shared" si="30"/>
        <v>4398.233464990406</v>
      </c>
      <c r="L196" s="37">
        <f t="shared" si="31"/>
        <v>129599583.4269641</v>
      </c>
      <c r="M196" s="37">
        <f t="shared" si="32"/>
        <v>120296083.5009526</v>
      </c>
      <c r="N196" s="41">
        <f>'jan-sep'!M196</f>
        <v>98669001.510868028</v>
      </c>
      <c r="O196" s="41">
        <f t="shared" si="33"/>
        <v>21627081.990084574</v>
      </c>
    </row>
    <row r="197" spans="1:15" s="34" customFormat="1" x14ac:dyDescent="0.3">
      <c r="A197" s="33">
        <v>3802</v>
      </c>
      <c r="B197" s="34" t="s">
        <v>160</v>
      </c>
      <c r="C197" s="65">
        <v>681235132</v>
      </c>
      <c r="D197" s="36">
        <v>24699</v>
      </c>
      <c r="E197" s="37">
        <f t="shared" si="27"/>
        <v>27581.486375966637</v>
      </c>
      <c r="F197" s="38">
        <f t="shared" si="24"/>
        <v>0.8849997122535469</v>
      </c>
      <c r="G197" s="39">
        <f t="shared" si="25"/>
        <v>2150.4270515303724</v>
      </c>
      <c r="H197" s="39">
        <f t="shared" si="26"/>
        <v>163.62217889461334</v>
      </c>
      <c r="I197" s="37">
        <f t="shared" si="28"/>
        <v>2314.0492304249856</v>
      </c>
      <c r="J197" s="40">
        <f t="shared" si="29"/>
        <v>-340.15209411032492</v>
      </c>
      <c r="K197" s="37">
        <f t="shared" si="30"/>
        <v>1973.8971363146607</v>
      </c>
      <c r="L197" s="37">
        <f t="shared" si="31"/>
        <v>57154701.942266718</v>
      </c>
      <c r="M197" s="37">
        <f t="shared" si="32"/>
        <v>48753285.369835801</v>
      </c>
      <c r="N197" s="41">
        <f>'jan-sep'!M197</f>
        <v>47273546.087251991</v>
      </c>
      <c r="O197" s="41">
        <f t="shared" si="33"/>
        <v>1479739.2825838104</v>
      </c>
    </row>
    <row r="198" spans="1:15" s="34" customFormat="1" x14ac:dyDescent="0.3">
      <c r="A198" s="33">
        <v>3803</v>
      </c>
      <c r="B198" s="34" t="s">
        <v>156</v>
      </c>
      <c r="C198" s="65">
        <v>1677228403</v>
      </c>
      <c r="D198" s="36">
        <v>56293</v>
      </c>
      <c r="E198" s="37">
        <f t="shared" si="27"/>
        <v>29794.617501287903</v>
      </c>
      <c r="F198" s="38">
        <f t="shared" si="24"/>
        <v>0.95601185360048135</v>
      </c>
      <c r="G198" s="39">
        <f t="shared" si="25"/>
        <v>822.54837633761269</v>
      </c>
      <c r="H198" s="39">
        <f t="shared" si="26"/>
        <v>0</v>
      </c>
      <c r="I198" s="37">
        <f t="shared" si="28"/>
        <v>822.54837633761269</v>
      </c>
      <c r="J198" s="40">
        <f t="shared" si="29"/>
        <v>-340.15209411032492</v>
      </c>
      <c r="K198" s="37">
        <f t="shared" si="30"/>
        <v>482.39628222728777</v>
      </c>
      <c r="L198" s="37">
        <f t="shared" si="31"/>
        <v>46303715.749173231</v>
      </c>
      <c r="M198" s="37">
        <f t="shared" si="32"/>
        <v>27155533.915420711</v>
      </c>
      <c r="N198" s="41">
        <f>'jan-sep'!M198</f>
        <v>33727717.144692749</v>
      </c>
      <c r="O198" s="41">
        <f t="shared" si="33"/>
        <v>-6572183.2292720377</v>
      </c>
    </row>
    <row r="199" spans="1:15" s="34" customFormat="1" x14ac:dyDescent="0.3">
      <c r="A199" s="33">
        <v>3804</v>
      </c>
      <c r="B199" s="34" t="s">
        <v>157</v>
      </c>
      <c r="C199" s="65">
        <v>1766021843</v>
      </c>
      <c r="D199" s="36">
        <v>63764</v>
      </c>
      <c r="E199" s="37">
        <f t="shared" si="27"/>
        <v>27696.221112226336</v>
      </c>
      <c r="F199" s="38">
        <f t="shared" si="24"/>
        <v>0.88868117478211461</v>
      </c>
      <c r="G199" s="39">
        <f t="shared" si="25"/>
        <v>2081.5862097745526</v>
      </c>
      <c r="H199" s="39">
        <f t="shared" si="26"/>
        <v>123.46502120371859</v>
      </c>
      <c r="I199" s="37">
        <f t="shared" si="28"/>
        <v>2205.0512309782712</v>
      </c>
      <c r="J199" s="40">
        <f t="shared" si="29"/>
        <v>-340.15209411032492</v>
      </c>
      <c r="K199" s="37">
        <f t="shared" si="30"/>
        <v>1864.8991368679463</v>
      </c>
      <c r="L199" s="37">
        <f t="shared" si="31"/>
        <v>140602886.69209847</v>
      </c>
      <c r="M199" s="37">
        <f t="shared" si="32"/>
        <v>118913428.56324773</v>
      </c>
      <c r="N199" s="41">
        <f>'jan-sep'!M199</f>
        <v>120465149.22679219</v>
      </c>
      <c r="O199" s="41">
        <f t="shared" si="33"/>
        <v>-1551720.6635444611</v>
      </c>
    </row>
    <row r="200" spans="1:15" s="34" customFormat="1" x14ac:dyDescent="0.3">
      <c r="A200" s="33">
        <v>3805</v>
      </c>
      <c r="B200" s="34" t="s">
        <v>158</v>
      </c>
      <c r="C200" s="65">
        <v>1269948660</v>
      </c>
      <c r="D200" s="36">
        <v>47204</v>
      </c>
      <c r="E200" s="37">
        <f t="shared" si="27"/>
        <v>26903.411998983138</v>
      </c>
      <c r="F200" s="38">
        <f t="shared" ref="F200:F263" si="34">IF(ISNUMBER(C200),E200/E$366,"")</f>
        <v>0.86324252265408441</v>
      </c>
      <c r="G200" s="39">
        <f t="shared" ref="G200:G263" si="35">(E$366-E200)*0.6</f>
        <v>2557.2716777204719</v>
      </c>
      <c r="H200" s="39">
        <f t="shared" ref="H200:H263" si="36">IF(E200&gt;=E$366*0.9,0,IF(E200&lt;0.9*E$366,(E$366*0.9-E200)*0.35))</f>
        <v>400.94821083883795</v>
      </c>
      <c r="I200" s="37">
        <f t="shared" si="28"/>
        <v>2958.2198885593098</v>
      </c>
      <c r="J200" s="40">
        <f t="shared" si="29"/>
        <v>-340.15209411032492</v>
      </c>
      <c r="K200" s="37">
        <f t="shared" si="30"/>
        <v>2618.0677944489848</v>
      </c>
      <c r="L200" s="37">
        <f t="shared" si="31"/>
        <v>139639811.61955366</v>
      </c>
      <c r="M200" s="37">
        <f t="shared" si="32"/>
        <v>123583272.16916989</v>
      </c>
      <c r="N200" s="41">
        <f>'jan-sep'!M200</f>
        <v>90890666.79471007</v>
      </c>
      <c r="O200" s="41">
        <f t="shared" si="33"/>
        <v>32692605.374459818</v>
      </c>
    </row>
    <row r="201" spans="1:15" s="34" customFormat="1" x14ac:dyDescent="0.3">
      <c r="A201" s="33">
        <v>3806</v>
      </c>
      <c r="B201" s="34" t="s">
        <v>162</v>
      </c>
      <c r="C201" s="65">
        <v>993078326</v>
      </c>
      <c r="D201" s="36">
        <v>36397</v>
      </c>
      <c r="E201" s="37">
        <f t="shared" ref="E201:E264" si="37">(C201)/D201</f>
        <v>27284.620325851032</v>
      </c>
      <c r="F201" s="38">
        <f t="shared" si="34"/>
        <v>0.87547425139371871</v>
      </c>
      <c r="G201" s="39">
        <f t="shared" si="35"/>
        <v>2328.5466815997352</v>
      </c>
      <c r="H201" s="39">
        <f t="shared" si="36"/>
        <v>267.52529643507495</v>
      </c>
      <c r="I201" s="37">
        <f t="shared" ref="I201:I264" si="38">G201+H201</f>
        <v>2596.0719780348099</v>
      </c>
      <c r="J201" s="40">
        <f t="shared" ref="J201:J264" si="39">I$368</f>
        <v>-340.15209411032492</v>
      </c>
      <c r="K201" s="37">
        <f t="shared" ref="K201:K264" si="40">I201+J201</f>
        <v>2255.919883924485</v>
      </c>
      <c r="L201" s="37">
        <f t="shared" ref="L201:L264" si="41">(I201*D201)</f>
        <v>94489231.784532979</v>
      </c>
      <c r="M201" s="37">
        <f t="shared" ref="M201:M264" si="42">(K201*D201)</f>
        <v>82108716.015199482</v>
      </c>
      <c r="N201" s="41">
        <f>'jan-sep'!M201</f>
        <v>44820043.709371246</v>
      </c>
      <c r="O201" s="41">
        <f t="shared" ref="O201:O264" si="43">M201-N201</f>
        <v>37288672.305828236</v>
      </c>
    </row>
    <row r="202" spans="1:15" s="34" customFormat="1" x14ac:dyDescent="0.3">
      <c r="A202" s="33">
        <v>3807</v>
      </c>
      <c r="B202" s="34" t="s">
        <v>163</v>
      </c>
      <c r="C202" s="65">
        <v>1404650626</v>
      </c>
      <c r="D202" s="36">
        <v>54942</v>
      </c>
      <c r="E202" s="37">
        <f t="shared" si="37"/>
        <v>25566.062866295368</v>
      </c>
      <c r="F202" s="38">
        <f t="shared" si="34"/>
        <v>0.82033136183127586</v>
      </c>
      <c r="G202" s="39">
        <f t="shared" si="35"/>
        <v>3359.6811573331338</v>
      </c>
      <c r="H202" s="39">
        <f t="shared" si="36"/>
        <v>869.0204072795575</v>
      </c>
      <c r="I202" s="37">
        <f t="shared" si="38"/>
        <v>4228.7015646126911</v>
      </c>
      <c r="J202" s="40">
        <f t="shared" si="39"/>
        <v>-340.15209411032492</v>
      </c>
      <c r="K202" s="37">
        <f t="shared" si="40"/>
        <v>3888.5494705023661</v>
      </c>
      <c r="L202" s="37">
        <f t="shared" si="41"/>
        <v>232333321.36295047</v>
      </c>
      <c r="M202" s="37">
        <f t="shared" si="42"/>
        <v>213644685.00834101</v>
      </c>
      <c r="N202" s="41">
        <f>'jan-sep'!M202</f>
        <v>164095461.57002711</v>
      </c>
      <c r="O202" s="41">
        <f t="shared" si="43"/>
        <v>49549223.438313901</v>
      </c>
    </row>
    <row r="203" spans="1:15" s="34" customFormat="1" x14ac:dyDescent="0.3">
      <c r="A203" s="33">
        <v>3808</v>
      </c>
      <c r="B203" s="34" t="s">
        <v>164</v>
      </c>
      <c r="C203" s="65">
        <v>339568079</v>
      </c>
      <c r="D203" s="36">
        <v>13049</v>
      </c>
      <c r="E203" s="37">
        <f t="shared" si="37"/>
        <v>26022.53651620814</v>
      </c>
      <c r="F203" s="38">
        <f t="shared" si="34"/>
        <v>0.83497810868593914</v>
      </c>
      <c r="G203" s="39">
        <f t="shared" si="35"/>
        <v>3085.7969673854705</v>
      </c>
      <c r="H203" s="39">
        <f t="shared" si="36"/>
        <v>709.25462981008729</v>
      </c>
      <c r="I203" s="37">
        <f t="shared" si="38"/>
        <v>3795.0515971955579</v>
      </c>
      <c r="J203" s="40">
        <f t="shared" si="39"/>
        <v>-340.15209411032492</v>
      </c>
      <c r="K203" s="37">
        <f t="shared" si="40"/>
        <v>3454.8995030852329</v>
      </c>
      <c r="L203" s="37">
        <f t="shared" si="41"/>
        <v>49521628.291804835</v>
      </c>
      <c r="M203" s="37">
        <f t="shared" si="42"/>
        <v>45082983.615759201</v>
      </c>
      <c r="N203" s="41">
        <f>'jan-sep'!M203</f>
        <v>37831880.934790947</v>
      </c>
      <c r="O203" s="41">
        <f t="shared" si="43"/>
        <v>7251102.6809682548</v>
      </c>
    </row>
    <row r="204" spans="1:15" s="34" customFormat="1" x14ac:dyDescent="0.3">
      <c r="A204" s="33">
        <v>3811</v>
      </c>
      <c r="B204" s="34" t="s">
        <v>161</v>
      </c>
      <c r="C204" s="65">
        <v>849847560</v>
      </c>
      <c r="D204" s="36">
        <v>26730</v>
      </c>
      <c r="E204" s="37">
        <f t="shared" si="37"/>
        <v>31793.773288439956</v>
      </c>
      <c r="F204" s="38">
        <f t="shared" si="34"/>
        <v>1.0201582259990782</v>
      </c>
      <c r="G204" s="39">
        <f t="shared" si="35"/>
        <v>-376.94509595361887</v>
      </c>
      <c r="H204" s="39">
        <f t="shared" si="36"/>
        <v>0</v>
      </c>
      <c r="I204" s="37">
        <f t="shared" si="38"/>
        <v>-376.94509595361887</v>
      </c>
      <c r="J204" s="40">
        <f t="shared" si="39"/>
        <v>-340.15209411032492</v>
      </c>
      <c r="K204" s="37">
        <f t="shared" si="40"/>
        <v>-717.0971900639438</v>
      </c>
      <c r="L204" s="37">
        <f t="shared" si="41"/>
        <v>-10075742.414840233</v>
      </c>
      <c r="M204" s="37">
        <f t="shared" si="42"/>
        <v>-19168007.890409216</v>
      </c>
      <c r="N204" s="41">
        <f>'jan-sep'!M204</f>
        <v>-18995017.900892932</v>
      </c>
      <c r="O204" s="41">
        <f t="shared" si="43"/>
        <v>-172989.98951628432</v>
      </c>
    </row>
    <row r="205" spans="1:15" s="34" customFormat="1" x14ac:dyDescent="0.3">
      <c r="A205" s="33">
        <v>3812</v>
      </c>
      <c r="B205" s="34" t="s">
        <v>165</v>
      </c>
      <c r="C205" s="65">
        <v>59950647</v>
      </c>
      <c r="D205" s="36">
        <v>2340</v>
      </c>
      <c r="E205" s="37">
        <f t="shared" si="37"/>
        <v>25619.934615384616</v>
      </c>
      <c r="F205" s="38">
        <f t="shared" si="34"/>
        <v>0.82205993011047207</v>
      </c>
      <c r="G205" s="39">
        <f t="shared" si="35"/>
        <v>3327.3581078795846</v>
      </c>
      <c r="H205" s="39">
        <f t="shared" si="36"/>
        <v>850.16529509832048</v>
      </c>
      <c r="I205" s="37">
        <f t="shared" si="38"/>
        <v>4177.5234029779049</v>
      </c>
      <c r="J205" s="40">
        <f t="shared" si="39"/>
        <v>-340.15209411032492</v>
      </c>
      <c r="K205" s="37">
        <f t="shared" si="40"/>
        <v>3837.37130886758</v>
      </c>
      <c r="L205" s="37">
        <f t="shared" si="41"/>
        <v>9775404.762968298</v>
      </c>
      <c r="M205" s="37">
        <f t="shared" si="42"/>
        <v>8979448.8627501372</v>
      </c>
      <c r="N205" s="41">
        <f>'jan-sep'!M205</f>
        <v>7413759.8708376717</v>
      </c>
      <c r="O205" s="41">
        <f t="shared" si="43"/>
        <v>1565688.9919124655</v>
      </c>
    </row>
    <row r="206" spans="1:15" s="34" customFormat="1" x14ac:dyDescent="0.3">
      <c r="A206" s="33">
        <v>3813</v>
      </c>
      <c r="B206" s="34" t="s">
        <v>166</v>
      </c>
      <c r="C206" s="65">
        <v>390585479</v>
      </c>
      <c r="D206" s="36">
        <v>14061</v>
      </c>
      <c r="E206" s="37">
        <f t="shared" si="37"/>
        <v>27777.930374795535</v>
      </c>
      <c r="F206" s="38">
        <f t="shared" si="34"/>
        <v>0.89130295784617741</v>
      </c>
      <c r="G206" s="39">
        <f t="shared" si="35"/>
        <v>2032.5606522330336</v>
      </c>
      <c r="H206" s="39">
        <f t="shared" si="36"/>
        <v>94.866779304499133</v>
      </c>
      <c r="I206" s="37">
        <f t="shared" si="38"/>
        <v>2127.4274315375328</v>
      </c>
      <c r="J206" s="40">
        <f t="shared" si="39"/>
        <v>-340.15209411032492</v>
      </c>
      <c r="K206" s="37">
        <f t="shared" si="40"/>
        <v>1787.2753374272079</v>
      </c>
      <c r="L206" s="37">
        <f t="shared" si="41"/>
        <v>29913757.114849247</v>
      </c>
      <c r="M206" s="37">
        <f t="shared" si="42"/>
        <v>25130878.519563969</v>
      </c>
      <c r="N206" s="41">
        <f>'jan-sep'!M206</f>
        <v>23577928.161751516</v>
      </c>
      <c r="O206" s="41">
        <f t="shared" si="43"/>
        <v>1552950.3578124531</v>
      </c>
    </row>
    <row r="207" spans="1:15" s="34" customFormat="1" x14ac:dyDescent="0.3">
      <c r="A207" s="33">
        <v>3814</v>
      </c>
      <c r="B207" s="34" t="s">
        <v>167</v>
      </c>
      <c r="C207" s="65">
        <v>265954254</v>
      </c>
      <c r="D207" s="36">
        <v>10380</v>
      </c>
      <c r="E207" s="37">
        <f t="shared" si="37"/>
        <v>25621.797109826588</v>
      </c>
      <c r="F207" s="38">
        <f t="shared" si="34"/>
        <v>0.82211969146715713</v>
      </c>
      <c r="G207" s="39">
        <f t="shared" si="35"/>
        <v>3326.2406112144017</v>
      </c>
      <c r="H207" s="39">
        <f t="shared" si="36"/>
        <v>849.51342204363038</v>
      </c>
      <c r="I207" s="37">
        <f t="shared" si="38"/>
        <v>4175.754033258032</v>
      </c>
      <c r="J207" s="40">
        <f t="shared" si="39"/>
        <v>-340.15209411032492</v>
      </c>
      <c r="K207" s="37">
        <f t="shared" si="40"/>
        <v>3835.6019391477071</v>
      </c>
      <c r="L207" s="37">
        <f t="shared" si="41"/>
        <v>43344326.865218371</v>
      </c>
      <c r="M207" s="37">
        <f t="shared" si="42"/>
        <v>39813548.128353201</v>
      </c>
      <c r="N207" s="41">
        <f>'jan-sep'!M207</f>
        <v>33669398.138587624</v>
      </c>
      <c r="O207" s="41">
        <f t="shared" si="43"/>
        <v>6144149.989765577</v>
      </c>
    </row>
    <row r="208" spans="1:15" s="34" customFormat="1" x14ac:dyDescent="0.3">
      <c r="A208" s="33">
        <v>3815</v>
      </c>
      <c r="B208" s="34" t="s">
        <v>168</v>
      </c>
      <c r="C208" s="65">
        <v>93510091</v>
      </c>
      <c r="D208" s="36">
        <v>4060</v>
      </c>
      <c r="E208" s="37">
        <f t="shared" si="37"/>
        <v>23032.0421182266</v>
      </c>
      <c r="F208" s="38">
        <f t="shared" si="34"/>
        <v>0.73902292173069106</v>
      </c>
      <c r="G208" s="39">
        <f t="shared" si="35"/>
        <v>4880.0936061743942</v>
      </c>
      <c r="H208" s="39">
        <f t="shared" si="36"/>
        <v>1755.9276691036262</v>
      </c>
      <c r="I208" s="37">
        <f t="shared" si="38"/>
        <v>6636.0212752780208</v>
      </c>
      <c r="J208" s="40">
        <f t="shared" si="39"/>
        <v>-340.15209411032492</v>
      </c>
      <c r="K208" s="37">
        <f t="shared" si="40"/>
        <v>6295.8691811676963</v>
      </c>
      <c r="L208" s="37">
        <f t="shared" si="41"/>
        <v>26942246.377628766</v>
      </c>
      <c r="M208" s="37">
        <f t="shared" si="42"/>
        <v>25561228.875540849</v>
      </c>
      <c r="N208" s="41">
        <f>'jan-sep'!M208</f>
        <v>21689850.90025682</v>
      </c>
      <c r="O208" s="41">
        <f t="shared" si="43"/>
        <v>3871377.9752840288</v>
      </c>
    </row>
    <row r="209" spans="1:15" s="34" customFormat="1" x14ac:dyDescent="0.3">
      <c r="A209" s="33">
        <v>3816</v>
      </c>
      <c r="B209" s="34" t="s">
        <v>169</v>
      </c>
      <c r="C209" s="65">
        <v>157251834</v>
      </c>
      <c r="D209" s="36">
        <v>6515</v>
      </c>
      <c r="E209" s="37">
        <f t="shared" si="37"/>
        <v>24136.889332310053</v>
      </c>
      <c r="F209" s="38">
        <f t="shared" si="34"/>
        <v>0.77447385621694831</v>
      </c>
      <c r="G209" s="39">
        <f t="shared" si="35"/>
        <v>4217.185277724323</v>
      </c>
      <c r="H209" s="39">
        <f t="shared" si="36"/>
        <v>1369.2311441744178</v>
      </c>
      <c r="I209" s="37">
        <f t="shared" si="38"/>
        <v>5586.4164218987407</v>
      </c>
      <c r="J209" s="40">
        <f t="shared" si="39"/>
        <v>-340.15209411032492</v>
      </c>
      <c r="K209" s="37">
        <f t="shared" si="40"/>
        <v>5246.2643277884163</v>
      </c>
      <c r="L209" s="37">
        <f t="shared" si="41"/>
        <v>36395502.988670297</v>
      </c>
      <c r="M209" s="37">
        <f t="shared" si="42"/>
        <v>34179412.095541529</v>
      </c>
      <c r="N209" s="41">
        <f>'jan-sep'!M209</f>
        <v>27166142.165067293</v>
      </c>
      <c r="O209" s="41">
        <f t="shared" si="43"/>
        <v>7013269.9304742366</v>
      </c>
    </row>
    <row r="210" spans="1:15" s="34" customFormat="1" x14ac:dyDescent="0.3">
      <c r="A210" s="33">
        <v>3817</v>
      </c>
      <c r="B210" s="34" t="s">
        <v>425</v>
      </c>
      <c r="C210" s="65">
        <v>248730528</v>
      </c>
      <c r="D210" s="36">
        <v>10444</v>
      </c>
      <c r="E210" s="37">
        <f t="shared" si="37"/>
        <v>23815.638452700114</v>
      </c>
      <c r="F210" s="38">
        <f t="shared" si="34"/>
        <v>0.76416596591181496</v>
      </c>
      <c r="G210" s="39">
        <f t="shared" si="35"/>
        <v>4409.9358054902859</v>
      </c>
      <c r="H210" s="39">
        <f t="shared" si="36"/>
        <v>1481.6689520378964</v>
      </c>
      <c r="I210" s="37">
        <f t="shared" si="38"/>
        <v>5891.6047575281827</v>
      </c>
      <c r="J210" s="40">
        <f t="shared" si="39"/>
        <v>-340.15209411032492</v>
      </c>
      <c r="K210" s="37">
        <f t="shared" si="40"/>
        <v>5551.4526634178583</v>
      </c>
      <c r="L210" s="37">
        <f t="shared" si="41"/>
        <v>61531920.087624341</v>
      </c>
      <c r="M210" s="37">
        <f t="shared" si="42"/>
        <v>57979371.616736114</v>
      </c>
      <c r="N210" s="41">
        <f>'jan-sep'!M210</f>
        <v>47315392.914798573</v>
      </c>
      <c r="O210" s="41">
        <f t="shared" si="43"/>
        <v>10663978.701937541</v>
      </c>
    </row>
    <row r="211" spans="1:15" s="34" customFormat="1" x14ac:dyDescent="0.3">
      <c r="A211" s="33">
        <v>3818</v>
      </c>
      <c r="B211" s="34" t="s">
        <v>171</v>
      </c>
      <c r="C211" s="65">
        <v>202636366</v>
      </c>
      <c r="D211" s="36">
        <v>5691</v>
      </c>
      <c r="E211" s="37">
        <f t="shared" si="37"/>
        <v>35606.46037603233</v>
      </c>
      <c r="F211" s="38">
        <f t="shared" si="34"/>
        <v>1.1424948879699945</v>
      </c>
      <c r="G211" s="39">
        <f t="shared" si="35"/>
        <v>-2664.5573485090431</v>
      </c>
      <c r="H211" s="39">
        <f t="shared" si="36"/>
        <v>0</v>
      </c>
      <c r="I211" s="37">
        <f t="shared" si="38"/>
        <v>-2664.5573485090431</v>
      </c>
      <c r="J211" s="40">
        <f t="shared" si="39"/>
        <v>-340.15209411032492</v>
      </c>
      <c r="K211" s="37">
        <f t="shared" si="40"/>
        <v>-3004.709442619368</v>
      </c>
      <c r="L211" s="37">
        <f t="shared" si="41"/>
        <v>-15163995.870364964</v>
      </c>
      <c r="M211" s="37">
        <f t="shared" si="42"/>
        <v>-17099801.437946822</v>
      </c>
      <c r="N211" s="41">
        <f>'jan-sep'!M211</f>
        <v>-19301581.42632927</v>
      </c>
      <c r="O211" s="41">
        <f t="shared" si="43"/>
        <v>2201779.9883824475</v>
      </c>
    </row>
    <row r="212" spans="1:15" s="34" customFormat="1" x14ac:dyDescent="0.3">
      <c r="A212" s="33">
        <v>3819</v>
      </c>
      <c r="B212" s="34" t="s">
        <v>172</v>
      </c>
      <c r="C212" s="65">
        <v>47590275</v>
      </c>
      <c r="D212" s="36">
        <v>1573</v>
      </c>
      <c r="E212" s="37">
        <f t="shared" si="37"/>
        <v>30254.465988556898</v>
      </c>
      <c r="F212" s="38">
        <f t="shared" si="34"/>
        <v>0.97076688795091082</v>
      </c>
      <c r="G212" s="39">
        <f t="shared" si="35"/>
        <v>546.63928397621567</v>
      </c>
      <c r="H212" s="39">
        <f t="shared" si="36"/>
        <v>0</v>
      </c>
      <c r="I212" s="37">
        <f t="shared" si="38"/>
        <v>546.63928397621567</v>
      </c>
      <c r="J212" s="40">
        <f t="shared" si="39"/>
        <v>-340.15209411032492</v>
      </c>
      <c r="K212" s="37">
        <f t="shared" si="40"/>
        <v>206.48718986589074</v>
      </c>
      <c r="L212" s="37">
        <f t="shared" si="41"/>
        <v>859863.59369458724</v>
      </c>
      <c r="M212" s="37">
        <f t="shared" si="42"/>
        <v>324804.34965904616</v>
      </c>
      <c r="N212" s="41">
        <f>'jan-sep'!M212</f>
        <v>-82166.121492874372</v>
      </c>
      <c r="O212" s="41">
        <f t="shared" si="43"/>
        <v>406970.4711519205</v>
      </c>
    </row>
    <row r="213" spans="1:15" s="34" customFormat="1" x14ac:dyDescent="0.3">
      <c r="A213" s="33">
        <v>3820</v>
      </c>
      <c r="B213" s="34" t="s">
        <v>173</v>
      </c>
      <c r="C213" s="65">
        <v>81101567</v>
      </c>
      <c r="D213" s="36">
        <v>2888</v>
      </c>
      <c r="E213" s="37">
        <f t="shared" si="37"/>
        <v>28082.260041551246</v>
      </c>
      <c r="F213" s="38">
        <f t="shared" si="34"/>
        <v>0.90106790175955942</v>
      </c>
      <c r="G213" s="39">
        <f t="shared" si="35"/>
        <v>1849.9628521796067</v>
      </c>
      <c r="H213" s="39">
        <f t="shared" si="36"/>
        <v>0</v>
      </c>
      <c r="I213" s="37">
        <f t="shared" si="38"/>
        <v>1849.9628521796067</v>
      </c>
      <c r="J213" s="40">
        <f t="shared" si="39"/>
        <v>-340.15209411032492</v>
      </c>
      <c r="K213" s="37">
        <f t="shared" si="40"/>
        <v>1509.8107580692817</v>
      </c>
      <c r="L213" s="37">
        <f t="shared" si="41"/>
        <v>5342692.7170947045</v>
      </c>
      <c r="M213" s="37">
        <f t="shared" si="42"/>
        <v>4360333.4693040857</v>
      </c>
      <c r="N213" s="41">
        <f>'jan-sep'!M213</f>
        <v>4646027.9577688947</v>
      </c>
      <c r="O213" s="41">
        <f t="shared" si="43"/>
        <v>-285694.48846480902</v>
      </c>
    </row>
    <row r="214" spans="1:15" s="34" customFormat="1" x14ac:dyDescent="0.3">
      <c r="A214" s="33">
        <v>3821</v>
      </c>
      <c r="B214" s="34" t="s">
        <v>174</v>
      </c>
      <c r="C214" s="65">
        <v>66859744</v>
      </c>
      <c r="D214" s="36">
        <v>2403</v>
      </c>
      <c r="E214" s="37">
        <f t="shared" si="37"/>
        <v>27823.447357469828</v>
      </c>
      <c r="F214" s="38">
        <f t="shared" si="34"/>
        <v>0.89276344898941407</v>
      </c>
      <c r="G214" s="39">
        <f t="shared" si="35"/>
        <v>2005.2504626284579</v>
      </c>
      <c r="H214" s="39">
        <f t="shared" si="36"/>
        <v>78.935835368496555</v>
      </c>
      <c r="I214" s="37">
        <f t="shared" si="38"/>
        <v>2084.1862979969546</v>
      </c>
      <c r="J214" s="40">
        <f t="shared" si="39"/>
        <v>-340.15209411032492</v>
      </c>
      <c r="K214" s="37">
        <f t="shared" si="40"/>
        <v>1744.0342038866297</v>
      </c>
      <c r="L214" s="37">
        <f t="shared" si="41"/>
        <v>5008299.6740866816</v>
      </c>
      <c r="M214" s="37">
        <f t="shared" si="42"/>
        <v>4190914.1919395714</v>
      </c>
      <c r="N214" s="41">
        <f>'jan-sep'!M214</f>
        <v>5488038.231014072</v>
      </c>
      <c r="O214" s="41">
        <f t="shared" si="43"/>
        <v>-1297124.0390745006</v>
      </c>
    </row>
    <row r="215" spans="1:15" s="34" customFormat="1" x14ac:dyDescent="0.3">
      <c r="A215" s="33">
        <v>3822</v>
      </c>
      <c r="B215" s="34" t="s">
        <v>175</v>
      </c>
      <c r="C215" s="65">
        <v>42298786</v>
      </c>
      <c r="D215" s="36">
        <v>1448</v>
      </c>
      <c r="E215" s="37">
        <f t="shared" si="37"/>
        <v>29211.868784530387</v>
      </c>
      <c r="F215" s="38">
        <f t="shared" si="34"/>
        <v>0.93731335274318484</v>
      </c>
      <c r="G215" s="39">
        <f t="shared" si="35"/>
        <v>1172.1976063921225</v>
      </c>
      <c r="H215" s="39">
        <f t="shared" si="36"/>
        <v>0</v>
      </c>
      <c r="I215" s="37">
        <f t="shared" si="38"/>
        <v>1172.1976063921225</v>
      </c>
      <c r="J215" s="40">
        <f t="shared" si="39"/>
        <v>-340.15209411032492</v>
      </c>
      <c r="K215" s="37">
        <f t="shared" si="40"/>
        <v>832.04551228179753</v>
      </c>
      <c r="L215" s="37">
        <f t="shared" si="41"/>
        <v>1697342.1340557933</v>
      </c>
      <c r="M215" s="37">
        <f t="shared" si="42"/>
        <v>1204801.9017840428</v>
      </c>
      <c r="N215" s="41">
        <f>'jan-sep'!M215</f>
        <v>539251.07493853511</v>
      </c>
      <c r="O215" s="41">
        <f t="shared" si="43"/>
        <v>665550.82684550772</v>
      </c>
    </row>
    <row r="216" spans="1:15" s="34" customFormat="1" x14ac:dyDescent="0.3">
      <c r="A216" s="33">
        <v>3823</v>
      </c>
      <c r="B216" s="34" t="s">
        <v>176</v>
      </c>
      <c r="C216" s="65">
        <v>35213457</v>
      </c>
      <c r="D216" s="36">
        <v>1287</v>
      </c>
      <c r="E216" s="37">
        <f t="shared" si="37"/>
        <v>27360.883449883451</v>
      </c>
      <c r="F216" s="38">
        <f t="shared" si="34"/>
        <v>0.87792128567984251</v>
      </c>
      <c r="G216" s="39">
        <f t="shared" si="35"/>
        <v>2282.7888071802836</v>
      </c>
      <c r="H216" s="39">
        <f t="shared" si="36"/>
        <v>240.83320302372829</v>
      </c>
      <c r="I216" s="37">
        <f t="shared" si="38"/>
        <v>2523.622010204012</v>
      </c>
      <c r="J216" s="40">
        <f t="shared" si="39"/>
        <v>-340.15209411032492</v>
      </c>
      <c r="K216" s="37">
        <f t="shared" si="40"/>
        <v>2183.4699160936871</v>
      </c>
      <c r="L216" s="37">
        <f t="shared" si="41"/>
        <v>3247901.5271325633</v>
      </c>
      <c r="M216" s="37">
        <f t="shared" si="42"/>
        <v>2810125.7820125753</v>
      </c>
      <c r="N216" s="41">
        <f>'jan-sep'!M216</f>
        <v>1581749.6364607206</v>
      </c>
      <c r="O216" s="41">
        <f t="shared" si="43"/>
        <v>1228376.1455518547</v>
      </c>
    </row>
    <row r="217" spans="1:15" s="34" customFormat="1" x14ac:dyDescent="0.3">
      <c r="A217" s="33">
        <v>3824</v>
      </c>
      <c r="B217" s="34" t="s">
        <v>177</v>
      </c>
      <c r="C217" s="65">
        <v>84350844</v>
      </c>
      <c r="D217" s="36">
        <v>2201</v>
      </c>
      <c r="E217" s="37">
        <f t="shared" si="37"/>
        <v>38323.872785097679</v>
      </c>
      <c r="F217" s="38">
        <f t="shared" si="34"/>
        <v>1.2296877668205191</v>
      </c>
      <c r="G217" s="39">
        <f t="shared" si="35"/>
        <v>-4295.0047939482529</v>
      </c>
      <c r="H217" s="39">
        <f t="shared" si="36"/>
        <v>0</v>
      </c>
      <c r="I217" s="37">
        <f t="shared" si="38"/>
        <v>-4295.0047939482529</v>
      </c>
      <c r="J217" s="40">
        <f t="shared" si="39"/>
        <v>-340.15209411032492</v>
      </c>
      <c r="K217" s="37">
        <f t="shared" si="40"/>
        <v>-4635.1568880585783</v>
      </c>
      <c r="L217" s="37">
        <f t="shared" si="41"/>
        <v>-9453305.5514801051</v>
      </c>
      <c r="M217" s="37">
        <f t="shared" si="42"/>
        <v>-10201980.310616931</v>
      </c>
      <c r="N217" s="41">
        <f>'jan-sep'!M217</f>
        <v>-10193153.493964285</v>
      </c>
      <c r="O217" s="41">
        <f t="shared" si="43"/>
        <v>-8826.8166526462883</v>
      </c>
    </row>
    <row r="218" spans="1:15" s="34" customFormat="1" x14ac:dyDescent="0.3">
      <c r="A218" s="33">
        <v>3825</v>
      </c>
      <c r="B218" s="34" t="s">
        <v>178</v>
      </c>
      <c r="C218" s="65">
        <v>148854477</v>
      </c>
      <c r="D218" s="36">
        <v>3676</v>
      </c>
      <c r="E218" s="37">
        <f t="shared" si="37"/>
        <v>40493.600924918392</v>
      </c>
      <c r="F218" s="38">
        <f t="shared" si="34"/>
        <v>1.2993072482812045</v>
      </c>
      <c r="G218" s="39">
        <f t="shared" si="35"/>
        <v>-5596.8416778406799</v>
      </c>
      <c r="H218" s="39">
        <f t="shared" si="36"/>
        <v>0</v>
      </c>
      <c r="I218" s="37">
        <f t="shared" si="38"/>
        <v>-5596.8416778406799</v>
      </c>
      <c r="J218" s="40">
        <f t="shared" si="39"/>
        <v>-340.15209411032492</v>
      </c>
      <c r="K218" s="37">
        <f t="shared" si="40"/>
        <v>-5936.9937719510053</v>
      </c>
      <c r="L218" s="37">
        <f t="shared" si="41"/>
        <v>-20573990.007742338</v>
      </c>
      <c r="M218" s="37">
        <f t="shared" si="42"/>
        <v>-21824389.105691895</v>
      </c>
      <c r="N218" s="41">
        <f>'jan-sep'!M218</f>
        <v>-22924518.731854931</v>
      </c>
      <c r="O218" s="41">
        <f t="shared" si="43"/>
        <v>1100129.6261630356</v>
      </c>
    </row>
    <row r="219" spans="1:15" s="34" customFormat="1" x14ac:dyDescent="0.3">
      <c r="A219" s="33">
        <v>4201</v>
      </c>
      <c r="B219" s="34" t="s">
        <v>179</v>
      </c>
      <c r="C219" s="65">
        <v>178871657</v>
      </c>
      <c r="D219" s="36">
        <v>6809</v>
      </c>
      <c r="E219" s="37">
        <f t="shared" si="37"/>
        <v>26269.886473784696</v>
      </c>
      <c r="F219" s="38">
        <f t="shared" si="34"/>
        <v>0.84291476004320343</v>
      </c>
      <c r="G219" s="39">
        <f t="shared" si="35"/>
        <v>2937.3869928395366</v>
      </c>
      <c r="H219" s="39">
        <f t="shared" si="36"/>
        <v>622.6821446582926</v>
      </c>
      <c r="I219" s="37">
        <f t="shared" si="38"/>
        <v>3560.0691374978292</v>
      </c>
      <c r="J219" s="40">
        <f t="shared" si="39"/>
        <v>-340.15209411032492</v>
      </c>
      <c r="K219" s="37">
        <f t="shared" si="40"/>
        <v>3219.9170433875042</v>
      </c>
      <c r="L219" s="37">
        <f t="shared" si="41"/>
        <v>24240510.757222719</v>
      </c>
      <c r="M219" s="37">
        <f t="shared" si="42"/>
        <v>21924415.148425516</v>
      </c>
      <c r="N219" s="41">
        <f>'jan-sep'!M219</f>
        <v>21565404.579223812</v>
      </c>
      <c r="O219" s="41">
        <f t="shared" si="43"/>
        <v>359010.56920170411</v>
      </c>
    </row>
    <row r="220" spans="1:15" s="34" customFormat="1" x14ac:dyDescent="0.3">
      <c r="A220" s="33">
        <v>4202</v>
      </c>
      <c r="B220" s="34" t="s">
        <v>180</v>
      </c>
      <c r="C220" s="65">
        <v>627253934</v>
      </c>
      <c r="D220" s="36">
        <v>23544</v>
      </c>
      <c r="E220" s="37">
        <f t="shared" si="37"/>
        <v>26641.774294937139</v>
      </c>
      <c r="F220" s="38">
        <f t="shared" si="34"/>
        <v>0.85484742423048565</v>
      </c>
      <c r="G220" s="39">
        <f t="shared" si="35"/>
        <v>2714.2543001480713</v>
      </c>
      <c r="H220" s="39">
        <f t="shared" si="36"/>
        <v>492.52140725493769</v>
      </c>
      <c r="I220" s="37">
        <f t="shared" si="38"/>
        <v>3206.7757074030087</v>
      </c>
      <c r="J220" s="40">
        <f t="shared" si="39"/>
        <v>-340.15209411032492</v>
      </c>
      <c r="K220" s="37">
        <f t="shared" si="40"/>
        <v>2866.6236132926838</v>
      </c>
      <c r="L220" s="37">
        <f t="shared" si="41"/>
        <v>75500327.255096436</v>
      </c>
      <c r="M220" s="37">
        <f t="shared" si="42"/>
        <v>67491786.351362944</v>
      </c>
      <c r="N220" s="41">
        <f>'jan-sep'!M220</f>
        <v>49520726.617351353</v>
      </c>
      <c r="O220" s="41">
        <f t="shared" si="43"/>
        <v>17971059.73401159</v>
      </c>
    </row>
    <row r="221" spans="1:15" s="34" customFormat="1" x14ac:dyDescent="0.3">
      <c r="A221" s="33">
        <v>4203</v>
      </c>
      <c r="B221" s="34" t="s">
        <v>181</v>
      </c>
      <c r="C221" s="65">
        <v>1158785289</v>
      </c>
      <c r="D221" s="36">
        <v>44999</v>
      </c>
      <c r="E221" s="37">
        <f t="shared" si="37"/>
        <v>25751.35645236561</v>
      </c>
      <c r="F221" s="38">
        <f t="shared" si="34"/>
        <v>0.82627682713794193</v>
      </c>
      <c r="G221" s="39">
        <f t="shared" si="35"/>
        <v>3248.5050056909886</v>
      </c>
      <c r="H221" s="39">
        <f t="shared" si="36"/>
        <v>804.16765215497287</v>
      </c>
      <c r="I221" s="37">
        <f t="shared" si="38"/>
        <v>4052.6726578459616</v>
      </c>
      <c r="J221" s="40">
        <f t="shared" si="39"/>
        <v>-340.15209411032492</v>
      </c>
      <c r="K221" s="37">
        <f t="shared" si="40"/>
        <v>3712.5205637356366</v>
      </c>
      <c r="L221" s="37">
        <f t="shared" si="41"/>
        <v>182366216.93041041</v>
      </c>
      <c r="M221" s="37">
        <f t="shared" si="42"/>
        <v>167059712.8475399</v>
      </c>
      <c r="N221" s="41">
        <f>'jan-sep'!M221</f>
        <v>134236526.13853616</v>
      </c>
      <c r="O221" s="41">
        <f t="shared" si="43"/>
        <v>32823186.709003747</v>
      </c>
    </row>
    <row r="222" spans="1:15" s="34" customFormat="1" x14ac:dyDescent="0.3">
      <c r="A222" s="33">
        <v>4204</v>
      </c>
      <c r="B222" s="34" t="s">
        <v>194</v>
      </c>
      <c r="C222" s="65">
        <v>3021456375</v>
      </c>
      <c r="D222" s="36">
        <v>111633</v>
      </c>
      <c r="E222" s="37">
        <f t="shared" si="37"/>
        <v>27065.97847410712</v>
      </c>
      <c r="F222" s="38">
        <f t="shared" si="34"/>
        <v>0.86845874928326849</v>
      </c>
      <c r="G222" s="39">
        <f t="shared" si="35"/>
        <v>2459.7317926460823</v>
      </c>
      <c r="H222" s="39">
        <f t="shared" si="36"/>
        <v>344.0499445454443</v>
      </c>
      <c r="I222" s="37">
        <f t="shared" si="38"/>
        <v>2803.7817371915266</v>
      </c>
      <c r="J222" s="40">
        <f t="shared" si="39"/>
        <v>-340.15209411032492</v>
      </c>
      <c r="K222" s="37">
        <f t="shared" si="40"/>
        <v>2463.6296430812017</v>
      </c>
      <c r="L222" s="37">
        <f t="shared" si="41"/>
        <v>312994566.66790169</v>
      </c>
      <c r="M222" s="37">
        <f t="shared" si="42"/>
        <v>275022367.94608378</v>
      </c>
      <c r="N222" s="41">
        <f>'jan-sep'!M222</f>
        <v>221576923.23447543</v>
      </c>
      <c r="O222" s="41">
        <f t="shared" si="43"/>
        <v>53445444.71160835</v>
      </c>
    </row>
    <row r="223" spans="1:15" s="34" customFormat="1" x14ac:dyDescent="0.3">
      <c r="A223" s="33">
        <v>4205</v>
      </c>
      <c r="B223" s="34" t="s">
        <v>199</v>
      </c>
      <c r="C223" s="65">
        <v>586618424</v>
      </c>
      <c r="D223" s="36">
        <v>23046</v>
      </c>
      <c r="E223" s="37">
        <f t="shared" si="37"/>
        <v>25454.240388787643</v>
      </c>
      <c r="F223" s="38">
        <f t="shared" si="34"/>
        <v>0.81674334416359684</v>
      </c>
      <c r="G223" s="39">
        <f t="shared" si="35"/>
        <v>3426.774643837769</v>
      </c>
      <c r="H223" s="39">
        <f t="shared" si="36"/>
        <v>908.15827440726127</v>
      </c>
      <c r="I223" s="37">
        <f t="shared" si="38"/>
        <v>4334.9329182450301</v>
      </c>
      <c r="J223" s="40">
        <f t="shared" si="39"/>
        <v>-340.15209411032492</v>
      </c>
      <c r="K223" s="37">
        <f t="shared" si="40"/>
        <v>3994.7808241347052</v>
      </c>
      <c r="L223" s="37">
        <f t="shared" si="41"/>
        <v>99902864.033874959</v>
      </c>
      <c r="M223" s="37">
        <f t="shared" si="42"/>
        <v>92063718.873008415</v>
      </c>
      <c r="N223" s="41">
        <f>'jan-sep'!M223</f>
        <v>75113562.182147443</v>
      </c>
      <c r="O223" s="41">
        <f t="shared" si="43"/>
        <v>16950156.690860972</v>
      </c>
    </row>
    <row r="224" spans="1:15" s="34" customFormat="1" x14ac:dyDescent="0.3">
      <c r="A224" s="33">
        <v>4206</v>
      </c>
      <c r="B224" s="34" t="s">
        <v>195</v>
      </c>
      <c r="C224" s="65">
        <v>245870601</v>
      </c>
      <c r="D224" s="36">
        <v>9691</v>
      </c>
      <c r="E224" s="37">
        <f t="shared" si="37"/>
        <v>25371.024765246104</v>
      </c>
      <c r="F224" s="38">
        <f t="shared" si="34"/>
        <v>0.81407322690140926</v>
      </c>
      <c r="G224" s="39">
        <f t="shared" si="35"/>
        <v>3476.704017962692</v>
      </c>
      <c r="H224" s="39">
        <f t="shared" si="36"/>
        <v>937.28374264679985</v>
      </c>
      <c r="I224" s="37">
        <f t="shared" si="38"/>
        <v>4413.9877606094915</v>
      </c>
      <c r="J224" s="40">
        <f t="shared" si="39"/>
        <v>-340.15209411032492</v>
      </c>
      <c r="K224" s="37">
        <f t="shared" si="40"/>
        <v>4073.8356664991666</v>
      </c>
      <c r="L224" s="37">
        <f t="shared" si="41"/>
        <v>42775955.388066582</v>
      </c>
      <c r="M224" s="37">
        <f t="shared" si="42"/>
        <v>39479541.44404342</v>
      </c>
      <c r="N224" s="41">
        <f>'jan-sep'!M224</f>
        <v>31037549.740785424</v>
      </c>
      <c r="O224" s="41">
        <f t="shared" si="43"/>
        <v>8441991.7032579966</v>
      </c>
    </row>
    <row r="225" spans="1:15" s="34" customFormat="1" x14ac:dyDescent="0.3">
      <c r="A225" s="33">
        <v>4207</v>
      </c>
      <c r="B225" s="34" t="s">
        <v>196</v>
      </c>
      <c r="C225" s="65">
        <v>243835698</v>
      </c>
      <c r="D225" s="36">
        <v>9028</v>
      </c>
      <c r="E225" s="37">
        <f t="shared" si="37"/>
        <v>27008.827868852459</v>
      </c>
      <c r="F225" s="38">
        <f t="shared" si="34"/>
        <v>0.86662497323088139</v>
      </c>
      <c r="G225" s="39">
        <f t="shared" si="35"/>
        <v>2494.0221557988793</v>
      </c>
      <c r="H225" s="39">
        <f t="shared" si="36"/>
        <v>364.05265638457564</v>
      </c>
      <c r="I225" s="37">
        <f t="shared" si="38"/>
        <v>2858.0748121834549</v>
      </c>
      <c r="J225" s="40">
        <f t="shared" si="39"/>
        <v>-340.15209411032492</v>
      </c>
      <c r="K225" s="37">
        <f t="shared" si="40"/>
        <v>2517.92271807313</v>
      </c>
      <c r="L225" s="37">
        <f t="shared" si="41"/>
        <v>25802699.404392231</v>
      </c>
      <c r="M225" s="37">
        <f t="shared" si="42"/>
        <v>22731806.298764218</v>
      </c>
      <c r="N225" s="41">
        <f>'jan-sep'!M225</f>
        <v>16660699.709881432</v>
      </c>
      <c r="O225" s="41">
        <f t="shared" si="43"/>
        <v>6071106.5888827853</v>
      </c>
    </row>
    <row r="226" spans="1:15" s="34" customFormat="1" x14ac:dyDescent="0.3">
      <c r="A226" s="33">
        <v>4211</v>
      </c>
      <c r="B226" s="34" t="s">
        <v>182</v>
      </c>
      <c r="C226" s="65">
        <v>52178181</v>
      </c>
      <c r="D226" s="36">
        <v>2428</v>
      </c>
      <c r="E226" s="37">
        <f t="shared" si="37"/>
        <v>21490.189868204285</v>
      </c>
      <c r="F226" s="38">
        <f t="shared" si="34"/>
        <v>0.68954992455399666</v>
      </c>
      <c r="G226" s="39">
        <f t="shared" si="35"/>
        <v>5805.2049561877839</v>
      </c>
      <c r="H226" s="39">
        <f t="shared" si="36"/>
        <v>2295.5759566114366</v>
      </c>
      <c r="I226" s="37">
        <f t="shared" si="38"/>
        <v>8100.7809127992205</v>
      </c>
      <c r="J226" s="40">
        <f t="shared" si="39"/>
        <v>-340.15209411032492</v>
      </c>
      <c r="K226" s="37">
        <f t="shared" si="40"/>
        <v>7760.628818688896</v>
      </c>
      <c r="L226" s="37">
        <f t="shared" si="41"/>
        <v>19668696.056276508</v>
      </c>
      <c r="M226" s="37">
        <f t="shared" si="42"/>
        <v>18842806.771776639</v>
      </c>
      <c r="N226" s="41">
        <f>'jan-sep'!M226</f>
        <v>15097253.981877727</v>
      </c>
      <c r="O226" s="41">
        <f t="shared" si="43"/>
        <v>3745552.7898989115</v>
      </c>
    </row>
    <row r="227" spans="1:15" s="34" customFormat="1" x14ac:dyDescent="0.3">
      <c r="A227" s="33">
        <v>4212</v>
      </c>
      <c r="B227" s="34" t="s">
        <v>183</v>
      </c>
      <c r="C227" s="65">
        <v>46785474</v>
      </c>
      <c r="D227" s="36">
        <v>2097</v>
      </c>
      <c r="E227" s="37">
        <f t="shared" si="37"/>
        <v>22310.669527896996</v>
      </c>
      <c r="F227" s="38">
        <f t="shared" si="34"/>
        <v>0.71587643404083323</v>
      </c>
      <c r="G227" s="39">
        <f t="shared" si="35"/>
        <v>5312.9171603721561</v>
      </c>
      <c r="H227" s="39">
        <f t="shared" si="36"/>
        <v>2008.4080757189874</v>
      </c>
      <c r="I227" s="37">
        <f t="shared" si="38"/>
        <v>7321.3252360911438</v>
      </c>
      <c r="J227" s="40">
        <f t="shared" si="39"/>
        <v>-340.15209411032492</v>
      </c>
      <c r="K227" s="37">
        <f t="shared" si="40"/>
        <v>6981.1731419808184</v>
      </c>
      <c r="L227" s="37">
        <f t="shared" si="41"/>
        <v>15352819.020083129</v>
      </c>
      <c r="M227" s="37">
        <f t="shared" si="42"/>
        <v>14639520.078733776</v>
      </c>
      <c r="N227" s="41">
        <f>'jan-sep'!M227</f>
        <v>10650583.324442994</v>
      </c>
      <c r="O227" s="41">
        <f t="shared" si="43"/>
        <v>3988936.7542907819</v>
      </c>
    </row>
    <row r="228" spans="1:15" s="34" customFormat="1" x14ac:dyDescent="0.3">
      <c r="A228" s="33">
        <v>4213</v>
      </c>
      <c r="B228" s="34" t="s">
        <v>184</v>
      </c>
      <c r="C228" s="65">
        <v>150324177</v>
      </c>
      <c r="D228" s="36">
        <v>6053</v>
      </c>
      <c r="E228" s="37">
        <f t="shared" si="37"/>
        <v>24834.656699157444</v>
      </c>
      <c r="F228" s="38">
        <f t="shared" si="34"/>
        <v>0.79686292946928539</v>
      </c>
      <c r="G228" s="39">
        <f t="shared" si="35"/>
        <v>3798.5248576158883</v>
      </c>
      <c r="H228" s="39">
        <f t="shared" si="36"/>
        <v>1125.0125657778308</v>
      </c>
      <c r="I228" s="37">
        <f t="shared" si="38"/>
        <v>4923.5374233937191</v>
      </c>
      <c r="J228" s="40">
        <f t="shared" si="39"/>
        <v>-340.15209411032492</v>
      </c>
      <c r="K228" s="37">
        <f t="shared" si="40"/>
        <v>4583.3853292833937</v>
      </c>
      <c r="L228" s="37">
        <f t="shared" si="41"/>
        <v>29802172.023802184</v>
      </c>
      <c r="M228" s="37">
        <f t="shared" si="42"/>
        <v>27743231.398152381</v>
      </c>
      <c r="N228" s="41">
        <f>'jan-sep'!M228</f>
        <v>22306471.007107027</v>
      </c>
      <c r="O228" s="41">
        <f t="shared" si="43"/>
        <v>5436760.3910453543</v>
      </c>
    </row>
    <row r="229" spans="1:15" s="34" customFormat="1" x14ac:dyDescent="0.3">
      <c r="A229" s="33">
        <v>4214</v>
      </c>
      <c r="B229" s="34" t="s">
        <v>185</v>
      </c>
      <c r="C229" s="65">
        <v>137156145</v>
      </c>
      <c r="D229" s="36">
        <v>5951</v>
      </c>
      <c r="E229" s="37">
        <f t="shared" si="37"/>
        <v>23047.579398420432</v>
      </c>
      <c r="F229" s="38">
        <f t="shared" si="34"/>
        <v>0.73952146224853377</v>
      </c>
      <c r="G229" s="39">
        <f t="shared" si="35"/>
        <v>4870.7712380580952</v>
      </c>
      <c r="H229" s="39">
        <f t="shared" si="36"/>
        <v>1750.4896210357849</v>
      </c>
      <c r="I229" s="37">
        <f t="shared" si="38"/>
        <v>6621.2608590938798</v>
      </c>
      <c r="J229" s="40">
        <f t="shared" si="39"/>
        <v>-340.15209411032492</v>
      </c>
      <c r="K229" s="37">
        <f t="shared" si="40"/>
        <v>6281.1087649835554</v>
      </c>
      <c r="L229" s="37">
        <f t="shared" si="41"/>
        <v>39403123.372467682</v>
      </c>
      <c r="M229" s="37">
        <f t="shared" si="42"/>
        <v>37378878.260417141</v>
      </c>
      <c r="N229" s="41">
        <f>'jan-sep'!M229</f>
        <v>28793951.97158334</v>
      </c>
      <c r="O229" s="41">
        <f t="shared" si="43"/>
        <v>8584926.2888338007</v>
      </c>
    </row>
    <row r="230" spans="1:15" s="34" customFormat="1" x14ac:dyDescent="0.3">
      <c r="A230" s="33">
        <v>4215</v>
      </c>
      <c r="B230" s="34" t="s">
        <v>186</v>
      </c>
      <c r="C230" s="65">
        <v>304515280</v>
      </c>
      <c r="D230" s="36">
        <v>11074</v>
      </c>
      <c r="E230" s="37">
        <f t="shared" si="37"/>
        <v>27498.21925230269</v>
      </c>
      <c r="F230" s="38">
        <f t="shared" si="34"/>
        <v>0.88232794252082558</v>
      </c>
      <c r="G230" s="39">
        <f t="shared" si="35"/>
        <v>2200.3873257287405</v>
      </c>
      <c r="H230" s="39">
        <f t="shared" si="36"/>
        <v>192.76567217699483</v>
      </c>
      <c r="I230" s="37">
        <f t="shared" si="38"/>
        <v>2393.1529979057354</v>
      </c>
      <c r="J230" s="40">
        <f t="shared" si="39"/>
        <v>-340.15209411032492</v>
      </c>
      <c r="K230" s="37">
        <f t="shared" si="40"/>
        <v>2053.0009037954105</v>
      </c>
      <c r="L230" s="37">
        <f t="shared" si="41"/>
        <v>26501776.298808113</v>
      </c>
      <c r="M230" s="37">
        <f t="shared" si="42"/>
        <v>22734932.008630376</v>
      </c>
      <c r="N230" s="41">
        <f>'jan-sep'!M230</f>
        <v>18858565.566562556</v>
      </c>
      <c r="O230" s="41">
        <f t="shared" si="43"/>
        <v>3876366.4420678206</v>
      </c>
    </row>
    <row r="231" spans="1:15" s="34" customFormat="1" x14ac:dyDescent="0.3">
      <c r="A231" s="33">
        <v>4216</v>
      </c>
      <c r="B231" s="34" t="s">
        <v>187</v>
      </c>
      <c r="C231" s="65">
        <v>116481227</v>
      </c>
      <c r="D231" s="36">
        <v>5226</v>
      </c>
      <c r="E231" s="37">
        <f t="shared" si="37"/>
        <v>22288.792001530808</v>
      </c>
      <c r="F231" s="38">
        <f t="shared" si="34"/>
        <v>0.71517445575456629</v>
      </c>
      <c r="G231" s="39">
        <f t="shared" si="35"/>
        <v>5326.0436761918691</v>
      </c>
      <c r="H231" s="39">
        <f t="shared" si="36"/>
        <v>2016.0652099471533</v>
      </c>
      <c r="I231" s="37">
        <f t="shared" si="38"/>
        <v>7342.1088861390226</v>
      </c>
      <c r="J231" s="40">
        <f t="shared" si="39"/>
        <v>-340.15209411032492</v>
      </c>
      <c r="K231" s="37">
        <f t="shared" si="40"/>
        <v>7001.9567920286972</v>
      </c>
      <c r="L231" s="37">
        <f t="shared" si="41"/>
        <v>38369861.038962536</v>
      </c>
      <c r="M231" s="37">
        <f t="shared" si="42"/>
        <v>36592226.195141971</v>
      </c>
      <c r="N231" s="41">
        <f>'jan-sep'!M231</f>
        <v>30247390.696537465</v>
      </c>
      <c r="O231" s="41">
        <f t="shared" si="43"/>
        <v>6344835.4986045063</v>
      </c>
    </row>
    <row r="232" spans="1:15" s="34" customFormat="1" x14ac:dyDescent="0.3">
      <c r="A232" s="33">
        <v>4217</v>
      </c>
      <c r="B232" s="34" t="s">
        <v>188</v>
      </c>
      <c r="C232" s="65">
        <v>44570941</v>
      </c>
      <c r="D232" s="36">
        <v>1836</v>
      </c>
      <c r="E232" s="37">
        <f t="shared" si="37"/>
        <v>24276.11165577342</v>
      </c>
      <c r="F232" s="38">
        <f t="shared" si="34"/>
        <v>0.77894104534971786</v>
      </c>
      <c r="G232" s="39">
        <f t="shared" si="35"/>
        <v>4133.6518836463019</v>
      </c>
      <c r="H232" s="39">
        <f t="shared" si="36"/>
        <v>1320.503330962239</v>
      </c>
      <c r="I232" s="37">
        <f t="shared" si="38"/>
        <v>5454.1552146085414</v>
      </c>
      <c r="J232" s="40">
        <f t="shared" si="39"/>
        <v>-340.15209411032492</v>
      </c>
      <c r="K232" s="37">
        <f t="shared" si="40"/>
        <v>5114.003120498217</v>
      </c>
      <c r="L232" s="37">
        <f t="shared" si="41"/>
        <v>10013828.974021282</v>
      </c>
      <c r="M232" s="37">
        <f t="shared" si="42"/>
        <v>9389309.7292347271</v>
      </c>
      <c r="N232" s="41">
        <f>'jan-sep'!M232</f>
        <v>7002315.1394264856</v>
      </c>
      <c r="O232" s="41">
        <f t="shared" si="43"/>
        <v>2386994.5898082415</v>
      </c>
    </row>
    <row r="233" spans="1:15" s="34" customFormat="1" x14ac:dyDescent="0.3">
      <c r="A233" s="33">
        <v>4218</v>
      </c>
      <c r="B233" s="34" t="s">
        <v>189</v>
      </c>
      <c r="C233" s="65">
        <v>31802128</v>
      </c>
      <c r="D233" s="36">
        <v>1331</v>
      </c>
      <c r="E233" s="37">
        <f t="shared" si="37"/>
        <v>23893.409466566492</v>
      </c>
      <c r="F233" s="38">
        <f t="shared" si="34"/>
        <v>0.76666138345223378</v>
      </c>
      <c r="G233" s="39">
        <f t="shared" si="35"/>
        <v>4363.2731971704588</v>
      </c>
      <c r="H233" s="39">
        <f t="shared" si="36"/>
        <v>1454.4490971846637</v>
      </c>
      <c r="I233" s="37">
        <f t="shared" si="38"/>
        <v>5817.7222943551224</v>
      </c>
      <c r="J233" s="40">
        <f t="shared" si="39"/>
        <v>-340.15209411032492</v>
      </c>
      <c r="K233" s="37">
        <f t="shared" si="40"/>
        <v>5477.5702002447979</v>
      </c>
      <c r="L233" s="37">
        <f t="shared" si="41"/>
        <v>7743388.3737866683</v>
      </c>
      <c r="M233" s="37">
        <f t="shared" si="42"/>
        <v>7290645.9365258263</v>
      </c>
      <c r="N233" s="41">
        <f>'jan-sep'!M233</f>
        <v>5479050.7919807471</v>
      </c>
      <c r="O233" s="41">
        <f t="shared" si="43"/>
        <v>1811595.1445450792</v>
      </c>
    </row>
    <row r="234" spans="1:15" s="34" customFormat="1" x14ac:dyDescent="0.3">
      <c r="A234" s="33">
        <v>4219</v>
      </c>
      <c r="B234" s="34" t="s">
        <v>190</v>
      </c>
      <c r="C234" s="65">
        <v>87338778</v>
      </c>
      <c r="D234" s="36">
        <v>3634</v>
      </c>
      <c r="E234" s="37">
        <f t="shared" si="37"/>
        <v>24033.785910842049</v>
      </c>
      <c r="F234" s="38">
        <f t="shared" si="34"/>
        <v>0.77116560454813876</v>
      </c>
      <c r="G234" s="39">
        <f t="shared" si="35"/>
        <v>4279.0473306051254</v>
      </c>
      <c r="H234" s="39">
        <f t="shared" si="36"/>
        <v>1405.3173416882191</v>
      </c>
      <c r="I234" s="37">
        <f t="shared" si="38"/>
        <v>5684.3646722933445</v>
      </c>
      <c r="J234" s="40">
        <f t="shared" si="39"/>
        <v>-340.15209411032492</v>
      </c>
      <c r="K234" s="37">
        <f t="shared" si="40"/>
        <v>5344.21257818302</v>
      </c>
      <c r="L234" s="37">
        <f t="shared" si="41"/>
        <v>20656981.219114013</v>
      </c>
      <c r="M234" s="37">
        <f t="shared" si="42"/>
        <v>19420868.509117093</v>
      </c>
      <c r="N234" s="41">
        <f>'jan-sep'!M234</f>
        <v>14865422.76954022</v>
      </c>
      <c r="O234" s="41">
        <f t="shared" si="43"/>
        <v>4555445.7395768724</v>
      </c>
    </row>
    <row r="235" spans="1:15" s="34" customFormat="1" x14ac:dyDescent="0.3">
      <c r="A235" s="33">
        <v>4220</v>
      </c>
      <c r="B235" s="34" t="s">
        <v>191</v>
      </c>
      <c r="C235" s="65">
        <v>31064445</v>
      </c>
      <c r="D235" s="36">
        <v>1162</v>
      </c>
      <c r="E235" s="37">
        <f t="shared" si="37"/>
        <v>26733.601549053357</v>
      </c>
      <c r="F235" s="38">
        <f t="shared" si="34"/>
        <v>0.8577938605596277</v>
      </c>
      <c r="G235" s="39">
        <f t="shared" si="35"/>
        <v>2659.15794767834</v>
      </c>
      <c r="H235" s="39">
        <f t="shared" si="36"/>
        <v>460.38186831426117</v>
      </c>
      <c r="I235" s="37">
        <f t="shared" si="38"/>
        <v>3119.5398159926012</v>
      </c>
      <c r="J235" s="40">
        <f t="shared" si="39"/>
        <v>-340.15209411032492</v>
      </c>
      <c r="K235" s="37">
        <f t="shared" si="40"/>
        <v>2779.3877218822763</v>
      </c>
      <c r="L235" s="37">
        <f t="shared" si="41"/>
        <v>3624905.2661834029</v>
      </c>
      <c r="M235" s="37">
        <f t="shared" si="42"/>
        <v>3229648.532827205</v>
      </c>
      <c r="N235" s="41">
        <f>'jan-sep'!M235</f>
        <v>1886522.2321424705</v>
      </c>
      <c r="O235" s="41">
        <f t="shared" si="43"/>
        <v>1343126.3006847345</v>
      </c>
    </row>
    <row r="236" spans="1:15" s="34" customFormat="1" x14ac:dyDescent="0.3">
      <c r="A236" s="33">
        <v>4221</v>
      </c>
      <c r="B236" s="34" t="s">
        <v>192</v>
      </c>
      <c r="C236" s="65">
        <v>48778841</v>
      </c>
      <c r="D236" s="36">
        <v>1164</v>
      </c>
      <c r="E236" s="37">
        <f t="shared" si="37"/>
        <v>41906.220790378007</v>
      </c>
      <c r="F236" s="38">
        <f t="shared" si="34"/>
        <v>1.3446336007994917</v>
      </c>
      <c r="G236" s="39">
        <f t="shared" si="35"/>
        <v>-6444.4135971164496</v>
      </c>
      <c r="H236" s="39">
        <f t="shared" si="36"/>
        <v>0</v>
      </c>
      <c r="I236" s="37">
        <f t="shared" si="38"/>
        <v>-6444.4135971164496</v>
      </c>
      <c r="J236" s="40">
        <f t="shared" si="39"/>
        <v>-340.15209411032492</v>
      </c>
      <c r="K236" s="37">
        <f t="shared" si="40"/>
        <v>-6784.565691226775</v>
      </c>
      <c r="L236" s="37">
        <f t="shared" si="41"/>
        <v>-7501297.4270435469</v>
      </c>
      <c r="M236" s="37">
        <f t="shared" si="42"/>
        <v>-7897234.464587966</v>
      </c>
      <c r="N236" s="41">
        <f>'jan-sep'!M236</f>
        <v>-7577591.8419692973</v>
      </c>
      <c r="O236" s="41">
        <f t="shared" si="43"/>
        <v>-319642.62261866871</v>
      </c>
    </row>
    <row r="237" spans="1:15" s="34" customFormat="1" x14ac:dyDescent="0.3">
      <c r="A237" s="33">
        <v>4222</v>
      </c>
      <c r="B237" s="34" t="s">
        <v>193</v>
      </c>
      <c r="C237" s="65">
        <v>76250949</v>
      </c>
      <c r="D237" s="36">
        <v>965</v>
      </c>
      <c r="E237" s="37">
        <f t="shared" si="37"/>
        <v>79016.527461139893</v>
      </c>
      <c r="F237" s="38">
        <f t="shared" si="34"/>
        <v>2.5353819991121673</v>
      </c>
      <c r="G237" s="39">
        <f t="shared" si="35"/>
        <v>-28710.597599573579</v>
      </c>
      <c r="H237" s="39">
        <f t="shared" si="36"/>
        <v>0</v>
      </c>
      <c r="I237" s="37">
        <f t="shared" si="38"/>
        <v>-28710.597599573579</v>
      </c>
      <c r="J237" s="40">
        <f t="shared" si="39"/>
        <v>-340.15209411032492</v>
      </c>
      <c r="K237" s="37">
        <f t="shared" si="40"/>
        <v>-29050.749693683905</v>
      </c>
      <c r="L237" s="37">
        <f t="shared" si="41"/>
        <v>-27705726.683588505</v>
      </c>
      <c r="M237" s="37">
        <f t="shared" si="42"/>
        <v>-28033973.454404969</v>
      </c>
      <c r="N237" s="41">
        <f>'jan-sep'!M237</f>
        <v>-29009867.884450484</v>
      </c>
      <c r="O237" s="41">
        <f t="shared" si="43"/>
        <v>975894.4300455153</v>
      </c>
    </row>
    <row r="238" spans="1:15" s="34" customFormat="1" x14ac:dyDescent="0.3">
      <c r="A238" s="33">
        <v>4223</v>
      </c>
      <c r="B238" s="34" t="s">
        <v>197</v>
      </c>
      <c r="C238" s="65">
        <v>333547890</v>
      </c>
      <c r="D238" s="36">
        <v>14774</v>
      </c>
      <c r="E238" s="37">
        <f t="shared" si="37"/>
        <v>22576.681332069853</v>
      </c>
      <c r="F238" s="38">
        <f t="shared" si="34"/>
        <v>0.72441188303513249</v>
      </c>
      <c r="G238" s="39">
        <f t="shared" si="35"/>
        <v>5153.3100778684429</v>
      </c>
      <c r="H238" s="39">
        <f t="shared" si="36"/>
        <v>1915.3039442584875</v>
      </c>
      <c r="I238" s="37">
        <f t="shared" si="38"/>
        <v>7068.6140221269306</v>
      </c>
      <c r="J238" s="40">
        <f t="shared" si="39"/>
        <v>-340.15209411032492</v>
      </c>
      <c r="K238" s="37">
        <f t="shared" si="40"/>
        <v>6728.4619280166062</v>
      </c>
      <c r="L238" s="37">
        <f t="shared" si="41"/>
        <v>104431703.56290327</v>
      </c>
      <c r="M238" s="37">
        <f t="shared" si="42"/>
        <v>99406296.524517342</v>
      </c>
      <c r="N238" s="41">
        <f>'jan-sep'!M238</f>
        <v>78938172.344382808</v>
      </c>
      <c r="O238" s="41">
        <f t="shared" si="43"/>
        <v>20468124.180134535</v>
      </c>
    </row>
    <row r="239" spans="1:15" s="34" customFormat="1" x14ac:dyDescent="0.3">
      <c r="A239" s="33">
        <v>4224</v>
      </c>
      <c r="B239" s="34" t="s">
        <v>198</v>
      </c>
      <c r="C239" s="65">
        <v>40258308</v>
      </c>
      <c r="D239" s="36">
        <v>932</v>
      </c>
      <c r="E239" s="37">
        <f t="shared" si="37"/>
        <v>43195.609442060086</v>
      </c>
      <c r="F239" s="38">
        <f t="shared" si="34"/>
        <v>1.3860058666073252</v>
      </c>
      <c r="G239" s="39">
        <f t="shared" si="35"/>
        <v>-7218.0467881256964</v>
      </c>
      <c r="H239" s="39">
        <f t="shared" si="36"/>
        <v>0</v>
      </c>
      <c r="I239" s="37">
        <f t="shared" si="38"/>
        <v>-7218.0467881256964</v>
      </c>
      <c r="J239" s="40">
        <f t="shared" si="39"/>
        <v>-340.15209411032492</v>
      </c>
      <c r="K239" s="37">
        <f t="shared" si="40"/>
        <v>-7558.1988822360217</v>
      </c>
      <c r="L239" s="37">
        <f t="shared" si="41"/>
        <v>-6727219.6065331493</v>
      </c>
      <c r="M239" s="37">
        <f t="shared" si="42"/>
        <v>-7044241.3582439721</v>
      </c>
      <c r="N239" s="41">
        <f>'jan-sep'!M239</f>
        <v>-7648217.990992601</v>
      </c>
      <c r="O239" s="41">
        <f t="shared" si="43"/>
        <v>603976.63274862897</v>
      </c>
    </row>
    <row r="240" spans="1:15" s="34" customFormat="1" x14ac:dyDescent="0.3">
      <c r="A240" s="33">
        <v>4225</v>
      </c>
      <c r="B240" s="34" t="s">
        <v>200</v>
      </c>
      <c r="C240" s="65">
        <v>242146579</v>
      </c>
      <c r="D240" s="36">
        <v>10365</v>
      </c>
      <c r="E240" s="37">
        <f t="shared" si="37"/>
        <v>23361.946840328026</v>
      </c>
      <c r="F240" s="38">
        <f t="shared" si="34"/>
        <v>0.74960848554516535</v>
      </c>
      <c r="G240" s="39">
        <f t="shared" si="35"/>
        <v>4682.1507729135383</v>
      </c>
      <c r="H240" s="39">
        <f t="shared" si="36"/>
        <v>1640.461016368127</v>
      </c>
      <c r="I240" s="37">
        <f t="shared" si="38"/>
        <v>6322.6117892816656</v>
      </c>
      <c r="J240" s="40">
        <f t="shared" si="39"/>
        <v>-340.15209411032492</v>
      </c>
      <c r="K240" s="37">
        <f t="shared" si="40"/>
        <v>5982.4596951713411</v>
      </c>
      <c r="L240" s="37">
        <f t="shared" si="41"/>
        <v>65533871.195904464</v>
      </c>
      <c r="M240" s="37">
        <f t="shared" si="42"/>
        <v>62008194.740450948</v>
      </c>
      <c r="N240" s="41">
        <f>'jan-sep'!M240</f>
        <v>50872046.04806944</v>
      </c>
      <c r="O240" s="41">
        <f t="shared" si="43"/>
        <v>11136148.692381509</v>
      </c>
    </row>
    <row r="241" spans="1:15" s="34" customFormat="1" x14ac:dyDescent="0.3">
      <c r="A241" s="33">
        <v>4226</v>
      </c>
      <c r="B241" s="34" t="s">
        <v>201</v>
      </c>
      <c r="C241" s="65">
        <v>40456353</v>
      </c>
      <c r="D241" s="36">
        <v>1680</v>
      </c>
      <c r="E241" s="37">
        <f t="shared" si="37"/>
        <v>24081.162499999999</v>
      </c>
      <c r="F241" s="38">
        <f t="shared" si="34"/>
        <v>0.77268576438292103</v>
      </c>
      <c r="G241" s="39">
        <f t="shared" si="35"/>
        <v>4250.6213771103548</v>
      </c>
      <c r="H241" s="39">
        <f t="shared" si="36"/>
        <v>1388.7355354829367</v>
      </c>
      <c r="I241" s="37">
        <f t="shared" si="38"/>
        <v>5639.3569125932918</v>
      </c>
      <c r="J241" s="40">
        <f t="shared" si="39"/>
        <v>-340.15209411032492</v>
      </c>
      <c r="K241" s="37">
        <f t="shared" si="40"/>
        <v>5299.2048184829673</v>
      </c>
      <c r="L241" s="37">
        <f t="shared" si="41"/>
        <v>9474119.6131567303</v>
      </c>
      <c r="M241" s="37">
        <f t="shared" si="42"/>
        <v>8902664.0950513855</v>
      </c>
      <c r="N241" s="41">
        <f>'jan-sep'!M241</f>
        <v>6825846.6380373044</v>
      </c>
      <c r="O241" s="41">
        <f t="shared" si="43"/>
        <v>2076817.4570140811</v>
      </c>
    </row>
    <row r="242" spans="1:15" s="34" customFormat="1" x14ac:dyDescent="0.3">
      <c r="A242" s="33">
        <v>4227</v>
      </c>
      <c r="B242" s="34" t="s">
        <v>202</v>
      </c>
      <c r="C242" s="65">
        <v>169482512</v>
      </c>
      <c r="D242" s="36">
        <v>5987</v>
      </c>
      <c r="E242" s="37">
        <f t="shared" si="37"/>
        <v>28308.420243861699</v>
      </c>
      <c r="F242" s="38">
        <f t="shared" si="34"/>
        <v>0.90832464315629424</v>
      </c>
      <c r="G242" s="39">
        <f t="shared" si="35"/>
        <v>1714.2667307933348</v>
      </c>
      <c r="H242" s="39">
        <f t="shared" si="36"/>
        <v>0</v>
      </c>
      <c r="I242" s="37">
        <f t="shared" si="38"/>
        <v>1714.2667307933348</v>
      </c>
      <c r="J242" s="40">
        <f t="shared" si="39"/>
        <v>-340.15209411032492</v>
      </c>
      <c r="K242" s="37">
        <f t="shared" si="40"/>
        <v>1374.1146366830098</v>
      </c>
      <c r="L242" s="37">
        <f t="shared" si="41"/>
        <v>10263314.917259695</v>
      </c>
      <c r="M242" s="37">
        <f t="shared" si="42"/>
        <v>8226824.3298211796</v>
      </c>
      <c r="N242" s="41">
        <f>'jan-sep'!M242</f>
        <v>2841372.1293211482</v>
      </c>
      <c r="O242" s="41">
        <f t="shared" si="43"/>
        <v>5385452.2005000319</v>
      </c>
    </row>
    <row r="243" spans="1:15" s="34" customFormat="1" x14ac:dyDescent="0.3">
      <c r="A243" s="33">
        <v>4228</v>
      </c>
      <c r="B243" s="34" t="s">
        <v>203</v>
      </c>
      <c r="C243" s="65">
        <v>105485810</v>
      </c>
      <c r="D243" s="36">
        <v>1822</v>
      </c>
      <c r="E243" s="37">
        <f t="shared" si="37"/>
        <v>57895.614709110865</v>
      </c>
      <c r="F243" s="38">
        <f t="shared" si="34"/>
        <v>1.8576809697591807</v>
      </c>
      <c r="G243" s="39">
        <f t="shared" si="35"/>
        <v>-16038.049948356163</v>
      </c>
      <c r="H243" s="39">
        <f t="shared" si="36"/>
        <v>0</v>
      </c>
      <c r="I243" s="37">
        <f t="shared" si="38"/>
        <v>-16038.049948356163</v>
      </c>
      <c r="J243" s="40">
        <f t="shared" si="39"/>
        <v>-340.15209411032492</v>
      </c>
      <c r="K243" s="37">
        <f t="shared" si="40"/>
        <v>-16378.202042466488</v>
      </c>
      <c r="L243" s="37">
        <f t="shared" si="41"/>
        <v>-29221327.005904932</v>
      </c>
      <c r="M243" s="37">
        <f t="shared" si="42"/>
        <v>-29841084.12137394</v>
      </c>
      <c r="N243" s="41">
        <f>'jan-sep'!M243</f>
        <v>-28210782.117584243</v>
      </c>
      <c r="O243" s="41">
        <f t="shared" si="43"/>
        <v>-1630302.0037896968</v>
      </c>
    </row>
    <row r="244" spans="1:15" s="34" customFormat="1" x14ac:dyDescent="0.3">
      <c r="A244" s="33">
        <v>4601</v>
      </c>
      <c r="B244" s="34" t="s">
        <v>227</v>
      </c>
      <c r="C244" s="65">
        <v>9311665619</v>
      </c>
      <c r="D244" s="36">
        <v>283929</v>
      </c>
      <c r="E244" s="37">
        <f t="shared" si="37"/>
        <v>32795.753934962617</v>
      </c>
      <c r="F244" s="38">
        <f t="shared" si="34"/>
        <v>1.0523085086839468</v>
      </c>
      <c r="G244" s="39">
        <f t="shared" si="35"/>
        <v>-978.13348386721555</v>
      </c>
      <c r="H244" s="39">
        <f t="shared" si="36"/>
        <v>0</v>
      </c>
      <c r="I244" s="37">
        <f t="shared" si="38"/>
        <v>-978.13348386721555</v>
      </c>
      <c r="J244" s="40">
        <f t="shared" si="39"/>
        <v>-340.15209411032492</v>
      </c>
      <c r="K244" s="37">
        <f t="shared" si="40"/>
        <v>-1318.2855779775405</v>
      </c>
      <c r="L244" s="37">
        <f t="shared" si="41"/>
        <v>-277720461.94093466</v>
      </c>
      <c r="M244" s="37">
        <f t="shared" si="42"/>
        <v>-374299505.8695851</v>
      </c>
      <c r="N244" s="41">
        <f>'jan-sep'!M244</f>
        <v>-301911454.92139274</v>
      </c>
      <c r="O244" s="41">
        <f t="shared" si="43"/>
        <v>-72388050.948192358</v>
      </c>
    </row>
    <row r="245" spans="1:15" s="34" customFormat="1" x14ac:dyDescent="0.3">
      <c r="A245" s="33">
        <v>4602</v>
      </c>
      <c r="B245" s="34" t="s">
        <v>426</v>
      </c>
      <c r="C245" s="65">
        <v>545011619</v>
      </c>
      <c r="D245" s="36">
        <v>17207</v>
      </c>
      <c r="E245" s="37">
        <f t="shared" si="37"/>
        <v>31673.831522054978</v>
      </c>
      <c r="F245" s="38">
        <f t="shared" si="34"/>
        <v>1.0163096868996633</v>
      </c>
      <c r="G245" s="39">
        <f t="shared" si="35"/>
        <v>-304.98003612263199</v>
      </c>
      <c r="H245" s="39">
        <f t="shared" si="36"/>
        <v>0</v>
      </c>
      <c r="I245" s="37">
        <f t="shared" si="38"/>
        <v>-304.98003612263199</v>
      </c>
      <c r="J245" s="40">
        <f t="shared" si="39"/>
        <v>-340.15209411032492</v>
      </c>
      <c r="K245" s="37">
        <f t="shared" si="40"/>
        <v>-645.13213023295691</v>
      </c>
      <c r="L245" s="37">
        <f t="shared" si="41"/>
        <v>-5247791.4815621283</v>
      </c>
      <c r="M245" s="37">
        <f t="shared" si="42"/>
        <v>-11100788.56491849</v>
      </c>
      <c r="N245" s="41">
        <f>'jan-sep'!M245</f>
        <v>-10360986.846362283</v>
      </c>
      <c r="O245" s="41">
        <f t="shared" si="43"/>
        <v>-739801.71855620667</v>
      </c>
    </row>
    <row r="246" spans="1:15" s="34" customFormat="1" x14ac:dyDescent="0.3">
      <c r="A246" s="33">
        <v>4611</v>
      </c>
      <c r="B246" s="34" t="s">
        <v>228</v>
      </c>
      <c r="C246" s="65">
        <v>109647751</v>
      </c>
      <c r="D246" s="36">
        <v>4062</v>
      </c>
      <c r="E246" s="37">
        <f t="shared" si="37"/>
        <v>26993.537912358443</v>
      </c>
      <c r="F246" s="38">
        <f t="shared" si="34"/>
        <v>0.86613436852187031</v>
      </c>
      <c r="G246" s="39">
        <f t="shared" si="35"/>
        <v>2503.1961296952891</v>
      </c>
      <c r="H246" s="39">
        <f t="shared" si="36"/>
        <v>369.40414115748132</v>
      </c>
      <c r="I246" s="37">
        <f t="shared" si="38"/>
        <v>2872.6002708527703</v>
      </c>
      <c r="J246" s="40">
        <f t="shared" si="39"/>
        <v>-340.15209411032492</v>
      </c>
      <c r="K246" s="37">
        <f t="shared" si="40"/>
        <v>2532.4481767424454</v>
      </c>
      <c r="L246" s="37">
        <f t="shared" si="41"/>
        <v>11668502.300203953</v>
      </c>
      <c r="M246" s="37">
        <f t="shared" si="42"/>
        <v>10286804.493927814</v>
      </c>
      <c r="N246" s="41">
        <f>'jan-sep'!M246</f>
        <v>7329758.1323259175</v>
      </c>
      <c r="O246" s="41">
        <f t="shared" si="43"/>
        <v>2957046.3616018966</v>
      </c>
    </row>
    <row r="247" spans="1:15" s="34" customFormat="1" x14ac:dyDescent="0.3">
      <c r="A247" s="33">
        <v>4612</v>
      </c>
      <c r="B247" s="34" t="s">
        <v>229</v>
      </c>
      <c r="C247" s="65">
        <v>145441209</v>
      </c>
      <c r="D247" s="36">
        <v>5766</v>
      </c>
      <c r="E247" s="37">
        <f t="shared" si="37"/>
        <v>25223.934963579606</v>
      </c>
      <c r="F247" s="38">
        <f t="shared" si="34"/>
        <v>0.80935359611806934</v>
      </c>
      <c r="G247" s="39">
        <f t="shared" si="35"/>
        <v>3564.9578989625907</v>
      </c>
      <c r="H247" s="39">
        <f t="shared" si="36"/>
        <v>988.76517323007408</v>
      </c>
      <c r="I247" s="37">
        <f t="shared" si="38"/>
        <v>4553.7230721926644</v>
      </c>
      <c r="J247" s="40">
        <f t="shared" si="39"/>
        <v>-340.15209411032492</v>
      </c>
      <c r="K247" s="37">
        <f t="shared" si="40"/>
        <v>4213.5709780823399</v>
      </c>
      <c r="L247" s="37">
        <f t="shared" si="41"/>
        <v>26256767.234262902</v>
      </c>
      <c r="M247" s="37">
        <f t="shared" si="42"/>
        <v>24295450.259622771</v>
      </c>
      <c r="N247" s="41">
        <f>'jan-sep'!M247</f>
        <v>21513969.905192327</v>
      </c>
      <c r="O247" s="41">
        <f t="shared" si="43"/>
        <v>2781480.3544304445</v>
      </c>
    </row>
    <row r="248" spans="1:15" s="34" customFormat="1" x14ac:dyDescent="0.3">
      <c r="A248" s="33">
        <v>4613</v>
      </c>
      <c r="B248" s="34" t="s">
        <v>230</v>
      </c>
      <c r="C248" s="65">
        <v>332542740</v>
      </c>
      <c r="D248" s="36">
        <v>11957</v>
      </c>
      <c r="E248" s="37">
        <f t="shared" si="37"/>
        <v>27811.553065150121</v>
      </c>
      <c r="F248" s="38">
        <f t="shared" si="34"/>
        <v>0.89238180004066225</v>
      </c>
      <c r="G248" s="39">
        <f t="shared" si="35"/>
        <v>2012.3870380202816</v>
      </c>
      <c r="H248" s="39">
        <f t="shared" si="36"/>
        <v>83.0988376803938</v>
      </c>
      <c r="I248" s="37">
        <f t="shared" si="38"/>
        <v>2095.4858757006755</v>
      </c>
      <c r="J248" s="40">
        <f t="shared" si="39"/>
        <v>-340.15209411032492</v>
      </c>
      <c r="K248" s="37">
        <f t="shared" si="40"/>
        <v>1755.3337815903506</v>
      </c>
      <c r="L248" s="37">
        <f t="shared" si="41"/>
        <v>25055724.615752976</v>
      </c>
      <c r="M248" s="37">
        <f t="shared" si="42"/>
        <v>20988526.026475821</v>
      </c>
      <c r="N248" s="41">
        <f>'jan-sep'!M248</f>
        <v>16670349.525066698</v>
      </c>
      <c r="O248" s="41">
        <f t="shared" si="43"/>
        <v>4318176.5014091227</v>
      </c>
    </row>
    <row r="249" spans="1:15" s="34" customFormat="1" x14ac:dyDescent="0.3">
      <c r="A249" s="33">
        <v>4614</v>
      </c>
      <c r="B249" s="34" t="s">
        <v>231</v>
      </c>
      <c r="C249" s="65">
        <v>541360859</v>
      </c>
      <c r="D249" s="36">
        <v>18759</v>
      </c>
      <c r="E249" s="37">
        <f t="shared" si="37"/>
        <v>28858.726957726958</v>
      </c>
      <c r="F249" s="38">
        <f t="shared" si="34"/>
        <v>0.92598218621917716</v>
      </c>
      <c r="G249" s="39">
        <f t="shared" si="35"/>
        <v>1384.0827024741795</v>
      </c>
      <c r="H249" s="39">
        <f t="shared" si="36"/>
        <v>0</v>
      </c>
      <c r="I249" s="37">
        <f t="shared" si="38"/>
        <v>1384.0827024741795</v>
      </c>
      <c r="J249" s="40">
        <f t="shared" si="39"/>
        <v>-340.15209411032492</v>
      </c>
      <c r="K249" s="37">
        <f t="shared" si="40"/>
        <v>1043.9306083638546</v>
      </c>
      <c r="L249" s="37">
        <f t="shared" si="41"/>
        <v>25964007.415713135</v>
      </c>
      <c r="M249" s="37">
        <f t="shared" si="42"/>
        <v>19583094.282297548</v>
      </c>
      <c r="N249" s="41">
        <f>'jan-sep'!M249</f>
        <v>9116478.5643453207</v>
      </c>
      <c r="O249" s="41">
        <f t="shared" si="43"/>
        <v>10466615.717952227</v>
      </c>
    </row>
    <row r="250" spans="1:15" s="34" customFormat="1" x14ac:dyDescent="0.3">
      <c r="A250" s="33">
        <v>4615</v>
      </c>
      <c r="B250" s="34" t="s">
        <v>232</v>
      </c>
      <c r="C250" s="65">
        <v>87659603</v>
      </c>
      <c r="D250" s="36">
        <v>3189</v>
      </c>
      <c r="E250" s="37">
        <f t="shared" si="37"/>
        <v>27488.116337409847</v>
      </c>
      <c r="F250" s="38">
        <f t="shared" si="34"/>
        <v>0.88200377301628141</v>
      </c>
      <c r="G250" s="39">
        <f t="shared" si="35"/>
        <v>2206.4490746644465</v>
      </c>
      <c r="H250" s="39">
        <f t="shared" si="36"/>
        <v>196.30169238948983</v>
      </c>
      <c r="I250" s="37">
        <f t="shared" si="38"/>
        <v>2402.7507670539362</v>
      </c>
      <c r="J250" s="40">
        <f t="shared" si="39"/>
        <v>-340.15209411032492</v>
      </c>
      <c r="K250" s="37">
        <f t="shared" si="40"/>
        <v>2062.5986729436113</v>
      </c>
      <c r="L250" s="37">
        <f t="shared" si="41"/>
        <v>7662372.1961350022</v>
      </c>
      <c r="M250" s="37">
        <f t="shared" si="42"/>
        <v>6577627.168017176</v>
      </c>
      <c r="N250" s="41">
        <f>'jan-sep'!M250</f>
        <v>5188968.9341672389</v>
      </c>
      <c r="O250" s="41">
        <f t="shared" si="43"/>
        <v>1388658.2338499371</v>
      </c>
    </row>
    <row r="251" spans="1:15" s="34" customFormat="1" x14ac:dyDescent="0.3">
      <c r="A251" s="33">
        <v>4616</v>
      </c>
      <c r="B251" s="34" t="s">
        <v>233</v>
      </c>
      <c r="C251" s="65">
        <v>92017965</v>
      </c>
      <c r="D251" s="36">
        <v>2869</v>
      </c>
      <c r="E251" s="37">
        <f t="shared" si="37"/>
        <v>32073.184036249564</v>
      </c>
      <c r="F251" s="38">
        <f t="shared" si="34"/>
        <v>1.0291236032830058</v>
      </c>
      <c r="G251" s="39">
        <f t="shared" si="35"/>
        <v>-544.59154463938387</v>
      </c>
      <c r="H251" s="39">
        <f t="shared" si="36"/>
        <v>0</v>
      </c>
      <c r="I251" s="37">
        <f t="shared" si="38"/>
        <v>-544.59154463938387</v>
      </c>
      <c r="J251" s="40">
        <f t="shared" si="39"/>
        <v>-340.15209411032492</v>
      </c>
      <c r="K251" s="37">
        <f t="shared" si="40"/>
        <v>-884.74363874970879</v>
      </c>
      <c r="L251" s="37">
        <f t="shared" si="41"/>
        <v>-1562433.1415703923</v>
      </c>
      <c r="M251" s="37">
        <f t="shared" si="42"/>
        <v>-2538329.4995729146</v>
      </c>
      <c r="N251" s="41">
        <f>'jan-sep'!M251</f>
        <v>-2438843.7372937412</v>
      </c>
      <c r="O251" s="41">
        <f t="shared" si="43"/>
        <v>-99485.762279173359</v>
      </c>
    </row>
    <row r="252" spans="1:15" s="34" customFormat="1" x14ac:dyDescent="0.3">
      <c r="A252" s="33">
        <v>4617</v>
      </c>
      <c r="B252" s="34" t="s">
        <v>234</v>
      </c>
      <c r="C252" s="65">
        <v>368440988</v>
      </c>
      <c r="D252" s="36">
        <v>13071</v>
      </c>
      <c r="E252" s="37">
        <f t="shared" si="37"/>
        <v>28187.666437150943</v>
      </c>
      <c r="F252" s="38">
        <f t="shared" si="34"/>
        <v>0.904450048338023</v>
      </c>
      <c r="G252" s="39">
        <f t="shared" si="35"/>
        <v>1786.7190148197885</v>
      </c>
      <c r="H252" s="39">
        <f t="shared" si="36"/>
        <v>0</v>
      </c>
      <c r="I252" s="37">
        <f t="shared" si="38"/>
        <v>1786.7190148197885</v>
      </c>
      <c r="J252" s="40">
        <f t="shared" si="39"/>
        <v>-340.15209411032492</v>
      </c>
      <c r="K252" s="37">
        <f t="shared" si="40"/>
        <v>1446.5669207094636</v>
      </c>
      <c r="L252" s="37">
        <f t="shared" si="41"/>
        <v>23354204.242709454</v>
      </c>
      <c r="M252" s="37">
        <f t="shared" si="42"/>
        <v>18908076.2205934</v>
      </c>
      <c r="N252" s="41">
        <f>'jan-sep'!M252</f>
        <v>9511536.800360227</v>
      </c>
      <c r="O252" s="41">
        <f t="shared" si="43"/>
        <v>9396539.4202331733</v>
      </c>
    </row>
    <row r="253" spans="1:15" s="34" customFormat="1" x14ac:dyDescent="0.3">
      <c r="A253" s="33">
        <v>4618</v>
      </c>
      <c r="B253" s="34" t="s">
        <v>235</v>
      </c>
      <c r="C253" s="65">
        <v>348198354</v>
      </c>
      <c r="D253" s="36">
        <v>11048</v>
      </c>
      <c r="E253" s="37">
        <f t="shared" si="37"/>
        <v>31516.867668356263</v>
      </c>
      <c r="F253" s="38">
        <f t="shared" si="34"/>
        <v>1.0112732300726441</v>
      </c>
      <c r="G253" s="39">
        <f t="shared" si="35"/>
        <v>-210.80172390340303</v>
      </c>
      <c r="H253" s="39">
        <f t="shared" si="36"/>
        <v>0</v>
      </c>
      <c r="I253" s="37">
        <f t="shared" si="38"/>
        <v>-210.80172390340303</v>
      </c>
      <c r="J253" s="40">
        <f t="shared" si="39"/>
        <v>-340.15209411032492</v>
      </c>
      <c r="K253" s="37">
        <f t="shared" si="40"/>
        <v>-550.95381801372798</v>
      </c>
      <c r="L253" s="37">
        <f t="shared" si="41"/>
        <v>-2328937.4456847967</v>
      </c>
      <c r="M253" s="37">
        <f t="shared" si="42"/>
        <v>-6086937.7814156665</v>
      </c>
      <c r="N253" s="41">
        <f>'jan-sep'!M253</f>
        <v>-7652783.7309938082</v>
      </c>
      <c r="O253" s="41">
        <f t="shared" si="43"/>
        <v>1565845.9495781418</v>
      </c>
    </row>
    <row r="254" spans="1:15" s="34" customFormat="1" x14ac:dyDescent="0.3">
      <c r="A254" s="33">
        <v>4619</v>
      </c>
      <c r="B254" s="34" t="s">
        <v>236</v>
      </c>
      <c r="C254" s="65">
        <v>53018421</v>
      </c>
      <c r="D254" s="36">
        <v>906</v>
      </c>
      <c r="E254" s="37">
        <f t="shared" si="37"/>
        <v>58519.22847682119</v>
      </c>
      <c r="F254" s="38">
        <f t="shared" si="34"/>
        <v>1.8776906964815916</v>
      </c>
      <c r="G254" s="39">
        <f t="shared" si="35"/>
        <v>-16412.218208982358</v>
      </c>
      <c r="H254" s="39">
        <f t="shared" si="36"/>
        <v>0</v>
      </c>
      <c r="I254" s="37">
        <f t="shared" si="38"/>
        <v>-16412.218208982358</v>
      </c>
      <c r="J254" s="40">
        <f t="shared" si="39"/>
        <v>-340.15209411032492</v>
      </c>
      <c r="K254" s="37">
        <f t="shared" si="40"/>
        <v>-16752.370303092684</v>
      </c>
      <c r="L254" s="37">
        <f t="shared" si="41"/>
        <v>-14869469.697338017</v>
      </c>
      <c r="M254" s="37">
        <f t="shared" si="42"/>
        <v>-15177647.494601972</v>
      </c>
      <c r="N254" s="41">
        <f>'jan-sep'!M254</f>
        <v>-15783240.674934868</v>
      </c>
      <c r="O254" s="41">
        <f t="shared" si="43"/>
        <v>605593.18033289537</v>
      </c>
    </row>
    <row r="255" spans="1:15" s="34" customFormat="1" x14ac:dyDescent="0.3">
      <c r="A255" s="33">
        <v>4620</v>
      </c>
      <c r="B255" s="34" t="s">
        <v>237</v>
      </c>
      <c r="C255" s="65">
        <v>34762589</v>
      </c>
      <c r="D255" s="36">
        <v>1080</v>
      </c>
      <c r="E255" s="37">
        <f t="shared" si="37"/>
        <v>32187.582407407408</v>
      </c>
      <c r="F255" s="38">
        <f t="shared" si="34"/>
        <v>1.0327942729552968</v>
      </c>
      <c r="G255" s="39">
        <f t="shared" si="35"/>
        <v>-613.23056733409032</v>
      </c>
      <c r="H255" s="39">
        <f t="shared" si="36"/>
        <v>0</v>
      </c>
      <c r="I255" s="37">
        <f t="shared" si="38"/>
        <v>-613.23056733409032</v>
      </c>
      <c r="J255" s="40">
        <f t="shared" si="39"/>
        <v>-340.15209411032492</v>
      </c>
      <c r="K255" s="37">
        <f t="shared" si="40"/>
        <v>-953.38266144441525</v>
      </c>
      <c r="L255" s="37">
        <f t="shared" si="41"/>
        <v>-662289.01272081758</v>
      </c>
      <c r="M255" s="37">
        <f t="shared" si="42"/>
        <v>-1029653.2743599685</v>
      </c>
      <c r="N255" s="41">
        <f>'jan-sep'!M255</f>
        <v>-2421814.9131673886</v>
      </c>
      <c r="O255" s="41">
        <f t="shared" si="43"/>
        <v>1392161.6388074202</v>
      </c>
    </row>
    <row r="256" spans="1:15" s="34" customFormat="1" x14ac:dyDescent="0.3">
      <c r="A256" s="33">
        <v>4621</v>
      </c>
      <c r="B256" s="34" t="s">
        <v>238</v>
      </c>
      <c r="C256" s="65">
        <v>442109508</v>
      </c>
      <c r="D256" s="36">
        <v>15740</v>
      </c>
      <c r="E256" s="37">
        <f t="shared" si="37"/>
        <v>28088.27878017789</v>
      </c>
      <c r="F256" s="38">
        <f t="shared" si="34"/>
        <v>0.90126102340210257</v>
      </c>
      <c r="G256" s="39">
        <f t="shared" si="35"/>
        <v>1846.3516090036201</v>
      </c>
      <c r="H256" s="39">
        <f t="shared" si="36"/>
        <v>0</v>
      </c>
      <c r="I256" s="37">
        <f t="shared" si="38"/>
        <v>1846.3516090036201</v>
      </c>
      <c r="J256" s="40">
        <f t="shared" si="39"/>
        <v>-340.15209411032492</v>
      </c>
      <c r="K256" s="37">
        <f t="shared" si="40"/>
        <v>1506.1995148932951</v>
      </c>
      <c r="L256" s="37">
        <f t="shared" si="41"/>
        <v>29061574.32571698</v>
      </c>
      <c r="M256" s="37">
        <f t="shared" si="42"/>
        <v>23707580.364420466</v>
      </c>
      <c r="N256" s="41">
        <f>'jan-sep'!M256</f>
        <v>17404339.617356729</v>
      </c>
      <c r="O256" s="41">
        <f t="shared" si="43"/>
        <v>6303240.7470637374</v>
      </c>
    </row>
    <row r="257" spans="1:15" s="34" customFormat="1" x14ac:dyDescent="0.3">
      <c r="A257" s="33">
        <v>4622</v>
      </c>
      <c r="B257" s="34" t="s">
        <v>239</v>
      </c>
      <c r="C257" s="65">
        <v>230526512</v>
      </c>
      <c r="D257" s="36">
        <v>8457</v>
      </c>
      <c r="E257" s="37">
        <f t="shared" si="37"/>
        <v>27258.662882818968</v>
      </c>
      <c r="F257" s="38">
        <f t="shared" si="34"/>
        <v>0.87464136192209718</v>
      </c>
      <c r="G257" s="39">
        <f t="shared" si="35"/>
        <v>2344.1211474189736</v>
      </c>
      <c r="H257" s="39">
        <f t="shared" si="36"/>
        <v>276.61040149629753</v>
      </c>
      <c r="I257" s="37">
        <f t="shared" si="38"/>
        <v>2620.7315489152711</v>
      </c>
      <c r="J257" s="40">
        <f t="shared" si="39"/>
        <v>-340.15209411032492</v>
      </c>
      <c r="K257" s="37">
        <f t="shared" si="40"/>
        <v>2280.5794548049462</v>
      </c>
      <c r="L257" s="37">
        <f t="shared" si="41"/>
        <v>22163526.709176447</v>
      </c>
      <c r="M257" s="37">
        <f t="shared" si="42"/>
        <v>19286860.449285429</v>
      </c>
      <c r="N257" s="41">
        <f>'jan-sep'!M257</f>
        <v>10571964.404155647</v>
      </c>
      <c r="O257" s="41">
        <f t="shared" si="43"/>
        <v>8714896.0451297816</v>
      </c>
    </row>
    <row r="258" spans="1:15" s="34" customFormat="1" x14ac:dyDescent="0.3">
      <c r="A258" s="33">
        <v>4623</v>
      </c>
      <c r="B258" s="34" t="s">
        <v>240</v>
      </c>
      <c r="C258" s="65">
        <v>67613094</v>
      </c>
      <c r="D258" s="36">
        <v>2485</v>
      </c>
      <c r="E258" s="37">
        <f t="shared" si="37"/>
        <v>27208.488531187122</v>
      </c>
      <c r="F258" s="38">
        <f t="shared" si="34"/>
        <v>0.87303143103761138</v>
      </c>
      <c r="G258" s="39">
        <f t="shared" si="35"/>
        <v>2374.2257583980813</v>
      </c>
      <c r="H258" s="39">
        <f t="shared" si="36"/>
        <v>294.17142456744347</v>
      </c>
      <c r="I258" s="37">
        <f t="shared" si="38"/>
        <v>2668.3971829655247</v>
      </c>
      <c r="J258" s="40">
        <f t="shared" si="39"/>
        <v>-340.15209411032492</v>
      </c>
      <c r="K258" s="37">
        <f t="shared" si="40"/>
        <v>2328.2450888551998</v>
      </c>
      <c r="L258" s="37">
        <f t="shared" si="41"/>
        <v>6630966.9996693293</v>
      </c>
      <c r="M258" s="37">
        <f t="shared" si="42"/>
        <v>5785689.0458051711</v>
      </c>
      <c r="N258" s="41">
        <f>'jan-sep'!M258</f>
        <v>3686367.8958468456</v>
      </c>
      <c r="O258" s="41">
        <f t="shared" si="43"/>
        <v>2099321.1499583255</v>
      </c>
    </row>
    <row r="259" spans="1:15" s="34" customFormat="1" x14ac:dyDescent="0.3">
      <c r="A259" s="33">
        <v>4624</v>
      </c>
      <c r="B259" s="34" t="s">
        <v>427</v>
      </c>
      <c r="C259" s="65">
        <v>698698048</v>
      </c>
      <c r="D259" s="36">
        <v>24908</v>
      </c>
      <c r="E259" s="37">
        <f t="shared" si="37"/>
        <v>28051.150152561426</v>
      </c>
      <c r="F259" s="38">
        <f t="shared" si="34"/>
        <v>0.90006968714454794</v>
      </c>
      <c r="G259" s="39">
        <f t="shared" si="35"/>
        <v>1868.628785573499</v>
      </c>
      <c r="H259" s="39">
        <f t="shared" si="36"/>
        <v>0</v>
      </c>
      <c r="I259" s="37">
        <f t="shared" si="38"/>
        <v>1868.628785573499</v>
      </c>
      <c r="J259" s="40">
        <f t="shared" si="39"/>
        <v>-340.15209411032492</v>
      </c>
      <c r="K259" s="37">
        <f t="shared" si="40"/>
        <v>1528.4766914631741</v>
      </c>
      <c r="L259" s="37">
        <f t="shared" si="41"/>
        <v>46543805.791064717</v>
      </c>
      <c r="M259" s="37">
        <f t="shared" si="42"/>
        <v>38071297.430964738</v>
      </c>
      <c r="N259" s="41">
        <f>'jan-sep'!M259</f>
        <v>26839167.016691349</v>
      </c>
      <c r="O259" s="41">
        <f t="shared" si="43"/>
        <v>11232130.414273389</v>
      </c>
    </row>
    <row r="260" spans="1:15" s="34" customFormat="1" x14ac:dyDescent="0.3">
      <c r="A260" s="33">
        <v>4625</v>
      </c>
      <c r="B260" s="34" t="s">
        <v>241</v>
      </c>
      <c r="C260" s="65">
        <v>262343593</v>
      </c>
      <c r="D260" s="36">
        <v>5236</v>
      </c>
      <c r="E260" s="37">
        <f t="shared" si="37"/>
        <v>50103.818372803667</v>
      </c>
      <c r="F260" s="38">
        <f t="shared" si="34"/>
        <v>1.6076677028317403</v>
      </c>
      <c r="G260" s="39">
        <f t="shared" si="35"/>
        <v>-11362.972146571845</v>
      </c>
      <c r="H260" s="39">
        <f t="shared" si="36"/>
        <v>0</v>
      </c>
      <c r="I260" s="37">
        <f t="shared" si="38"/>
        <v>-11362.972146571845</v>
      </c>
      <c r="J260" s="40">
        <f t="shared" si="39"/>
        <v>-340.15209411032492</v>
      </c>
      <c r="K260" s="37">
        <f t="shared" si="40"/>
        <v>-11703.124240682169</v>
      </c>
      <c r="L260" s="37">
        <f t="shared" si="41"/>
        <v>-59496522.159450181</v>
      </c>
      <c r="M260" s="37">
        <f t="shared" si="42"/>
        <v>-61277558.524211839</v>
      </c>
      <c r="N260" s="41">
        <f>'jan-sep'!M260</f>
        <v>-46030399.69531893</v>
      </c>
      <c r="O260" s="41">
        <f t="shared" si="43"/>
        <v>-15247158.828892909</v>
      </c>
    </row>
    <row r="261" spans="1:15" s="34" customFormat="1" x14ac:dyDescent="0.3">
      <c r="A261" s="33">
        <v>4626</v>
      </c>
      <c r="B261" s="34" t="s">
        <v>246</v>
      </c>
      <c r="C261" s="65">
        <v>1069901092</v>
      </c>
      <c r="D261" s="36">
        <v>38316</v>
      </c>
      <c r="E261" s="37">
        <f t="shared" si="37"/>
        <v>27923.089362146362</v>
      </c>
      <c r="F261" s="38">
        <f t="shared" si="34"/>
        <v>0.89596063511147661</v>
      </c>
      <c r="G261" s="39">
        <f t="shared" si="35"/>
        <v>1945.4652598225373</v>
      </c>
      <c r="H261" s="39">
        <f t="shared" si="36"/>
        <v>44.06113373170956</v>
      </c>
      <c r="I261" s="37">
        <f t="shared" si="38"/>
        <v>1989.5263935542469</v>
      </c>
      <c r="J261" s="40">
        <f t="shared" si="39"/>
        <v>-340.15209411032492</v>
      </c>
      <c r="K261" s="37">
        <f t="shared" si="40"/>
        <v>1649.3742994439219</v>
      </c>
      <c r="L261" s="37">
        <f t="shared" si="41"/>
        <v>76230693.295424521</v>
      </c>
      <c r="M261" s="37">
        <f t="shared" si="42"/>
        <v>63197425.657493316</v>
      </c>
      <c r="N261" s="41">
        <f>'jan-sep'!M261</f>
        <v>44223204.705072492</v>
      </c>
      <c r="O261" s="41">
        <f t="shared" si="43"/>
        <v>18974220.952420823</v>
      </c>
    </row>
    <row r="262" spans="1:15" s="34" customFormat="1" x14ac:dyDescent="0.3">
      <c r="A262" s="33">
        <v>4627</v>
      </c>
      <c r="B262" s="34" t="s">
        <v>242</v>
      </c>
      <c r="C262" s="65">
        <v>755815897</v>
      </c>
      <c r="D262" s="36">
        <v>29553</v>
      </c>
      <c r="E262" s="37">
        <f t="shared" si="37"/>
        <v>25574.929685649509</v>
      </c>
      <c r="F262" s="38">
        <f t="shared" si="34"/>
        <v>0.82061586907175066</v>
      </c>
      <c r="G262" s="39">
        <f t="shared" si="35"/>
        <v>3354.3610657206486</v>
      </c>
      <c r="H262" s="39">
        <f t="shared" si="36"/>
        <v>865.91702050560798</v>
      </c>
      <c r="I262" s="37">
        <f t="shared" si="38"/>
        <v>4220.2780862262571</v>
      </c>
      <c r="J262" s="40">
        <f t="shared" si="39"/>
        <v>-340.15209411032492</v>
      </c>
      <c r="K262" s="37">
        <f t="shared" si="40"/>
        <v>3880.1259921159321</v>
      </c>
      <c r="L262" s="37">
        <f t="shared" si="41"/>
        <v>124721878.28224458</v>
      </c>
      <c r="M262" s="37">
        <f t="shared" si="42"/>
        <v>114669363.44500214</v>
      </c>
      <c r="N262" s="41">
        <f>'jan-sep'!M262</f>
        <v>86606962.96893841</v>
      </c>
      <c r="O262" s="41">
        <f t="shared" si="43"/>
        <v>28062400.476063728</v>
      </c>
    </row>
    <row r="263" spans="1:15" s="34" customFormat="1" x14ac:dyDescent="0.3">
      <c r="A263" s="33">
        <v>4628</v>
      </c>
      <c r="B263" s="34" t="s">
        <v>243</v>
      </c>
      <c r="C263" s="65">
        <v>107110623</v>
      </c>
      <c r="D263" s="36">
        <v>3977</v>
      </c>
      <c r="E263" s="37">
        <f t="shared" si="37"/>
        <v>26932.517726929847</v>
      </c>
      <c r="F263" s="38">
        <f t="shared" si="34"/>
        <v>0.86417643029439972</v>
      </c>
      <c r="G263" s="39">
        <f t="shared" si="35"/>
        <v>2539.8082409524459</v>
      </c>
      <c r="H263" s="39">
        <f t="shared" si="36"/>
        <v>390.76120605748963</v>
      </c>
      <c r="I263" s="37">
        <f t="shared" si="38"/>
        <v>2930.5694470099356</v>
      </c>
      <c r="J263" s="40">
        <f t="shared" si="39"/>
        <v>-340.15209411032492</v>
      </c>
      <c r="K263" s="37">
        <f t="shared" si="40"/>
        <v>2590.4173528996107</v>
      </c>
      <c r="L263" s="37">
        <f t="shared" si="41"/>
        <v>11654874.690758513</v>
      </c>
      <c r="M263" s="37">
        <f t="shared" si="42"/>
        <v>10302089.812481752</v>
      </c>
      <c r="N263" s="41">
        <f>'jan-sep'!M263</f>
        <v>4553675.0399382301</v>
      </c>
      <c r="O263" s="41">
        <f t="shared" si="43"/>
        <v>5748414.7725435216</v>
      </c>
    </row>
    <row r="264" spans="1:15" s="34" customFormat="1" x14ac:dyDescent="0.3">
      <c r="A264" s="33">
        <v>4629</v>
      </c>
      <c r="B264" s="34" t="s">
        <v>244</v>
      </c>
      <c r="C264" s="65">
        <v>27335847</v>
      </c>
      <c r="D264" s="36">
        <v>388</v>
      </c>
      <c r="E264" s="37">
        <f t="shared" si="37"/>
        <v>70453.213917525776</v>
      </c>
      <c r="F264" s="38">
        <f t="shared" ref="F264:F327" si="44">IF(ISNUMBER(C264),E264/E$366,"")</f>
        <v>2.2606132676982211</v>
      </c>
      <c r="G264" s="39">
        <f t="shared" ref="G264:G327" si="45">(E$366-E264)*0.6</f>
        <v>-23572.609473405108</v>
      </c>
      <c r="H264" s="39">
        <f t="shared" ref="H264:H327" si="46">IF(E264&gt;=E$366*0.9,0,IF(E264&lt;0.9*E$366,(E$366*0.9-E264)*0.35))</f>
        <v>0</v>
      </c>
      <c r="I264" s="37">
        <f t="shared" si="38"/>
        <v>-23572.609473405108</v>
      </c>
      <c r="J264" s="40">
        <f t="shared" si="39"/>
        <v>-340.15209411032492</v>
      </c>
      <c r="K264" s="37">
        <f t="shared" si="40"/>
        <v>-23912.761567515434</v>
      </c>
      <c r="L264" s="37">
        <f t="shared" si="41"/>
        <v>-9146172.475681182</v>
      </c>
      <c r="M264" s="37">
        <f t="shared" si="42"/>
        <v>-9278151.4881959874</v>
      </c>
      <c r="N264" s="41">
        <f>'jan-sep'!M264</f>
        <v>-9575410.1473230999</v>
      </c>
      <c r="O264" s="41">
        <f t="shared" si="43"/>
        <v>297258.65912711248</v>
      </c>
    </row>
    <row r="265" spans="1:15" s="34" customFormat="1" x14ac:dyDescent="0.3">
      <c r="A265" s="33">
        <v>4630</v>
      </c>
      <c r="B265" s="34" t="s">
        <v>245</v>
      </c>
      <c r="C265" s="65">
        <v>201617847</v>
      </c>
      <c r="D265" s="36">
        <v>8098</v>
      </c>
      <c r="E265" s="37">
        <f t="shared" ref="E265:E328" si="47">(C265)/D265</f>
        <v>24897.239688812053</v>
      </c>
      <c r="F265" s="38">
        <f t="shared" si="44"/>
        <v>0.79887101297433383</v>
      </c>
      <c r="G265" s="39">
        <f t="shared" si="45"/>
        <v>3760.9750638231226</v>
      </c>
      <c r="H265" s="39">
        <f t="shared" si="46"/>
        <v>1103.1085193987176</v>
      </c>
      <c r="I265" s="37">
        <f t="shared" ref="I265:I328" si="48">G265+H265</f>
        <v>4864.0835832218399</v>
      </c>
      <c r="J265" s="40">
        <f t="shared" ref="J265:J328" si="49">I$368</f>
        <v>-340.15209411032492</v>
      </c>
      <c r="K265" s="37">
        <f t="shared" ref="K265:K328" si="50">I265+J265</f>
        <v>4523.9314891115155</v>
      </c>
      <c r="L265" s="37">
        <f t="shared" ref="L265:L328" si="51">(I265*D265)</f>
        <v>39389348.856930457</v>
      </c>
      <c r="M265" s="37">
        <f t="shared" ref="M265:M328" si="52">(K265*D265)</f>
        <v>36634797.198825054</v>
      </c>
      <c r="N265" s="41">
        <f>'jan-sep'!M265</f>
        <v>28972949.297753617</v>
      </c>
      <c r="O265" s="41">
        <f t="shared" ref="O265:O328" si="53">M265-N265</f>
        <v>7661847.9010714367</v>
      </c>
    </row>
    <row r="266" spans="1:15" s="34" customFormat="1" x14ac:dyDescent="0.3">
      <c r="A266" s="33">
        <v>4631</v>
      </c>
      <c r="B266" s="34" t="s">
        <v>428</v>
      </c>
      <c r="C266" s="65">
        <v>776800276</v>
      </c>
      <c r="D266" s="36">
        <v>29224</v>
      </c>
      <c r="E266" s="37">
        <f t="shared" si="47"/>
        <v>26580.901861483711</v>
      </c>
      <c r="F266" s="38">
        <f t="shared" si="44"/>
        <v>0.85289422688078087</v>
      </c>
      <c r="G266" s="39">
        <f t="shared" si="45"/>
        <v>2750.7777602201277</v>
      </c>
      <c r="H266" s="39">
        <f t="shared" si="46"/>
        <v>513.82675896363719</v>
      </c>
      <c r="I266" s="37">
        <f t="shared" si="48"/>
        <v>3264.6045191837648</v>
      </c>
      <c r="J266" s="40">
        <f t="shared" si="49"/>
        <v>-340.15209411032492</v>
      </c>
      <c r="K266" s="37">
        <f t="shared" si="50"/>
        <v>2924.4524250734398</v>
      </c>
      <c r="L266" s="37">
        <f t="shared" si="51"/>
        <v>95404802.468626335</v>
      </c>
      <c r="M266" s="37">
        <f t="shared" si="52"/>
        <v>85464197.6703462</v>
      </c>
      <c r="N266" s="41">
        <f>'jan-sep'!M266</f>
        <v>66803550.743572786</v>
      </c>
      <c r="O266" s="41">
        <f t="shared" si="53"/>
        <v>18660646.926773414</v>
      </c>
    </row>
    <row r="267" spans="1:15" s="34" customFormat="1" x14ac:dyDescent="0.3">
      <c r="A267" s="33">
        <v>4632</v>
      </c>
      <c r="B267" s="34" t="s">
        <v>247</v>
      </c>
      <c r="C267" s="65">
        <v>96900265</v>
      </c>
      <c r="D267" s="36">
        <v>2870</v>
      </c>
      <c r="E267" s="37">
        <f t="shared" si="47"/>
        <v>33763.158536585368</v>
      </c>
      <c r="F267" s="38">
        <f t="shared" si="44"/>
        <v>1.0833493591442362</v>
      </c>
      <c r="G267" s="39">
        <f t="shared" si="45"/>
        <v>-1558.5762448408661</v>
      </c>
      <c r="H267" s="39">
        <f t="shared" si="46"/>
        <v>0</v>
      </c>
      <c r="I267" s="37">
        <f t="shared" si="48"/>
        <v>-1558.5762448408661</v>
      </c>
      <c r="J267" s="40">
        <f t="shared" si="49"/>
        <v>-340.15209411032492</v>
      </c>
      <c r="K267" s="37">
        <f t="shared" si="50"/>
        <v>-1898.7283389511911</v>
      </c>
      <c r="L267" s="37">
        <f t="shared" si="51"/>
        <v>-4473113.8226932855</v>
      </c>
      <c r="M267" s="37">
        <f t="shared" si="52"/>
        <v>-5449350.3327899184</v>
      </c>
      <c r="N267" s="41">
        <f>'jan-sep'!M267</f>
        <v>-3549750.934065192</v>
      </c>
      <c r="O267" s="41">
        <f t="shared" si="53"/>
        <v>-1899599.3987247264</v>
      </c>
    </row>
    <row r="268" spans="1:15" s="34" customFormat="1" x14ac:dyDescent="0.3">
      <c r="A268" s="33">
        <v>4633</v>
      </c>
      <c r="B268" s="34" t="s">
        <v>248</v>
      </c>
      <c r="C268" s="65">
        <v>15810005</v>
      </c>
      <c r="D268" s="36">
        <v>548</v>
      </c>
      <c r="E268" s="37">
        <f t="shared" si="47"/>
        <v>28850.374087591241</v>
      </c>
      <c r="F268" s="38">
        <f t="shared" si="44"/>
        <v>0.92571416992861777</v>
      </c>
      <c r="G268" s="39">
        <f t="shared" si="45"/>
        <v>1389.09442455561</v>
      </c>
      <c r="H268" s="39">
        <f t="shared" si="46"/>
        <v>0</v>
      </c>
      <c r="I268" s="37">
        <f t="shared" si="48"/>
        <v>1389.09442455561</v>
      </c>
      <c r="J268" s="40">
        <f t="shared" si="49"/>
        <v>-340.15209411032492</v>
      </c>
      <c r="K268" s="37">
        <f t="shared" si="50"/>
        <v>1048.9423304452851</v>
      </c>
      <c r="L268" s="37">
        <f t="shared" si="51"/>
        <v>761223.74465647421</v>
      </c>
      <c r="M268" s="37">
        <f t="shared" si="52"/>
        <v>574820.39708401624</v>
      </c>
      <c r="N268" s="41">
        <f>'jan-sep'!M268</f>
        <v>852999.28693121613</v>
      </c>
      <c r="O268" s="41">
        <f t="shared" si="53"/>
        <v>-278178.8898471999</v>
      </c>
    </row>
    <row r="269" spans="1:15" s="34" customFormat="1" x14ac:dyDescent="0.3">
      <c r="A269" s="33">
        <v>4634</v>
      </c>
      <c r="B269" s="34" t="s">
        <v>249</v>
      </c>
      <c r="C269" s="65">
        <v>57398890</v>
      </c>
      <c r="D269" s="36">
        <v>1691</v>
      </c>
      <c r="E269" s="37">
        <f t="shared" si="47"/>
        <v>33943.755174452985</v>
      </c>
      <c r="F269" s="38">
        <f t="shared" si="44"/>
        <v>1.0891441147410943</v>
      </c>
      <c r="G269" s="39">
        <f t="shared" si="45"/>
        <v>-1666.9342275614363</v>
      </c>
      <c r="H269" s="39">
        <f t="shared" si="46"/>
        <v>0</v>
      </c>
      <c r="I269" s="37">
        <f t="shared" si="48"/>
        <v>-1666.9342275614363</v>
      </c>
      <c r="J269" s="40">
        <f t="shared" si="49"/>
        <v>-340.15209411032492</v>
      </c>
      <c r="K269" s="37">
        <f t="shared" si="50"/>
        <v>-2007.0863216717612</v>
      </c>
      <c r="L269" s="37">
        <f t="shared" si="51"/>
        <v>-2818785.7788063888</v>
      </c>
      <c r="M269" s="37">
        <f t="shared" si="52"/>
        <v>-3393982.9699469483</v>
      </c>
      <c r="N269" s="41">
        <f>'jan-sep'!M269</f>
        <v>-3802520.940524125</v>
      </c>
      <c r="O269" s="41">
        <f t="shared" si="53"/>
        <v>408537.97057717666</v>
      </c>
    </row>
    <row r="270" spans="1:15" s="34" customFormat="1" x14ac:dyDescent="0.3">
      <c r="A270" s="33">
        <v>4635</v>
      </c>
      <c r="B270" s="34" t="s">
        <v>250</v>
      </c>
      <c r="C270" s="65">
        <v>80461401</v>
      </c>
      <c r="D270" s="36">
        <v>2297</v>
      </c>
      <c r="E270" s="37">
        <f t="shared" si="47"/>
        <v>35028.907705703088</v>
      </c>
      <c r="F270" s="38">
        <f t="shared" si="44"/>
        <v>1.1239631112526227</v>
      </c>
      <c r="G270" s="39">
        <f t="shared" si="45"/>
        <v>-2318.0257463114981</v>
      </c>
      <c r="H270" s="39">
        <f t="shared" si="46"/>
        <v>0</v>
      </c>
      <c r="I270" s="37">
        <f t="shared" si="48"/>
        <v>-2318.0257463114981</v>
      </c>
      <c r="J270" s="40">
        <f t="shared" si="49"/>
        <v>-340.15209411032492</v>
      </c>
      <c r="K270" s="37">
        <f t="shared" si="50"/>
        <v>-2658.177840421823</v>
      </c>
      <c r="L270" s="37">
        <f t="shared" si="51"/>
        <v>-5324505.1392775113</v>
      </c>
      <c r="M270" s="37">
        <f t="shared" si="52"/>
        <v>-6105834.4994489271</v>
      </c>
      <c r="N270" s="41">
        <f>'jan-sep'!M270</f>
        <v>-2783284.5840236088</v>
      </c>
      <c r="O270" s="41">
        <f t="shared" si="53"/>
        <v>-3322549.9154253183</v>
      </c>
    </row>
    <row r="271" spans="1:15" s="34" customFormat="1" x14ac:dyDescent="0.3">
      <c r="A271" s="33">
        <v>4636</v>
      </c>
      <c r="B271" s="34" t="s">
        <v>251</v>
      </c>
      <c r="C271" s="65">
        <v>24321310</v>
      </c>
      <c r="D271" s="36">
        <v>802</v>
      </c>
      <c r="E271" s="37">
        <f t="shared" si="47"/>
        <v>30325.82294264339</v>
      </c>
      <c r="F271" s="38">
        <f t="shared" si="44"/>
        <v>0.97305649928559446</v>
      </c>
      <c r="G271" s="39">
        <f t="shared" si="45"/>
        <v>503.8251115243205</v>
      </c>
      <c r="H271" s="39">
        <f t="shared" si="46"/>
        <v>0</v>
      </c>
      <c r="I271" s="37">
        <f t="shared" si="48"/>
        <v>503.8251115243205</v>
      </c>
      <c r="J271" s="40">
        <f t="shared" si="49"/>
        <v>-340.15209411032492</v>
      </c>
      <c r="K271" s="37">
        <f t="shared" si="50"/>
        <v>163.67301741399558</v>
      </c>
      <c r="L271" s="37">
        <f t="shared" si="51"/>
        <v>404067.73944250506</v>
      </c>
      <c r="M271" s="37">
        <f t="shared" si="52"/>
        <v>131265.75996602446</v>
      </c>
      <c r="N271" s="41">
        <f>'jan-sep'!M271</f>
        <v>-118435.61070393285</v>
      </c>
      <c r="O271" s="41">
        <f t="shared" si="53"/>
        <v>249701.37066995731</v>
      </c>
    </row>
    <row r="272" spans="1:15" s="34" customFormat="1" x14ac:dyDescent="0.3">
      <c r="A272" s="33">
        <v>4637</v>
      </c>
      <c r="B272" s="34" t="s">
        <v>252</v>
      </c>
      <c r="C272" s="65">
        <v>41996347</v>
      </c>
      <c r="D272" s="36">
        <v>1328</v>
      </c>
      <c r="E272" s="37">
        <f t="shared" si="47"/>
        <v>31623.755271084337</v>
      </c>
      <c r="F272" s="38">
        <f t="shared" si="44"/>
        <v>1.0147029037446273</v>
      </c>
      <c r="G272" s="39">
        <f t="shared" si="45"/>
        <v>-274.93428554024791</v>
      </c>
      <c r="H272" s="39">
        <f t="shared" si="46"/>
        <v>0</v>
      </c>
      <c r="I272" s="37">
        <f t="shared" si="48"/>
        <v>-274.93428554024791</v>
      </c>
      <c r="J272" s="40">
        <f t="shared" si="49"/>
        <v>-340.15209411032492</v>
      </c>
      <c r="K272" s="37">
        <f t="shared" si="50"/>
        <v>-615.08637965057278</v>
      </c>
      <c r="L272" s="37">
        <f t="shared" si="51"/>
        <v>-365112.7311974492</v>
      </c>
      <c r="M272" s="37">
        <f t="shared" si="52"/>
        <v>-816834.71217596065</v>
      </c>
      <c r="N272" s="41">
        <f>'jan-sep'!M272</f>
        <v>265626.08751268924</v>
      </c>
      <c r="O272" s="41">
        <f t="shared" si="53"/>
        <v>-1082460.7996886498</v>
      </c>
    </row>
    <row r="273" spans="1:15" s="34" customFormat="1" x14ac:dyDescent="0.3">
      <c r="A273" s="33">
        <v>4638</v>
      </c>
      <c r="B273" s="34" t="s">
        <v>253</v>
      </c>
      <c r="C273" s="65">
        <v>122154643</v>
      </c>
      <c r="D273" s="36">
        <v>4101</v>
      </c>
      <c r="E273" s="37">
        <f t="shared" si="47"/>
        <v>29786.5503535723</v>
      </c>
      <c r="F273" s="38">
        <f t="shared" si="44"/>
        <v>0.95575300520813233</v>
      </c>
      <c r="G273" s="39">
        <f t="shared" si="45"/>
        <v>827.38866496697449</v>
      </c>
      <c r="H273" s="39">
        <f t="shared" si="46"/>
        <v>0</v>
      </c>
      <c r="I273" s="37">
        <f t="shared" si="48"/>
        <v>827.38866496697449</v>
      </c>
      <c r="J273" s="40">
        <f t="shared" si="49"/>
        <v>-340.15209411032492</v>
      </c>
      <c r="K273" s="37">
        <f t="shared" si="50"/>
        <v>487.23657085664956</v>
      </c>
      <c r="L273" s="37">
        <f t="shared" si="51"/>
        <v>3393120.9150295625</v>
      </c>
      <c r="M273" s="37">
        <f t="shared" si="52"/>
        <v>1998157.1770831198</v>
      </c>
      <c r="N273" s="41">
        <f>'jan-sep'!M273</f>
        <v>-582678.55972173216</v>
      </c>
      <c r="O273" s="41">
        <f t="shared" si="53"/>
        <v>2580835.7368048518</v>
      </c>
    </row>
    <row r="274" spans="1:15" s="34" customFormat="1" x14ac:dyDescent="0.3">
      <c r="A274" s="33">
        <v>4639</v>
      </c>
      <c r="B274" s="34" t="s">
        <v>254</v>
      </c>
      <c r="C274" s="65">
        <v>81325502</v>
      </c>
      <c r="D274" s="36">
        <v>2635</v>
      </c>
      <c r="E274" s="37">
        <f t="shared" si="47"/>
        <v>30863.568121442124</v>
      </c>
      <c r="F274" s="38">
        <f t="shared" si="44"/>
        <v>0.990310983761721</v>
      </c>
      <c r="G274" s="39">
        <f t="shared" si="45"/>
        <v>181.17800424508022</v>
      </c>
      <c r="H274" s="39">
        <f t="shared" si="46"/>
        <v>0</v>
      </c>
      <c r="I274" s="37">
        <f t="shared" si="48"/>
        <v>181.17800424508022</v>
      </c>
      <c r="J274" s="40">
        <f t="shared" si="49"/>
        <v>-340.15209411032492</v>
      </c>
      <c r="K274" s="37">
        <f t="shared" si="50"/>
        <v>-158.97408986524471</v>
      </c>
      <c r="L274" s="37">
        <f t="shared" si="51"/>
        <v>477404.04118578637</v>
      </c>
      <c r="M274" s="37">
        <f t="shared" si="52"/>
        <v>-418896.72679491981</v>
      </c>
      <c r="N274" s="41">
        <f>'jan-sep'!M274</f>
        <v>-1770888.4927741429</v>
      </c>
      <c r="O274" s="41">
        <f t="shared" si="53"/>
        <v>1351991.765979223</v>
      </c>
    </row>
    <row r="275" spans="1:15" s="34" customFormat="1" x14ac:dyDescent="0.3">
      <c r="A275" s="33">
        <v>4640</v>
      </c>
      <c r="B275" s="34" t="s">
        <v>255</v>
      </c>
      <c r="C275" s="65">
        <v>322284780</v>
      </c>
      <c r="D275" s="36">
        <v>11847</v>
      </c>
      <c r="E275" s="37">
        <f t="shared" si="47"/>
        <v>27203.914915168396</v>
      </c>
      <c r="F275" s="38">
        <f t="shared" si="44"/>
        <v>0.87288467865431496</v>
      </c>
      <c r="G275" s="39">
        <f t="shared" si="45"/>
        <v>2376.9699280093168</v>
      </c>
      <c r="H275" s="39">
        <f t="shared" si="46"/>
        <v>295.77219017399761</v>
      </c>
      <c r="I275" s="37">
        <f t="shared" si="48"/>
        <v>2672.7421181833142</v>
      </c>
      <c r="J275" s="40">
        <f t="shared" si="49"/>
        <v>-340.15209411032492</v>
      </c>
      <c r="K275" s="37">
        <f t="shared" si="50"/>
        <v>2332.5900240729893</v>
      </c>
      <c r="L275" s="37">
        <f t="shared" si="51"/>
        <v>31663975.874117725</v>
      </c>
      <c r="M275" s="37">
        <f t="shared" si="52"/>
        <v>27634194.015192706</v>
      </c>
      <c r="N275" s="41">
        <f>'jan-sep'!M275</f>
        <v>21180394.561266635</v>
      </c>
      <c r="O275" s="41">
        <f t="shared" si="53"/>
        <v>6453799.4539260715</v>
      </c>
    </row>
    <row r="276" spans="1:15" s="34" customFormat="1" x14ac:dyDescent="0.3">
      <c r="A276" s="33">
        <v>4641</v>
      </c>
      <c r="B276" s="34" t="s">
        <v>256</v>
      </c>
      <c r="C276" s="65">
        <v>81844518</v>
      </c>
      <c r="D276" s="36">
        <v>1781</v>
      </c>
      <c r="E276" s="37">
        <f t="shared" si="47"/>
        <v>45954.249298147108</v>
      </c>
      <c r="F276" s="38">
        <f t="shared" si="44"/>
        <v>1.4745215994278562</v>
      </c>
      <c r="G276" s="39">
        <f t="shared" si="45"/>
        <v>-8873.2307017779094</v>
      </c>
      <c r="H276" s="39">
        <f t="shared" si="46"/>
        <v>0</v>
      </c>
      <c r="I276" s="37">
        <f t="shared" si="48"/>
        <v>-8873.2307017779094</v>
      </c>
      <c r="J276" s="40">
        <f t="shared" si="49"/>
        <v>-340.15209411032492</v>
      </c>
      <c r="K276" s="37">
        <f t="shared" si="50"/>
        <v>-9213.3827958882339</v>
      </c>
      <c r="L276" s="37">
        <f t="shared" si="51"/>
        <v>-15803223.879866457</v>
      </c>
      <c r="M276" s="37">
        <f t="shared" si="52"/>
        <v>-16409034.759476945</v>
      </c>
      <c r="N276" s="41">
        <f>'jan-sep'!M276</f>
        <v>-17819670.249954741</v>
      </c>
      <c r="O276" s="41">
        <f t="shared" si="53"/>
        <v>1410635.4904777966</v>
      </c>
    </row>
    <row r="277" spans="1:15" s="34" customFormat="1" x14ac:dyDescent="0.3">
      <c r="A277" s="33">
        <v>4642</v>
      </c>
      <c r="B277" s="34" t="s">
        <v>257</v>
      </c>
      <c r="C277" s="65">
        <v>71111167</v>
      </c>
      <c r="D277" s="36">
        <v>2126</v>
      </c>
      <c r="E277" s="37">
        <f t="shared" si="47"/>
        <v>33448.338193791154</v>
      </c>
      <c r="F277" s="38">
        <f t="shared" si="44"/>
        <v>1.0732478037390418</v>
      </c>
      <c r="G277" s="39">
        <f t="shared" si="45"/>
        <v>-1369.6840391643382</v>
      </c>
      <c r="H277" s="39">
        <f t="shared" si="46"/>
        <v>0</v>
      </c>
      <c r="I277" s="37">
        <f t="shared" si="48"/>
        <v>-1369.6840391643382</v>
      </c>
      <c r="J277" s="40">
        <f t="shared" si="49"/>
        <v>-340.15209411032492</v>
      </c>
      <c r="K277" s="37">
        <f t="shared" si="50"/>
        <v>-1709.8361332746631</v>
      </c>
      <c r="L277" s="37">
        <f t="shared" si="51"/>
        <v>-2911948.2672633831</v>
      </c>
      <c r="M277" s="37">
        <f t="shared" si="52"/>
        <v>-3635111.6193419336</v>
      </c>
      <c r="N277" s="41">
        <f>'jan-sep'!M277</f>
        <v>-5065711.5361054344</v>
      </c>
      <c r="O277" s="41">
        <f t="shared" si="53"/>
        <v>1430599.9167635008</v>
      </c>
    </row>
    <row r="278" spans="1:15" s="34" customFormat="1" x14ac:dyDescent="0.3">
      <c r="A278" s="33">
        <v>4643</v>
      </c>
      <c r="B278" s="34" t="s">
        <v>258</v>
      </c>
      <c r="C278" s="65">
        <v>176302571</v>
      </c>
      <c r="D278" s="36">
        <v>5193</v>
      </c>
      <c r="E278" s="37">
        <f t="shared" si="47"/>
        <v>33950.04255728866</v>
      </c>
      <c r="F278" s="38">
        <f t="shared" si="44"/>
        <v>1.0893458562978964</v>
      </c>
      <c r="G278" s="39">
        <f t="shared" si="45"/>
        <v>-1670.7066572628412</v>
      </c>
      <c r="H278" s="39">
        <f t="shared" si="46"/>
        <v>0</v>
      </c>
      <c r="I278" s="37">
        <f t="shared" si="48"/>
        <v>-1670.7066572628412</v>
      </c>
      <c r="J278" s="40">
        <f t="shared" si="49"/>
        <v>-340.15209411032492</v>
      </c>
      <c r="K278" s="37">
        <f t="shared" si="50"/>
        <v>-2010.8587513731661</v>
      </c>
      <c r="L278" s="37">
        <f t="shared" si="51"/>
        <v>-8675979.6711659338</v>
      </c>
      <c r="M278" s="37">
        <f t="shared" si="52"/>
        <v>-10442389.495880852</v>
      </c>
      <c r="N278" s="41">
        <f>'jan-sep'!M278</f>
        <v>-10900828.834146529</v>
      </c>
      <c r="O278" s="41">
        <f t="shared" si="53"/>
        <v>458439.33826567791</v>
      </c>
    </row>
    <row r="279" spans="1:15" s="34" customFormat="1" x14ac:dyDescent="0.3">
      <c r="A279" s="33">
        <v>4644</v>
      </c>
      <c r="B279" s="34" t="s">
        <v>259</v>
      </c>
      <c r="C279" s="65">
        <v>159416062</v>
      </c>
      <c r="D279" s="36">
        <v>5174</v>
      </c>
      <c r="E279" s="37">
        <f t="shared" si="47"/>
        <v>30810.989949748742</v>
      </c>
      <c r="F279" s="38">
        <f t="shared" si="44"/>
        <v>0.98862392215143713</v>
      </c>
      <c r="G279" s="39">
        <f t="shared" si="45"/>
        <v>212.72490726110917</v>
      </c>
      <c r="H279" s="39">
        <f t="shared" si="46"/>
        <v>0</v>
      </c>
      <c r="I279" s="37">
        <f t="shared" si="48"/>
        <v>212.72490726110917</v>
      </c>
      <c r="J279" s="40">
        <f t="shared" si="49"/>
        <v>-340.15209411032492</v>
      </c>
      <c r="K279" s="37">
        <f t="shared" si="50"/>
        <v>-127.42718684921576</v>
      </c>
      <c r="L279" s="37">
        <f t="shared" si="51"/>
        <v>1100638.6701689789</v>
      </c>
      <c r="M279" s="37">
        <f t="shared" si="52"/>
        <v>-659308.26475784229</v>
      </c>
      <c r="N279" s="41">
        <f>'jan-sep'!M279</f>
        <v>-5437191.0954889636</v>
      </c>
      <c r="O279" s="41">
        <f t="shared" si="53"/>
        <v>4777882.8307311218</v>
      </c>
    </row>
    <row r="280" spans="1:15" s="34" customFormat="1" x14ac:dyDescent="0.3">
      <c r="A280" s="33">
        <v>4645</v>
      </c>
      <c r="B280" s="34" t="s">
        <v>260</v>
      </c>
      <c r="C280" s="65">
        <v>80118684</v>
      </c>
      <c r="D280" s="36">
        <v>3011</v>
      </c>
      <c r="E280" s="37">
        <f t="shared" si="47"/>
        <v>26608.662902690136</v>
      </c>
      <c r="F280" s="38">
        <f t="shared" si="44"/>
        <v>0.853784987920438</v>
      </c>
      <c r="G280" s="39">
        <f t="shared" si="45"/>
        <v>2734.1211354962729</v>
      </c>
      <c r="H280" s="39">
        <f t="shared" si="46"/>
        <v>504.11039454138876</v>
      </c>
      <c r="I280" s="37">
        <f t="shared" si="48"/>
        <v>3238.2315300376617</v>
      </c>
      <c r="J280" s="40">
        <f t="shared" si="49"/>
        <v>-340.15209411032492</v>
      </c>
      <c r="K280" s="37">
        <f t="shared" si="50"/>
        <v>2898.0794359273368</v>
      </c>
      <c r="L280" s="37">
        <f t="shared" si="51"/>
        <v>9750315.1369433999</v>
      </c>
      <c r="M280" s="37">
        <f t="shared" si="52"/>
        <v>8726117.1815772112</v>
      </c>
      <c r="N280" s="41">
        <f>'jan-sep'!M280</f>
        <v>6472616.5800180482</v>
      </c>
      <c r="O280" s="41">
        <f t="shared" si="53"/>
        <v>2253500.6015591631</v>
      </c>
    </row>
    <row r="281" spans="1:15" s="34" customFormat="1" x14ac:dyDescent="0.3">
      <c r="A281" s="33">
        <v>4646</v>
      </c>
      <c r="B281" s="34" t="s">
        <v>261</v>
      </c>
      <c r="C281" s="65">
        <v>66538319</v>
      </c>
      <c r="D281" s="36">
        <v>2802</v>
      </c>
      <c r="E281" s="37">
        <f t="shared" si="47"/>
        <v>23746.723411848681</v>
      </c>
      <c r="F281" s="38">
        <f t="shared" si="44"/>
        <v>0.7619547075883113</v>
      </c>
      <c r="G281" s="39">
        <f t="shared" si="45"/>
        <v>4451.2848300011456</v>
      </c>
      <c r="H281" s="39">
        <f t="shared" si="46"/>
        <v>1505.7892163358977</v>
      </c>
      <c r="I281" s="37">
        <f t="shared" si="48"/>
        <v>5957.074046337043</v>
      </c>
      <c r="J281" s="40">
        <f t="shared" si="49"/>
        <v>-340.15209411032492</v>
      </c>
      <c r="K281" s="37">
        <f t="shared" si="50"/>
        <v>5616.9219522267176</v>
      </c>
      <c r="L281" s="37">
        <f t="shared" si="51"/>
        <v>16691721.477836395</v>
      </c>
      <c r="M281" s="37">
        <f t="shared" si="52"/>
        <v>15738615.310139263</v>
      </c>
      <c r="N281" s="41">
        <f>'jan-sep'!M281</f>
        <v>12387553.578797933</v>
      </c>
      <c r="O281" s="41">
        <f t="shared" si="53"/>
        <v>3351061.7313413303</v>
      </c>
    </row>
    <row r="282" spans="1:15" s="34" customFormat="1" x14ac:dyDescent="0.3">
      <c r="A282" s="33">
        <v>4647</v>
      </c>
      <c r="B282" s="34" t="s">
        <v>429</v>
      </c>
      <c r="C282" s="65">
        <v>631088698</v>
      </c>
      <c r="D282" s="36">
        <v>22030</v>
      </c>
      <c r="E282" s="37">
        <f t="shared" si="47"/>
        <v>28646.786109850204</v>
      </c>
      <c r="F282" s="38">
        <f t="shared" si="44"/>
        <v>0.91918169741197719</v>
      </c>
      <c r="G282" s="39">
        <f t="shared" si="45"/>
        <v>1511.2472112002324</v>
      </c>
      <c r="H282" s="39">
        <f t="shared" si="46"/>
        <v>0</v>
      </c>
      <c r="I282" s="37">
        <f t="shared" si="48"/>
        <v>1511.2472112002324</v>
      </c>
      <c r="J282" s="40">
        <f t="shared" si="49"/>
        <v>-340.15209411032492</v>
      </c>
      <c r="K282" s="37">
        <f t="shared" si="50"/>
        <v>1171.0951170899075</v>
      </c>
      <c r="L282" s="37">
        <f t="shared" si="51"/>
        <v>33292776.062741119</v>
      </c>
      <c r="M282" s="37">
        <f t="shared" si="52"/>
        <v>25799225.429490663</v>
      </c>
      <c r="N282" s="41">
        <f>'jan-sep'!M282</f>
        <v>22498044.924928155</v>
      </c>
      <c r="O282" s="41">
        <f t="shared" si="53"/>
        <v>3301180.5045625083</v>
      </c>
    </row>
    <row r="283" spans="1:15" s="34" customFormat="1" x14ac:dyDescent="0.3">
      <c r="A283" s="33">
        <v>4648</v>
      </c>
      <c r="B283" s="34" t="s">
        <v>262</v>
      </c>
      <c r="C283" s="65">
        <v>109240238</v>
      </c>
      <c r="D283" s="36">
        <v>3629</v>
      </c>
      <c r="E283" s="37">
        <f t="shared" si="47"/>
        <v>30102.022044640398</v>
      </c>
      <c r="F283" s="38">
        <f t="shared" si="44"/>
        <v>0.96587546024966642</v>
      </c>
      <c r="G283" s="39">
        <f t="shared" si="45"/>
        <v>638.10565032611555</v>
      </c>
      <c r="H283" s="39">
        <f t="shared" si="46"/>
        <v>0</v>
      </c>
      <c r="I283" s="37">
        <f t="shared" si="48"/>
        <v>638.10565032611555</v>
      </c>
      <c r="J283" s="40">
        <f t="shared" si="49"/>
        <v>-340.15209411032492</v>
      </c>
      <c r="K283" s="37">
        <f t="shared" si="50"/>
        <v>297.95355621579063</v>
      </c>
      <c r="L283" s="37">
        <f t="shared" si="51"/>
        <v>2315685.4050334734</v>
      </c>
      <c r="M283" s="37">
        <f t="shared" si="52"/>
        <v>1081273.4555071043</v>
      </c>
      <c r="N283" s="41">
        <f>'jan-sep'!M283</f>
        <v>-759942.88359671971</v>
      </c>
      <c r="O283" s="41">
        <f t="shared" si="53"/>
        <v>1841216.339103824</v>
      </c>
    </row>
    <row r="284" spans="1:15" s="34" customFormat="1" x14ac:dyDescent="0.3">
      <c r="A284" s="33">
        <v>4649</v>
      </c>
      <c r="B284" s="34" t="s">
        <v>430</v>
      </c>
      <c r="C284" s="65">
        <v>238328726</v>
      </c>
      <c r="D284" s="36">
        <v>9457</v>
      </c>
      <c r="E284" s="37">
        <f t="shared" si="47"/>
        <v>25201.303373162737</v>
      </c>
      <c r="F284" s="38">
        <f t="shared" si="44"/>
        <v>0.80862742238204388</v>
      </c>
      <c r="G284" s="39">
        <f t="shared" si="45"/>
        <v>3578.5368532127127</v>
      </c>
      <c r="H284" s="39">
        <f t="shared" si="46"/>
        <v>996.68622987597837</v>
      </c>
      <c r="I284" s="37">
        <f t="shared" si="48"/>
        <v>4575.2230830886911</v>
      </c>
      <c r="J284" s="40">
        <f t="shared" si="49"/>
        <v>-340.15209411032492</v>
      </c>
      <c r="K284" s="37">
        <f t="shared" si="50"/>
        <v>4235.0709889783666</v>
      </c>
      <c r="L284" s="37">
        <f t="shared" si="51"/>
        <v>43267884.696769752</v>
      </c>
      <c r="M284" s="37">
        <f t="shared" si="52"/>
        <v>40051066.342768416</v>
      </c>
      <c r="N284" s="41">
        <f>'jan-sep'!M284</f>
        <v>30640879.638701659</v>
      </c>
      <c r="O284" s="41">
        <f t="shared" si="53"/>
        <v>9410186.7040667571</v>
      </c>
    </row>
    <row r="285" spans="1:15" s="34" customFormat="1" x14ac:dyDescent="0.3">
      <c r="A285" s="33">
        <v>4650</v>
      </c>
      <c r="B285" s="34" t="s">
        <v>263</v>
      </c>
      <c r="C285" s="65">
        <v>145143856</v>
      </c>
      <c r="D285" s="36">
        <v>5854</v>
      </c>
      <c r="E285" s="37">
        <f t="shared" si="47"/>
        <v>24793.9624188589</v>
      </c>
      <c r="F285" s="38">
        <f t="shared" si="44"/>
        <v>0.79555718307608314</v>
      </c>
      <c r="G285" s="39">
        <f t="shared" si="45"/>
        <v>3822.9414257950139</v>
      </c>
      <c r="H285" s="39">
        <f t="shared" si="46"/>
        <v>1139.255563882321</v>
      </c>
      <c r="I285" s="37">
        <f t="shared" si="48"/>
        <v>4962.1969896773353</v>
      </c>
      <c r="J285" s="40">
        <f t="shared" si="49"/>
        <v>-340.15209411032492</v>
      </c>
      <c r="K285" s="37">
        <f t="shared" si="50"/>
        <v>4622.0448955670108</v>
      </c>
      <c r="L285" s="37">
        <f t="shared" si="51"/>
        <v>29048701.177571122</v>
      </c>
      <c r="M285" s="37">
        <f t="shared" si="52"/>
        <v>27057450.818649281</v>
      </c>
      <c r="N285" s="41">
        <f>'jan-sep'!M285</f>
        <v>16253206.716232367</v>
      </c>
      <c r="O285" s="41">
        <f t="shared" si="53"/>
        <v>10804244.102416914</v>
      </c>
    </row>
    <row r="286" spans="1:15" s="34" customFormat="1" x14ac:dyDescent="0.3">
      <c r="A286" s="33">
        <v>4651</v>
      </c>
      <c r="B286" s="34" t="s">
        <v>264</v>
      </c>
      <c r="C286" s="65">
        <v>187614923</v>
      </c>
      <c r="D286" s="36">
        <v>7130</v>
      </c>
      <c r="E286" s="37">
        <f t="shared" si="47"/>
        <v>26313.453436185133</v>
      </c>
      <c r="F286" s="38">
        <f t="shared" si="44"/>
        <v>0.84431268141200044</v>
      </c>
      <c r="G286" s="39">
        <f t="shared" si="45"/>
        <v>2911.2468153992745</v>
      </c>
      <c r="H286" s="39">
        <f t="shared" si="46"/>
        <v>607.43370781813974</v>
      </c>
      <c r="I286" s="37">
        <f t="shared" si="48"/>
        <v>3518.6805232174142</v>
      </c>
      <c r="J286" s="40">
        <f t="shared" si="49"/>
        <v>-340.15209411032492</v>
      </c>
      <c r="K286" s="37">
        <f t="shared" si="50"/>
        <v>3178.5284291070893</v>
      </c>
      <c r="L286" s="37">
        <f t="shared" si="51"/>
        <v>25088192.130540162</v>
      </c>
      <c r="M286" s="37">
        <f t="shared" si="52"/>
        <v>22662907.699533548</v>
      </c>
      <c r="N286" s="41">
        <f>'jan-sep'!M286</f>
        <v>20494821.626313072</v>
      </c>
      <c r="O286" s="41">
        <f t="shared" si="53"/>
        <v>2168086.0732204765</v>
      </c>
    </row>
    <row r="287" spans="1:15" s="34" customFormat="1" x14ac:dyDescent="0.3">
      <c r="A287" s="33">
        <v>5001</v>
      </c>
      <c r="B287" s="34" t="s">
        <v>352</v>
      </c>
      <c r="C287" s="65">
        <v>6336500548</v>
      </c>
      <c r="D287" s="36">
        <v>205163</v>
      </c>
      <c r="E287" s="37">
        <f t="shared" si="47"/>
        <v>30885.201269234705</v>
      </c>
      <c r="F287" s="38">
        <f t="shared" si="44"/>
        <v>0.99100512073862645</v>
      </c>
      <c r="G287" s="39">
        <f t="shared" si="45"/>
        <v>168.19811556953135</v>
      </c>
      <c r="H287" s="39">
        <f t="shared" si="46"/>
        <v>0</v>
      </c>
      <c r="I287" s="37">
        <f t="shared" si="48"/>
        <v>168.19811556953135</v>
      </c>
      <c r="J287" s="40">
        <f t="shared" si="49"/>
        <v>-340.15209411032492</v>
      </c>
      <c r="K287" s="37">
        <f t="shared" si="50"/>
        <v>-171.95397854079357</v>
      </c>
      <c r="L287" s="37">
        <f t="shared" si="51"/>
        <v>34508029.98459176</v>
      </c>
      <c r="M287" s="37">
        <f t="shared" si="52"/>
        <v>-35278594.099364832</v>
      </c>
      <c r="N287" s="41">
        <f>'jan-sep'!M287</f>
        <v>-45948358.821260497</v>
      </c>
      <c r="O287" s="41">
        <f t="shared" si="53"/>
        <v>10669764.721895665</v>
      </c>
    </row>
    <row r="288" spans="1:15" s="34" customFormat="1" x14ac:dyDescent="0.3">
      <c r="A288" s="33">
        <v>5006</v>
      </c>
      <c r="B288" s="34" t="s">
        <v>353</v>
      </c>
      <c r="C288" s="65">
        <v>570289790</v>
      </c>
      <c r="D288" s="36">
        <v>24357</v>
      </c>
      <c r="E288" s="37">
        <f t="shared" si="47"/>
        <v>23413.794391755964</v>
      </c>
      <c r="F288" s="38">
        <f t="shared" si="44"/>
        <v>0.75127210394010291</v>
      </c>
      <c r="G288" s="39">
        <f t="shared" si="45"/>
        <v>4651.0422420567756</v>
      </c>
      <c r="H288" s="39">
        <f t="shared" si="46"/>
        <v>1622.3143733683487</v>
      </c>
      <c r="I288" s="37">
        <f t="shared" si="48"/>
        <v>6273.3566154251239</v>
      </c>
      <c r="J288" s="40">
        <f t="shared" si="49"/>
        <v>-340.15209411032492</v>
      </c>
      <c r="K288" s="37">
        <f t="shared" si="50"/>
        <v>5933.2045213147994</v>
      </c>
      <c r="L288" s="37">
        <f t="shared" si="51"/>
        <v>152800147.08190975</v>
      </c>
      <c r="M288" s="37">
        <f t="shared" si="52"/>
        <v>144515062.52566457</v>
      </c>
      <c r="N288" s="41">
        <f>'jan-sep'!M288</f>
        <v>118889466.35343732</v>
      </c>
      <c r="O288" s="41">
        <f t="shared" si="53"/>
        <v>25625596.172227249</v>
      </c>
    </row>
    <row r="289" spans="1:15" s="34" customFormat="1" x14ac:dyDescent="0.3">
      <c r="A289" s="33">
        <v>5007</v>
      </c>
      <c r="B289" s="34" t="s">
        <v>354</v>
      </c>
      <c r="C289" s="65">
        <v>377508270</v>
      </c>
      <c r="D289" s="36">
        <v>15230</v>
      </c>
      <c r="E289" s="37">
        <f t="shared" si="47"/>
        <v>24787.148391332896</v>
      </c>
      <c r="F289" s="38">
        <f t="shared" si="44"/>
        <v>0.79533854321318376</v>
      </c>
      <c r="G289" s="39">
        <f t="shared" si="45"/>
        <v>3827.0298423106169</v>
      </c>
      <c r="H289" s="39">
        <f t="shared" si="46"/>
        <v>1141.6404735164226</v>
      </c>
      <c r="I289" s="37">
        <f t="shared" si="48"/>
        <v>4968.6703158270393</v>
      </c>
      <c r="J289" s="40">
        <f t="shared" si="49"/>
        <v>-340.15209411032492</v>
      </c>
      <c r="K289" s="37">
        <f t="shared" si="50"/>
        <v>4628.5182217167148</v>
      </c>
      <c r="L289" s="37">
        <f t="shared" si="51"/>
        <v>75672848.910045803</v>
      </c>
      <c r="M289" s="37">
        <f t="shared" si="52"/>
        <v>70492332.516745567</v>
      </c>
      <c r="N289" s="41">
        <f>'jan-sep'!M289</f>
        <v>57955745.306135789</v>
      </c>
      <c r="O289" s="41">
        <f t="shared" si="53"/>
        <v>12536587.210609779</v>
      </c>
    </row>
    <row r="290" spans="1:15" s="34" customFormat="1" x14ac:dyDescent="0.3">
      <c r="A290" s="33">
        <v>5014</v>
      </c>
      <c r="B290" s="34" t="s">
        <v>356</v>
      </c>
      <c r="C290" s="65">
        <v>388575481</v>
      </c>
      <c r="D290" s="36">
        <v>5151</v>
      </c>
      <c r="E290" s="37">
        <f t="shared" si="47"/>
        <v>75436.90176664725</v>
      </c>
      <c r="F290" s="38">
        <f t="shared" si="44"/>
        <v>2.4205235151849984</v>
      </c>
      <c r="G290" s="39">
        <f t="shared" si="45"/>
        <v>-26562.822182877993</v>
      </c>
      <c r="H290" s="39">
        <f t="shared" si="46"/>
        <v>0</v>
      </c>
      <c r="I290" s="37">
        <f t="shared" si="48"/>
        <v>-26562.822182877993</v>
      </c>
      <c r="J290" s="40">
        <f t="shared" si="49"/>
        <v>-340.15209411032492</v>
      </c>
      <c r="K290" s="37">
        <f t="shared" si="50"/>
        <v>-26902.97427698832</v>
      </c>
      <c r="L290" s="37">
        <f t="shared" si="51"/>
        <v>-136825097.06400454</v>
      </c>
      <c r="M290" s="37">
        <f t="shared" si="52"/>
        <v>-138577220.50076684</v>
      </c>
      <c r="N290" s="41">
        <f>'jan-sep'!M290</f>
        <v>-18605252.569745574</v>
      </c>
      <c r="O290" s="41">
        <f t="shared" si="53"/>
        <v>-119971967.93102127</v>
      </c>
    </row>
    <row r="291" spans="1:15" s="34" customFormat="1" x14ac:dyDescent="0.3">
      <c r="A291" s="33">
        <v>5020</v>
      </c>
      <c r="B291" s="34" t="s">
        <v>359</v>
      </c>
      <c r="C291" s="65">
        <v>21751989</v>
      </c>
      <c r="D291" s="36">
        <v>948</v>
      </c>
      <c r="E291" s="37">
        <f t="shared" si="47"/>
        <v>22945.136075949365</v>
      </c>
      <c r="F291" s="38">
        <f t="shared" si="44"/>
        <v>0.73623439099815358</v>
      </c>
      <c r="G291" s="39">
        <f t="shared" si="45"/>
        <v>4932.2372315407347</v>
      </c>
      <c r="H291" s="39">
        <f t="shared" si="46"/>
        <v>1786.3447839006583</v>
      </c>
      <c r="I291" s="37">
        <f t="shared" si="48"/>
        <v>6718.5820154413932</v>
      </c>
      <c r="J291" s="40">
        <f t="shared" si="49"/>
        <v>-340.15209411032492</v>
      </c>
      <c r="K291" s="37">
        <f t="shared" si="50"/>
        <v>6378.4299213310678</v>
      </c>
      <c r="L291" s="37">
        <f t="shared" si="51"/>
        <v>6369215.7506384412</v>
      </c>
      <c r="M291" s="37">
        <f t="shared" si="52"/>
        <v>6046751.5654218523</v>
      </c>
      <c r="N291" s="41">
        <f>'jan-sep'!M291</f>
        <v>4945077.900749621</v>
      </c>
      <c r="O291" s="41">
        <f t="shared" si="53"/>
        <v>1101673.6646722313</v>
      </c>
    </row>
    <row r="292" spans="1:15" s="34" customFormat="1" x14ac:dyDescent="0.3">
      <c r="A292" s="33">
        <v>5021</v>
      </c>
      <c r="B292" s="34" t="s">
        <v>360</v>
      </c>
      <c r="C292" s="65">
        <v>186763511</v>
      </c>
      <c r="D292" s="36">
        <v>7001</v>
      </c>
      <c r="E292" s="37">
        <f t="shared" si="47"/>
        <v>26676.690615626339</v>
      </c>
      <c r="F292" s="38">
        <f t="shared" si="44"/>
        <v>0.85596777479251407</v>
      </c>
      <c r="G292" s="39">
        <f t="shared" si="45"/>
        <v>2693.304507734551</v>
      </c>
      <c r="H292" s="39">
        <f t="shared" si="46"/>
        <v>480.30069501371742</v>
      </c>
      <c r="I292" s="37">
        <f t="shared" si="48"/>
        <v>3173.6052027482683</v>
      </c>
      <c r="J292" s="40">
        <f t="shared" si="49"/>
        <v>-340.15209411032492</v>
      </c>
      <c r="K292" s="37">
        <f t="shared" si="50"/>
        <v>2833.4531086379434</v>
      </c>
      <c r="L292" s="37">
        <f t="shared" si="51"/>
        <v>22218410.024440628</v>
      </c>
      <c r="M292" s="37">
        <f t="shared" si="52"/>
        <v>19837005.213574242</v>
      </c>
      <c r="N292" s="41">
        <f>'jan-sep'!M292</f>
        <v>18711421.307856642</v>
      </c>
      <c r="O292" s="41">
        <f t="shared" si="53"/>
        <v>1125583.9057176001</v>
      </c>
    </row>
    <row r="293" spans="1:15" s="34" customFormat="1" x14ac:dyDescent="0.3">
      <c r="A293" s="33">
        <v>5022</v>
      </c>
      <c r="B293" s="34" t="s">
        <v>361</v>
      </c>
      <c r="C293" s="65">
        <v>57997324</v>
      </c>
      <c r="D293" s="36">
        <v>2486</v>
      </c>
      <c r="E293" s="37">
        <f t="shared" si="47"/>
        <v>23329.575221238938</v>
      </c>
      <c r="F293" s="38">
        <f t="shared" si="44"/>
        <v>0.74856978613685554</v>
      </c>
      <c r="G293" s="39">
        <f t="shared" si="45"/>
        <v>4701.5737443669914</v>
      </c>
      <c r="H293" s="39">
        <f t="shared" si="46"/>
        <v>1651.7910830493079</v>
      </c>
      <c r="I293" s="37">
        <f t="shared" si="48"/>
        <v>6353.3648274162988</v>
      </c>
      <c r="J293" s="40">
        <f t="shared" si="49"/>
        <v>-340.15209411032492</v>
      </c>
      <c r="K293" s="37">
        <f t="shared" si="50"/>
        <v>6013.2127333059743</v>
      </c>
      <c r="L293" s="37">
        <f t="shared" si="51"/>
        <v>15794464.960956918</v>
      </c>
      <c r="M293" s="37">
        <f t="shared" si="52"/>
        <v>14948846.854998652</v>
      </c>
      <c r="N293" s="41">
        <f>'jan-sep'!M293</f>
        <v>10325684.611881394</v>
      </c>
      <c r="O293" s="41">
        <f t="shared" si="53"/>
        <v>4623162.243117258</v>
      </c>
    </row>
    <row r="294" spans="1:15" s="34" customFormat="1" x14ac:dyDescent="0.3">
      <c r="A294" s="33">
        <v>5025</v>
      </c>
      <c r="B294" s="34" t="s">
        <v>362</v>
      </c>
      <c r="C294" s="65">
        <v>147839511</v>
      </c>
      <c r="D294" s="36">
        <v>5581</v>
      </c>
      <c r="E294" s="37">
        <f t="shared" si="47"/>
        <v>26489.788747536284</v>
      </c>
      <c r="F294" s="38">
        <f t="shared" si="44"/>
        <v>0.84997070497456984</v>
      </c>
      <c r="G294" s="39">
        <f t="shared" si="45"/>
        <v>2805.445628588584</v>
      </c>
      <c r="H294" s="39">
        <f t="shared" si="46"/>
        <v>545.71634884523678</v>
      </c>
      <c r="I294" s="37">
        <f t="shared" si="48"/>
        <v>3351.1619774338205</v>
      </c>
      <c r="J294" s="40">
        <f t="shared" si="49"/>
        <v>-340.15209411032492</v>
      </c>
      <c r="K294" s="37">
        <f t="shared" si="50"/>
        <v>3011.0098833234956</v>
      </c>
      <c r="L294" s="37">
        <f t="shared" si="51"/>
        <v>18702834.996058151</v>
      </c>
      <c r="M294" s="37">
        <f t="shared" si="52"/>
        <v>16804446.15882843</v>
      </c>
      <c r="N294" s="41">
        <f>'jan-sep'!M294</f>
        <v>13225506.788801301</v>
      </c>
      <c r="O294" s="41">
        <f t="shared" si="53"/>
        <v>3578939.3700271286</v>
      </c>
    </row>
    <row r="295" spans="1:15" s="34" customFormat="1" x14ac:dyDescent="0.3">
      <c r="A295" s="33">
        <v>5026</v>
      </c>
      <c r="B295" s="34" t="s">
        <v>363</v>
      </c>
      <c r="C295" s="65">
        <v>45104349</v>
      </c>
      <c r="D295" s="36">
        <v>1981</v>
      </c>
      <c r="E295" s="37">
        <f t="shared" si="47"/>
        <v>22768.475012619889</v>
      </c>
      <c r="F295" s="38">
        <f t="shared" si="44"/>
        <v>0.73056591511973878</v>
      </c>
      <c r="G295" s="39">
        <f t="shared" si="45"/>
        <v>5038.2338695384215</v>
      </c>
      <c r="H295" s="39">
        <f t="shared" si="46"/>
        <v>1848.176156065975</v>
      </c>
      <c r="I295" s="37">
        <f t="shared" si="48"/>
        <v>6886.4100256043967</v>
      </c>
      <c r="J295" s="40">
        <f t="shared" si="49"/>
        <v>-340.15209411032492</v>
      </c>
      <c r="K295" s="37">
        <f t="shared" si="50"/>
        <v>6546.2579314940722</v>
      </c>
      <c r="L295" s="37">
        <f t="shared" si="51"/>
        <v>13641978.260722309</v>
      </c>
      <c r="M295" s="37">
        <f t="shared" si="52"/>
        <v>12968136.962289756</v>
      </c>
      <c r="N295" s="41">
        <f>'jan-sep'!M295</f>
        <v>10521227.714435657</v>
      </c>
      <c r="O295" s="41">
        <f t="shared" si="53"/>
        <v>2446909.2478540987</v>
      </c>
    </row>
    <row r="296" spans="1:15" s="34" customFormat="1" x14ac:dyDescent="0.3">
      <c r="A296" s="33">
        <v>5027</v>
      </c>
      <c r="B296" s="34" t="s">
        <v>364</v>
      </c>
      <c r="C296" s="65">
        <v>142571180</v>
      </c>
      <c r="D296" s="36">
        <v>6238</v>
      </c>
      <c r="E296" s="37">
        <f t="shared" si="47"/>
        <v>22855.27092016672</v>
      </c>
      <c r="F296" s="38">
        <f t="shared" si="44"/>
        <v>0.73335091198889468</v>
      </c>
      <c r="G296" s="39">
        <f t="shared" si="45"/>
        <v>4986.1563250103218</v>
      </c>
      <c r="H296" s="39">
        <f t="shared" si="46"/>
        <v>1817.7975884245841</v>
      </c>
      <c r="I296" s="37">
        <f t="shared" si="48"/>
        <v>6803.9539134349061</v>
      </c>
      <c r="J296" s="40">
        <f t="shared" si="49"/>
        <v>-340.15209411032492</v>
      </c>
      <c r="K296" s="37">
        <f t="shared" si="50"/>
        <v>6463.8018193245807</v>
      </c>
      <c r="L296" s="37">
        <f t="shared" si="51"/>
        <v>42443064.512006946</v>
      </c>
      <c r="M296" s="37">
        <f t="shared" si="52"/>
        <v>40321195.748946734</v>
      </c>
      <c r="N296" s="41">
        <f>'jan-sep'!M296</f>
        <v>34717507.573498033</v>
      </c>
      <c r="O296" s="41">
        <f t="shared" si="53"/>
        <v>5603688.1754487008</v>
      </c>
    </row>
    <row r="297" spans="1:15" s="34" customFormat="1" x14ac:dyDescent="0.3">
      <c r="A297" s="33">
        <v>5028</v>
      </c>
      <c r="B297" s="34" t="s">
        <v>365</v>
      </c>
      <c r="C297" s="65">
        <v>411160269</v>
      </c>
      <c r="D297" s="36">
        <v>16733</v>
      </c>
      <c r="E297" s="37">
        <f t="shared" si="47"/>
        <v>24571.820295225003</v>
      </c>
      <c r="F297" s="38">
        <f t="shared" si="44"/>
        <v>0.78842936868582258</v>
      </c>
      <c r="G297" s="39">
        <f t="shared" si="45"/>
        <v>3956.2266999753524</v>
      </c>
      <c r="H297" s="39">
        <f t="shared" si="46"/>
        <v>1217.0053071541852</v>
      </c>
      <c r="I297" s="37">
        <f t="shared" si="48"/>
        <v>5173.232007129538</v>
      </c>
      <c r="J297" s="40">
        <f t="shared" si="49"/>
        <v>-340.15209411032492</v>
      </c>
      <c r="K297" s="37">
        <f t="shared" si="50"/>
        <v>4833.0799130192136</v>
      </c>
      <c r="L297" s="37">
        <f t="shared" si="51"/>
        <v>86563691.175298557</v>
      </c>
      <c r="M297" s="37">
        <f t="shared" si="52"/>
        <v>80871926.184550494</v>
      </c>
      <c r="N297" s="41">
        <f>'jan-sep'!M297</f>
        <v>63248197.40605849</v>
      </c>
      <c r="O297" s="41">
        <f t="shared" si="53"/>
        <v>17623728.778492004</v>
      </c>
    </row>
    <row r="298" spans="1:15" s="34" customFormat="1" x14ac:dyDescent="0.3">
      <c r="A298" s="33">
        <v>5029</v>
      </c>
      <c r="B298" s="34" t="s">
        <v>366</v>
      </c>
      <c r="C298" s="65">
        <v>201568683</v>
      </c>
      <c r="D298" s="36">
        <v>8325</v>
      </c>
      <c r="E298" s="37">
        <f t="shared" si="47"/>
        <v>24212.454414414413</v>
      </c>
      <c r="F298" s="38">
        <f t="shared" si="44"/>
        <v>0.77689849262004829</v>
      </c>
      <c r="G298" s="39">
        <f t="shared" si="45"/>
        <v>4171.8462284617062</v>
      </c>
      <c r="H298" s="39">
        <f t="shared" si="46"/>
        <v>1342.7833654378917</v>
      </c>
      <c r="I298" s="37">
        <f t="shared" si="48"/>
        <v>5514.6295938995981</v>
      </c>
      <c r="J298" s="40">
        <f t="shared" si="49"/>
        <v>-340.15209411032492</v>
      </c>
      <c r="K298" s="37">
        <f t="shared" si="50"/>
        <v>5174.4774997892728</v>
      </c>
      <c r="L298" s="37">
        <f t="shared" si="51"/>
        <v>45909291.369214155</v>
      </c>
      <c r="M298" s="37">
        <f t="shared" si="52"/>
        <v>43077525.185745694</v>
      </c>
      <c r="N298" s="41">
        <f>'jan-sep'!M298</f>
        <v>34663095.337595567</v>
      </c>
      <c r="O298" s="41">
        <f t="shared" si="53"/>
        <v>8414429.8481501266</v>
      </c>
    </row>
    <row r="299" spans="1:15" s="34" customFormat="1" x14ac:dyDescent="0.3">
      <c r="A299" s="33">
        <v>5031</v>
      </c>
      <c r="B299" s="34" t="s">
        <v>367</v>
      </c>
      <c r="C299" s="65">
        <v>406263741</v>
      </c>
      <c r="D299" s="36">
        <v>14148</v>
      </c>
      <c r="E299" s="37">
        <f t="shared" si="47"/>
        <v>28715.277141645463</v>
      </c>
      <c r="F299" s="38">
        <f t="shared" si="44"/>
        <v>0.92137935067128696</v>
      </c>
      <c r="G299" s="39">
        <f t="shared" si="45"/>
        <v>1470.1525921230764</v>
      </c>
      <c r="H299" s="39">
        <f t="shared" si="46"/>
        <v>0</v>
      </c>
      <c r="I299" s="37">
        <f t="shared" si="48"/>
        <v>1470.1525921230764</v>
      </c>
      <c r="J299" s="40">
        <f t="shared" si="49"/>
        <v>-340.15209411032492</v>
      </c>
      <c r="K299" s="37">
        <f t="shared" si="50"/>
        <v>1130.0004980127515</v>
      </c>
      <c r="L299" s="37">
        <f t="shared" si="51"/>
        <v>20799718.873357285</v>
      </c>
      <c r="M299" s="37">
        <f t="shared" si="52"/>
        <v>15987247.045884408</v>
      </c>
      <c r="N299" s="41">
        <f>'jan-sep'!M299</f>
        <v>14418393.677507194</v>
      </c>
      <c r="O299" s="41">
        <f t="shared" si="53"/>
        <v>1568853.3683772143</v>
      </c>
    </row>
    <row r="300" spans="1:15" s="34" customFormat="1" x14ac:dyDescent="0.3">
      <c r="A300" s="33">
        <v>5032</v>
      </c>
      <c r="B300" s="34" t="s">
        <v>368</v>
      </c>
      <c r="C300" s="65">
        <v>101927337</v>
      </c>
      <c r="D300" s="36">
        <v>4062</v>
      </c>
      <c r="E300" s="37">
        <f t="shared" si="47"/>
        <v>25092.894387001477</v>
      </c>
      <c r="F300" s="38">
        <f t="shared" si="44"/>
        <v>0.80514893249028763</v>
      </c>
      <c r="G300" s="39">
        <f t="shared" si="45"/>
        <v>3643.582244909468</v>
      </c>
      <c r="H300" s="39">
        <f t="shared" si="46"/>
        <v>1034.6293750324191</v>
      </c>
      <c r="I300" s="37">
        <f t="shared" si="48"/>
        <v>4678.211619941887</v>
      </c>
      <c r="J300" s="40">
        <f t="shared" si="49"/>
        <v>-340.15209411032492</v>
      </c>
      <c r="K300" s="37">
        <f t="shared" si="50"/>
        <v>4338.0595258315625</v>
      </c>
      <c r="L300" s="37">
        <f t="shared" si="51"/>
        <v>19002895.600203946</v>
      </c>
      <c r="M300" s="37">
        <f t="shared" si="52"/>
        <v>17621197.793927807</v>
      </c>
      <c r="N300" s="41">
        <f>'jan-sep'!M300</f>
        <v>14867624.332325915</v>
      </c>
      <c r="O300" s="41">
        <f t="shared" si="53"/>
        <v>2753573.4616018925</v>
      </c>
    </row>
    <row r="301" spans="1:15" s="34" customFormat="1" x14ac:dyDescent="0.3">
      <c r="A301" s="33">
        <v>5033</v>
      </c>
      <c r="B301" s="34" t="s">
        <v>369</v>
      </c>
      <c r="C301" s="65">
        <v>32989457</v>
      </c>
      <c r="D301" s="36">
        <v>769</v>
      </c>
      <c r="E301" s="37">
        <f t="shared" si="47"/>
        <v>42899.163849154749</v>
      </c>
      <c r="F301" s="38">
        <f t="shared" si="44"/>
        <v>1.3764938968445695</v>
      </c>
      <c r="G301" s="39">
        <f t="shared" si="45"/>
        <v>-7040.1794323824952</v>
      </c>
      <c r="H301" s="39">
        <f t="shared" si="46"/>
        <v>0</v>
      </c>
      <c r="I301" s="37">
        <f t="shared" si="48"/>
        <v>-7040.1794323824952</v>
      </c>
      <c r="J301" s="40">
        <f t="shared" si="49"/>
        <v>-340.15209411032492</v>
      </c>
      <c r="K301" s="37">
        <f t="shared" si="50"/>
        <v>-7380.3315264928206</v>
      </c>
      <c r="L301" s="37">
        <f t="shared" si="51"/>
        <v>-5413897.9835021384</v>
      </c>
      <c r="M301" s="37">
        <f t="shared" si="52"/>
        <v>-5675474.9438729789</v>
      </c>
      <c r="N301" s="41">
        <f>'jan-sep'!M301</f>
        <v>-6381161.3172460394</v>
      </c>
      <c r="O301" s="41">
        <f t="shared" si="53"/>
        <v>705686.37337306049</v>
      </c>
    </row>
    <row r="302" spans="1:15" s="34" customFormat="1" x14ac:dyDescent="0.3">
      <c r="A302" s="33">
        <v>5034</v>
      </c>
      <c r="B302" s="34" t="s">
        <v>370</v>
      </c>
      <c r="C302" s="65">
        <v>55597701</v>
      </c>
      <c r="D302" s="36">
        <v>2422</v>
      </c>
      <c r="E302" s="37">
        <f t="shared" si="47"/>
        <v>22955.285301403797</v>
      </c>
      <c r="F302" s="38">
        <f t="shared" si="44"/>
        <v>0.73656004645719353</v>
      </c>
      <c r="G302" s="39">
        <f t="shared" si="45"/>
        <v>4926.1476962680763</v>
      </c>
      <c r="H302" s="39">
        <f t="shared" si="46"/>
        <v>1782.7925549916072</v>
      </c>
      <c r="I302" s="37">
        <f t="shared" si="48"/>
        <v>6708.9402512596835</v>
      </c>
      <c r="J302" s="40">
        <f t="shared" si="49"/>
        <v>-340.15209411032492</v>
      </c>
      <c r="K302" s="37">
        <f t="shared" si="50"/>
        <v>6368.7881571493581</v>
      </c>
      <c r="L302" s="37">
        <f t="shared" si="51"/>
        <v>16249053.288550952</v>
      </c>
      <c r="M302" s="37">
        <f t="shared" si="52"/>
        <v>15425204.916615745</v>
      </c>
      <c r="N302" s="41">
        <f>'jan-sep'!M302</f>
        <v>10829073.435670447</v>
      </c>
      <c r="O302" s="41">
        <f t="shared" si="53"/>
        <v>4596131.4809452984</v>
      </c>
    </row>
    <row r="303" spans="1:15" s="34" customFormat="1" x14ac:dyDescent="0.3">
      <c r="A303" s="33">
        <v>5035</v>
      </c>
      <c r="B303" s="34" t="s">
        <v>371</v>
      </c>
      <c r="C303" s="65">
        <v>596115268</v>
      </c>
      <c r="D303" s="36">
        <v>24145</v>
      </c>
      <c r="E303" s="37">
        <f t="shared" si="47"/>
        <v>24688.973617726238</v>
      </c>
      <c r="F303" s="38">
        <f t="shared" si="44"/>
        <v>0.7921884357386223</v>
      </c>
      <c r="G303" s="39">
        <f t="shared" si="45"/>
        <v>3885.9347064746112</v>
      </c>
      <c r="H303" s="39">
        <f t="shared" si="46"/>
        <v>1176.0016442787528</v>
      </c>
      <c r="I303" s="37">
        <f t="shared" si="48"/>
        <v>5061.9363507533635</v>
      </c>
      <c r="J303" s="40">
        <f t="shared" si="49"/>
        <v>-340.15209411032492</v>
      </c>
      <c r="K303" s="37">
        <f t="shared" si="50"/>
        <v>4721.784256643039</v>
      </c>
      <c r="L303" s="37">
        <f t="shared" si="51"/>
        <v>122220453.18893996</v>
      </c>
      <c r="M303" s="37">
        <f t="shared" si="52"/>
        <v>114007480.87664618</v>
      </c>
      <c r="N303" s="41">
        <f>'jan-sep'!M303</f>
        <v>93917875.75411357</v>
      </c>
      <c r="O303" s="41">
        <f t="shared" si="53"/>
        <v>20089605.122532606</v>
      </c>
    </row>
    <row r="304" spans="1:15" s="34" customFormat="1" x14ac:dyDescent="0.3">
      <c r="A304" s="33">
        <v>5036</v>
      </c>
      <c r="B304" s="34" t="s">
        <v>372</v>
      </c>
      <c r="C304" s="65">
        <v>59742604</v>
      </c>
      <c r="D304" s="36">
        <v>2627</v>
      </c>
      <c r="E304" s="37">
        <f t="shared" si="47"/>
        <v>22741.760182717928</v>
      </c>
      <c r="F304" s="38">
        <f t="shared" si="44"/>
        <v>0.72970872357995509</v>
      </c>
      <c r="G304" s="39">
        <f t="shared" si="45"/>
        <v>5054.2627674795976</v>
      </c>
      <c r="H304" s="39">
        <f t="shared" si="46"/>
        <v>1857.5263465316614</v>
      </c>
      <c r="I304" s="37">
        <f t="shared" si="48"/>
        <v>6911.7891140112588</v>
      </c>
      <c r="J304" s="40">
        <f t="shared" si="49"/>
        <v>-340.15209411032492</v>
      </c>
      <c r="K304" s="37">
        <f t="shared" si="50"/>
        <v>6571.6370199009343</v>
      </c>
      <c r="L304" s="37">
        <f t="shared" si="51"/>
        <v>18157270.002507579</v>
      </c>
      <c r="M304" s="37">
        <f t="shared" si="52"/>
        <v>17263690.451279756</v>
      </c>
      <c r="N304" s="41">
        <f>'jan-sep'!M304</f>
        <v>15793144.322752384</v>
      </c>
      <c r="O304" s="41">
        <f t="shared" si="53"/>
        <v>1470546.1285273712</v>
      </c>
    </row>
    <row r="305" spans="1:15" s="34" customFormat="1" x14ac:dyDescent="0.3">
      <c r="A305" s="33">
        <v>5037</v>
      </c>
      <c r="B305" s="34" t="s">
        <v>373</v>
      </c>
      <c r="C305" s="65">
        <v>507195488</v>
      </c>
      <c r="D305" s="36">
        <v>20164</v>
      </c>
      <c r="E305" s="37">
        <f t="shared" si="47"/>
        <v>25153.515572307082</v>
      </c>
      <c r="F305" s="38">
        <f t="shared" si="44"/>
        <v>0.80709406810845641</v>
      </c>
      <c r="G305" s="39">
        <f t="shared" si="45"/>
        <v>3607.2095337261053</v>
      </c>
      <c r="H305" s="39">
        <f t="shared" si="46"/>
        <v>1013.4119601754575</v>
      </c>
      <c r="I305" s="37">
        <f t="shared" si="48"/>
        <v>4620.6214939015626</v>
      </c>
      <c r="J305" s="40">
        <f t="shared" si="49"/>
        <v>-340.15209411032492</v>
      </c>
      <c r="K305" s="37">
        <f t="shared" si="50"/>
        <v>4280.4693997912382</v>
      </c>
      <c r="L305" s="37">
        <f t="shared" si="51"/>
        <v>93170211.803031102</v>
      </c>
      <c r="M305" s="37">
        <f t="shared" si="52"/>
        <v>86311384.977390528</v>
      </c>
      <c r="N305" s="41">
        <f>'jan-sep'!M305</f>
        <v>76067719.27058585</v>
      </c>
      <c r="O305" s="41">
        <f t="shared" si="53"/>
        <v>10243665.706804678</v>
      </c>
    </row>
    <row r="306" spans="1:15" s="34" customFormat="1" x14ac:dyDescent="0.3">
      <c r="A306" s="33">
        <v>5038</v>
      </c>
      <c r="B306" s="34" t="s">
        <v>374</v>
      </c>
      <c r="C306" s="65">
        <v>345048899</v>
      </c>
      <c r="D306" s="36">
        <v>14948</v>
      </c>
      <c r="E306" s="37">
        <f t="shared" si="47"/>
        <v>23083.281977522078</v>
      </c>
      <c r="F306" s="38">
        <f t="shared" si="44"/>
        <v>0.74066704127212102</v>
      </c>
      <c r="G306" s="39">
        <f t="shared" si="45"/>
        <v>4849.3496905971078</v>
      </c>
      <c r="H306" s="39">
        <f t="shared" si="46"/>
        <v>1737.9937183502088</v>
      </c>
      <c r="I306" s="37">
        <f t="shared" si="48"/>
        <v>6587.3434089473167</v>
      </c>
      <c r="J306" s="40">
        <f t="shared" si="49"/>
        <v>-340.15209411032492</v>
      </c>
      <c r="K306" s="37">
        <f t="shared" si="50"/>
        <v>6247.1913148369913</v>
      </c>
      <c r="L306" s="37">
        <f t="shared" si="51"/>
        <v>98467609.276944488</v>
      </c>
      <c r="M306" s="37">
        <f t="shared" si="52"/>
        <v>93383015.774183348</v>
      </c>
      <c r="N306" s="41">
        <f>'jan-sep'!M306</f>
        <v>78271311.48439382</v>
      </c>
      <c r="O306" s="41">
        <f t="shared" si="53"/>
        <v>15111704.289789528</v>
      </c>
    </row>
    <row r="307" spans="1:15" s="34" customFormat="1" x14ac:dyDescent="0.3">
      <c r="A307" s="33">
        <v>5041</v>
      </c>
      <c r="B307" s="34" t="s">
        <v>391</v>
      </c>
      <c r="C307" s="65">
        <v>45595028</v>
      </c>
      <c r="D307" s="36">
        <v>2063</v>
      </c>
      <c r="E307" s="37">
        <f t="shared" si="47"/>
        <v>22101.322346097917</v>
      </c>
      <c r="F307" s="38">
        <f t="shared" si="44"/>
        <v>0.70915916749733343</v>
      </c>
      <c r="G307" s="39">
        <f t="shared" si="45"/>
        <v>5438.5254694516043</v>
      </c>
      <c r="H307" s="39">
        <f t="shared" si="46"/>
        <v>2081.6795893486651</v>
      </c>
      <c r="I307" s="37">
        <f t="shared" si="48"/>
        <v>7520.2050588002694</v>
      </c>
      <c r="J307" s="40">
        <f t="shared" si="49"/>
        <v>-340.15209411032492</v>
      </c>
      <c r="K307" s="37">
        <f t="shared" si="50"/>
        <v>7180.0529646899449</v>
      </c>
      <c r="L307" s="37">
        <f t="shared" si="51"/>
        <v>15514183.036304956</v>
      </c>
      <c r="M307" s="37">
        <f t="shared" si="52"/>
        <v>14812449.266155357</v>
      </c>
      <c r="N307" s="41">
        <f>'jan-sep'!M307</f>
        <v>12697743.179268427</v>
      </c>
      <c r="O307" s="41">
        <f t="shared" si="53"/>
        <v>2114706.0868869293</v>
      </c>
    </row>
    <row r="308" spans="1:15" s="34" customFormat="1" x14ac:dyDescent="0.3">
      <c r="A308" s="33">
        <v>5042</v>
      </c>
      <c r="B308" s="34" t="s">
        <v>375</v>
      </c>
      <c r="C308" s="65">
        <v>33324069</v>
      </c>
      <c r="D308" s="36">
        <v>1355</v>
      </c>
      <c r="E308" s="37">
        <f t="shared" si="47"/>
        <v>24593.408856088561</v>
      </c>
      <c r="F308" s="38">
        <f t="shared" si="44"/>
        <v>0.78912207501396536</v>
      </c>
      <c r="G308" s="39">
        <f t="shared" si="45"/>
        <v>3943.2735634572177</v>
      </c>
      <c r="H308" s="39">
        <f t="shared" si="46"/>
        <v>1209.4493108519398</v>
      </c>
      <c r="I308" s="37">
        <f t="shared" si="48"/>
        <v>5152.7228743091573</v>
      </c>
      <c r="J308" s="40">
        <f t="shared" si="49"/>
        <v>-340.15209411032492</v>
      </c>
      <c r="K308" s="37">
        <f t="shared" si="50"/>
        <v>4812.5707801988319</v>
      </c>
      <c r="L308" s="37">
        <f t="shared" si="51"/>
        <v>6981939.4946889086</v>
      </c>
      <c r="M308" s="37">
        <f t="shared" si="52"/>
        <v>6521033.4071694175</v>
      </c>
      <c r="N308" s="41">
        <f>'jan-sep'!M308</f>
        <v>4752953.9268098501</v>
      </c>
      <c r="O308" s="41">
        <f t="shared" si="53"/>
        <v>1768079.4803595673</v>
      </c>
    </row>
    <row r="309" spans="1:15" s="34" customFormat="1" x14ac:dyDescent="0.3">
      <c r="A309" s="33">
        <v>5043</v>
      </c>
      <c r="B309" s="34" t="s">
        <v>392</v>
      </c>
      <c r="C309" s="65">
        <v>12012476</v>
      </c>
      <c r="D309" s="36">
        <v>461</v>
      </c>
      <c r="E309" s="37">
        <f t="shared" si="47"/>
        <v>26057.431670281996</v>
      </c>
      <c r="F309" s="38">
        <f t="shared" si="44"/>
        <v>0.83609778008049151</v>
      </c>
      <c r="G309" s="39">
        <f t="shared" si="45"/>
        <v>3064.8598749411567</v>
      </c>
      <c r="H309" s="39">
        <f t="shared" si="46"/>
        <v>697.04132588423761</v>
      </c>
      <c r="I309" s="37">
        <f t="shared" si="48"/>
        <v>3761.9012008253944</v>
      </c>
      <c r="J309" s="40">
        <f t="shared" si="49"/>
        <v>-340.15209411032492</v>
      </c>
      <c r="K309" s="37">
        <f t="shared" si="50"/>
        <v>3421.7491067150695</v>
      </c>
      <c r="L309" s="37">
        <f t="shared" si="51"/>
        <v>1734236.4535805068</v>
      </c>
      <c r="M309" s="37">
        <f t="shared" si="52"/>
        <v>1577426.3381956471</v>
      </c>
      <c r="N309" s="41">
        <f>'jan-sep'!M309</f>
        <v>511643.68836095708</v>
      </c>
      <c r="O309" s="41">
        <f t="shared" si="53"/>
        <v>1065782.6498346901</v>
      </c>
    </row>
    <row r="310" spans="1:15" s="34" customFormat="1" x14ac:dyDescent="0.3">
      <c r="A310" s="33">
        <v>5044</v>
      </c>
      <c r="B310" s="34" t="s">
        <v>376</v>
      </c>
      <c r="C310" s="65">
        <v>28367219</v>
      </c>
      <c r="D310" s="36">
        <v>843</v>
      </c>
      <c r="E310" s="37">
        <f t="shared" si="47"/>
        <v>33650.319098457891</v>
      </c>
      <c r="F310" s="38">
        <f t="shared" si="44"/>
        <v>1.0797287105355127</v>
      </c>
      <c r="G310" s="39">
        <f t="shared" si="45"/>
        <v>-1490.8725819643798</v>
      </c>
      <c r="H310" s="39">
        <f t="shared" si="46"/>
        <v>0</v>
      </c>
      <c r="I310" s="37">
        <f t="shared" si="48"/>
        <v>-1490.8725819643798</v>
      </c>
      <c r="J310" s="40">
        <f t="shared" si="49"/>
        <v>-340.15209411032492</v>
      </c>
      <c r="K310" s="37">
        <f t="shared" si="50"/>
        <v>-1831.0246760747048</v>
      </c>
      <c r="L310" s="37">
        <f t="shared" si="51"/>
        <v>-1256805.5865959723</v>
      </c>
      <c r="M310" s="37">
        <f t="shared" si="52"/>
        <v>-1543553.8019309761</v>
      </c>
      <c r="N310" s="41">
        <f>'jan-sep'!M310</f>
        <v>-1900502.0783334358</v>
      </c>
      <c r="O310" s="41">
        <f t="shared" si="53"/>
        <v>356948.27640245971</v>
      </c>
    </row>
    <row r="311" spans="1:15" s="34" customFormat="1" x14ac:dyDescent="0.3">
      <c r="A311" s="33">
        <v>5045</v>
      </c>
      <c r="B311" s="34" t="s">
        <v>377</v>
      </c>
      <c r="C311" s="65">
        <v>60481157</v>
      </c>
      <c r="D311" s="36">
        <v>2359</v>
      </c>
      <c r="E311" s="37">
        <f t="shared" si="47"/>
        <v>25638.472657905892</v>
      </c>
      <c r="F311" s="38">
        <f t="shared" si="44"/>
        <v>0.82265475527955245</v>
      </c>
      <c r="G311" s="39">
        <f t="shared" si="45"/>
        <v>3316.2352823668193</v>
      </c>
      <c r="H311" s="39">
        <f t="shared" si="46"/>
        <v>843.67698021587421</v>
      </c>
      <c r="I311" s="37">
        <f t="shared" si="48"/>
        <v>4159.9122625826931</v>
      </c>
      <c r="J311" s="40">
        <f t="shared" si="49"/>
        <v>-340.15209411032492</v>
      </c>
      <c r="K311" s="37">
        <f t="shared" si="50"/>
        <v>3819.7601684723682</v>
      </c>
      <c r="L311" s="37">
        <f t="shared" si="51"/>
        <v>9813233.0274325721</v>
      </c>
      <c r="M311" s="37">
        <f t="shared" si="52"/>
        <v>9010814.2374263164</v>
      </c>
      <c r="N311" s="41">
        <f>'jan-sep'!M311</f>
        <v>6126385.7254940495</v>
      </c>
      <c r="O311" s="41">
        <f t="shared" si="53"/>
        <v>2884428.5119322669</v>
      </c>
    </row>
    <row r="312" spans="1:15" s="34" customFormat="1" x14ac:dyDescent="0.3">
      <c r="A312" s="33">
        <v>5046</v>
      </c>
      <c r="B312" s="34" t="s">
        <v>378</v>
      </c>
      <c r="C312" s="65">
        <v>27379509</v>
      </c>
      <c r="D312" s="36">
        <v>1231</v>
      </c>
      <c r="E312" s="37">
        <f t="shared" si="47"/>
        <v>22241.680747359871</v>
      </c>
      <c r="F312" s="38">
        <f t="shared" si="44"/>
        <v>0.71366280965192863</v>
      </c>
      <c r="G312" s="39">
        <f t="shared" si="45"/>
        <v>5354.3104286944317</v>
      </c>
      <c r="H312" s="39">
        <f t="shared" si="46"/>
        <v>2032.5541489069813</v>
      </c>
      <c r="I312" s="37">
        <f t="shared" si="48"/>
        <v>7386.8645776014127</v>
      </c>
      <c r="J312" s="40">
        <f t="shared" si="49"/>
        <v>-340.15209411032492</v>
      </c>
      <c r="K312" s="37">
        <f t="shared" si="50"/>
        <v>7046.7124834910883</v>
      </c>
      <c r="L312" s="37">
        <f t="shared" si="51"/>
        <v>9093230.2950273398</v>
      </c>
      <c r="M312" s="37">
        <f t="shared" si="52"/>
        <v>8674503.0671775304</v>
      </c>
      <c r="N312" s="41">
        <f>'jan-sep'!M312</f>
        <v>7511661.4885261422</v>
      </c>
      <c r="O312" s="41">
        <f t="shared" si="53"/>
        <v>1162841.5786513882</v>
      </c>
    </row>
    <row r="313" spans="1:15" s="34" customFormat="1" x14ac:dyDescent="0.3">
      <c r="A313" s="33">
        <v>5047</v>
      </c>
      <c r="B313" s="34" t="s">
        <v>379</v>
      </c>
      <c r="C313" s="65">
        <v>91952273</v>
      </c>
      <c r="D313" s="36">
        <v>3884</v>
      </c>
      <c r="E313" s="37">
        <f t="shared" si="47"/>
        <v>23674.632595262618</v>
      </c>
      <c r="F313" s="38">
        <f t="shared" si="44"/>
        <v>0.75964154900558956</v>
      </c>
      <c r="G313" s="39">
        <f t="shared" si="45"/>
        <v>4494.5393199527834</v>
      </c>
      <c r="H313" s="39">
        <f t="shared" si="46"/>
        <v>1531.0210021410201</v>
      </c>
      <c r="I313" s="37">
        <f t="shared" si="48"/>
        <v>6025.5603220938037</v>
      </c>
      <c r="J313" s="40">
        <f t="shared" si="49"/>
        <v>-340.15209411032492</v>
      </c>
      <c r="K313" s="37">
        <f t="shared" si="50"/>
        <v>5685.4082279834784</v>
      </c>
      <c r="L313" s="37">
        <f t="shared" si="51"/>
        <v>23403276.291012332</v>
      </c>
      <c r="M313" s="37">
        <f t="shared" si="52"/>
        <v>22082125.557487831</v>
      </c>
      <c r="N313" s="41">
        <f>'jan-sep'!M313</f>
        <v>16550480.028176717</v>
      </c>
      <c r="O313" s="41">
        <f t="shared" si="53"/>
        <v>5531645.5293111131</v>
      </c>
    </row>
    <row r="314" spans="1:15" s="34" customFormat="1" x14ac:dyDescent="0.3">
      <c r="A314" s="33">
        <v>5049</v>
      </c>
      <c r="B314" s="34" t="s">
        <v>380</v>
      </c>
      <c r="C314" s="65">
        <v>41002242</v>
      </c>
      <c r="D314" s="36">
        <v>1103</v>
      </c>
      <c r="E314" s="37">
        <f t="shared" si="47"/>
        <v>37173.38349954669</v>
      </c>
      <c r="F314" s="38">
        <f t="shared" si="44"/>
        <v>1.1927723275006636</v>
      </c>
      <c r="G314" s="39">
        <f t="shared" si="45"/>
        <v>-3604.7112226176591</v>
      </c>
      <c r="H314" s="39">
        <f t="shared" si="46"/>
        <v>0</v>
      </c>
      <c r="I314" s="37">
        <f t="shared" si="48"/>
        <v>-3604.7112226176591</v>
      </c>
      <c r="J314" s="40">
        <f t="shared" si="49"/>
        <v>-340.15209411032492</v>
      </c>
      <c r="K314" s="37">
        <f t="shared" si="50"/>
        <v>-3944.8633167279841</v>
      </c>
      <c r="L314" s="37">
        <f t="shared" si="51"/>
        <v>-3975996.4785472779</v>
      </c>
      <c r="M314" s="37">
        <f t="shared" si="52"/>
        <v>-4351184.238350966</v>
      </c>
      <c r="N314" s="41">
        <f>'jan-sep'!M314</f>
        <v>-270670.8389107706</v>
      </c>
      <c r="O314" s="41">
        <f t="shared" si="53"/>
        <v>-4080513.3994401954</v>
      </c>
    </row>
    <row r="315" spans="1:15" s="34" customFormat="1" x14ac:dyDescent="0.3">
      <c r="A315" s="33">
        <v>5052</v>
      </c>
      <c r="B315" s="34" t="s">
        <v>381</v>
      </c>
      <c r="C315" s="65">
        <v>13173346</v>
      </c>
      <c r="D315" s="36">
        <v>557</v>
      </c>
      <c r="E315" s="37">
        <f t="shared" si="47"/>
        <v>23650.531418312388</v>
      </c>
      <c r="F315" s="38">
        <f t="shared" si="44"/>
        <v>0.75886822104294172</v>
      </c>
      <c r="G315" s="39">
        <f t="shared" si="45"/>
        <v>4509.0000261229216</v>
      </c>
      <c r="H315" s="39">
        <f t="shared" si="46"/>
        <v>1539.4564140736002</v>
      </c>
      <c r="I315" s="37">
        <f t="shared" si="48"/>
        <v>6048.4564401965217</v>
      </c>
      <c r="J315" s="40">
        <f t="shared" si="49"/>
        <v>-340.15209411032492</v>
      </c>
      <c r="K315" s="37">
        <f t="shared" si="50"/>
        <v>5708.3043460861973</v>
      </c>
      <c r="L315" s="37">
        <f t="shared" si="51"/>
        <v>3368990.2371894624</v>
      </c>
      <c r="M315" s="37">
        <f t="shared" si="52"/>
        <v>3179525.5207700119</v>
      </c>
      <c r="N315" s="41">
        <f>'jan-sep'!M315</f>
        <v>2532685.6812421302</v>
      </c>
      <c r="O315" s="41">
        <f t="shared" si="53"/>
        <v>646839.8395278817</v>
      </c>
    </row>
    <row r="316" spans="1:15" s="34" customFormat="1" x14ac:dyDescent="0.3">
      <c r="A316" s="33">
        <v>5053</v>
      </c>
      <c r="B316" s="34" t="s">
        <v>382</v>
      </c>
      <c r="C316" s="65">
        <v>165659804</v>
      </c>
      <c r="D316" s="36">
        <v>6816</v>
      </c>
      <c r="E316" s="37">
        <f t="shared" si="47"/>
        <v>24304.548708920189</v>
      </c>
      <c r="F316" s="38">
        <f t="shared" si="44"/>
        <v>0.77985349740212639</v>
      </c>
      <c r="G316" s="39">
        <f t="shared" si="45"/>
        <v>4116.5896517582414</v>
      </c>
      <c r="H316" s="39">
        <f t="shared" si="46"/>
        <v>1310.5503623608702</v>
      </c>
      <c r="I316" s="37">
        <f t="shared" si="48"/>
        <v>5427.1400141191116</v>
      </c>
      <c r="J316" s="40">
        <f t="shared" si="49"/>
        <v>-340.15209411032492</v>
      </c>
      <c r="K316" s="37">
        <f t="shared" si="50"/>
        <v>5086.9879200087871</v>
      </c>
      <c r="L316" s="37">
        <f t="shared" si="51"/>
        <v>36991386.336235866</v>
      </c>
      <c r="M316" s="37">
        <f t="shared" si="52"/>
        <v>34672909.66277989</v>
      </c>
      <c r="N316" s="41">
        <f>'jan-sep'!M316</f>
        <v>27559427.741465632</v>
      </c>
      <c r="O316" s="41">
        <f t="shared" si="53"/>
        <v>7113481.9213142581</v>
      </c>
    </row>
    <row r="317" spans="1:15" s="34" customFormat="1" x14ac:dyDescent="0.3">
      <c r="A317" s="33">
        <v>5054</v>
      </c>
      <c r="B317" s="34" t="s">
        <v>383</v>
      </c>
      <c r="C317" s="65">
        <v>228096470</v>
      </c>
      <c r="D317" s="36">
        <v>10084</v>
      </c>
      <c r="E317" s="37">
        <f t="shared" si="47"/>
        <v>22619.642007140024</v>
      </c>
      <c r="F317" s="38">
        <f t="shared" si="44"/>
        <v>0.725790350625931</v>
      </c>
      <c r="G317" s="39">
        <f t="shared" si="45"/>
        <v>5127.5336728263401</v>
      </c>
      <c r="H317" s="39">
        <f t="shared" si="46"/>
        <v>1900.2677079839275</v>
      </c>
      <c r="I317" s="37">
        <f t="shared" si="48"/>
        <v>7027.8013808102678</v>
      </c>
      <c r="J317" s="40">
        <f t="shared" si="49"/>
        <v>-340.15209411032492</v>
      </c>
      <c r="K317" s="37">
        <f t="shared" si="50"/>
        <v>6687.6492866999433</v>
      </c>
      <c r="L317" s="37">
        <f t="shared" si="51"/>
        <v>70868349.124090746</v>
      </c>
      <c r="M317" s="37">
        <f t="shared" si="52"/>
        <v>67438255.40708223</v>
      </c>
      <c r="N317" s="41">
        <f>'jan-sep'!M317</f>
        <v>55125368.892362013</v>
      </c>
      <c r="O317" s="41">
        <f t="shared" si="53"/>
        <v>12312886.514720216</v>
      </c>
    </row>
    <row r="318" spans="1:15" s="34" customFormat="1" x14ac:dyDescent="0.3">
      <c r="A318" s="33">
        <v>5055</v>
      </c>
      <c r="B318" s="34" t="s">
        <v>431</v>
      </c>
      <c r="C318" s="65">
        <v>157818860</v>
      </c>
      <c r="D318" s="36">
        <v>5963</v>
      </c>
      <c r="E318" s="37">
        <f t="shared" si="47"/>
        <v>26466.352507127285</v>
      </c>
      <c r="F318" s="38">
        <f t="shared" si="44"/>
        <v>0.84921871265133009</v>
      </c>
      <c r="G318" s="39">
        <f t="shared" si="45"/>
        <v>2819.5073728339835</v>
      </c>
      <c r="H318" s="39">
        <f t="shared" si="46"/>
        <v>553.91903298838633</v>
      </c>
      <c r="I318" s="37">
        <f t="shared" si="48"/>
        <v>3373.4264058223698</v>
      </c>
      <c r="J318" s="40">
        <f t="shared" si="49"/>
        <v>-340.15209411032492</v>
      </c>
      <c r="K318" s="37">
        <f t="shared" si="50"/>
        <v>3033.2743117120449</v>
      </c>
      <c r="L318" s="37">
        <f t="shared" si="51"/>
        <v>20115741.657918792</v>
      </c>
      <c r="M318" s="37">
        <f t="shared" si="52"/>
        <v>18087414.720738925</v>
      </c>
      <c r="N318" s="41">
        <f>'jan-sep'!M318</f>
        <v>13491598.263997879</v>
      </c>
      <c r="O318" s="41">
        <f t="shared" si="53"/>
        <v>4595816.4567410462</v>
      </c>
    </row>
    <row r="319" spans="1:15" s="34" customFormat="1" x14ac:dyDescent="0.3">
      <c r="A319" s="33">
        <v>5056</v>
      </c>
      <c r="B319" s="34" t="s">
        <v>355</v>
      </c>
      <c r="C319" s="65">
        <v>145292387</v>
      </c>
      <c r="D319" s="36">
        <v>5050</v>
      </c>
      <c r="E319" s="37">
        <f t="shared" si="47"/>
        <v>28770.769702970298</v>
      </c>
      <c r="F319" s="38">
        <f t="shared" si="44"/>
        <v>0.92315992551541448</v>
      </c>
      <c r="G319" s="39">
        <f t="shared" si="45"/>
        <v>1436.8570553281759</v>
      </c>
      <c r="H319" s="39">
        <f t="shared" si="46"/>
        <v>0</v>
      </c>
      <c r="I319" s="37">
        <f t="shared" si="48"/>
        <v>1436.8570553281759</v>
      </c>
      <c r="J319" s="40">
        <f t="shared" si="49"/>
        <v>-340.15209411032492</v>
      </c>
      <c r="K319" s="37">
        <f t="shared" si="50"/>
        <v>1096.704961217851</v>
      </c>
      <c r="L319" s="37">
        <f t="shared" si="51"/>
        <v>7256128.1294072885</v>
      </c>
      <c r="M319" s="37">
        <f t="shared" si="52"/>
        <v>5538360.0541501474</v>
      </c>
      <c r="N319" s="41">
        <f>'jan-sep'!M319</f>
        <v>10235169.424457382</v>
      </c>
      <c r="O319" s="41">
        <f t="shared" si="53"/>
        <v>-4696809.370307235</v>
      </c>
    </row>
    <row r="320" spans="1:15" s="34" customFormat="1" x14ac:dyDescent="0.3">
      <c r="A320" s="33">
        <v>5057</v>
      </c>
      <c r="B320" s="34" t="s">
        <v>357</v>
      </c>
      <c r="C320" s="65">
        <v>253466536</v>
      </c>
      <c r="D320" s="36">
        <v>10323</v>
      </c>
      <c r="E320" s="37">
        <f t="shared" si="47"/>
        <v>24553.573186089314</v>
      </c>
      <c r="F320" s="38">
        <f t="shared" si="44"/>
        <v>0.78784387861779581</v>
      </c>
      <c r="G320" s="39">
        <f t="shared" si="45"/>
        <v>3967.1749654567661</v>
      </c>
      <c r="H320" s="39">
        <f t="shared" si="46"/>
        <v>1223.3917953516764</v>
      </c>
      <c r="I320" s="37">
        <f t="shared" si="48"/>
        <v>5190.5667608084423</v>
      </c>
      <c r="J320" s="40">
        <f t="shared" si="49"/>
        <v>-340.15209411032492</v>
      </c>
      <c r="K320" s="37">
        <f t="shared" si="50"/>
        <v>4850.4146666981178</v>
      </c>
      <c r="L320" s="37">
        <f t="shared" si="51"/>
        <v>53582220.67182555</v>
      </c>
      <c r="M320" s="37">
        <f t="shared" si="52"/>
        <v>50070830.604324669</v>
      </c>
      <c r="N320" s="41">
        <f>'jan-sep'!M320</f>
        <v>42514453.924618535</v>
      </c>
      <c r="O320" s="41">
        <f t="shared" si="53"/>
        <v>7556376.6797061339</v>
      </c>
    </row>
    <row r="321" spans="1:15" s="34" customFormat="1" x14ac:dyDescent="0.3">
      <c r="A321" s="33">
        <v>5058</v>
      </c>
      <c r="B321" s="34" t="s">
        <v>358</v>
      </c>
      <c r="C321" s="65">
        <v>114855683</v>
      </c>
      <c r="D321" s="36">
        <v>4288</v>
      </c>
      <c r="E321" s="37">
        <f t="shared" si="47"/>
        <v>26785.373833955226</v>
      </c>
      <c r="F321" s="38">
        <f t="shared" si="44"/>
        <v>0.85945506389784909</v>
      </c>
      <c r="G321" s="39">
        <f t="shared" si="45"/>
        <v>2628.0945767372191</v>
      </c>
      <c r="H321" s="39">
        <f t="shared" si="46"/>
        <v>442.26156859860725</v>
      </c>
      <c r="I321" s="37">
        <f t="shared" si="48"/>
        <v>3070.3561453358261</v>
      </c>
      <c r="J321" s="40">
        <f t="shared" si="49"/>
        <v>-340.15209411032492</v>
      </c>
      <c r="K321" s="37">
        <f t="shared" si="50"/>
        <v>2730.2040512255012</v>
      </c>
      <c r="L321" s="37">
        <f t="shared" si="51"/>
        <v>13165687.151200023</v>
      </c>
      <c r="M321" s="37">
        <f t="shared" si="52"/>
        <v>11707114.97165495</v>
      </c>
      <c r="N321" s="41">
        <f>'jan-sep'!M321</f>
        <v>13497309.156133305</v>
      </c>
      <c r="O321" s="41">
        <f t="shared" si="53"/>
        <v>-1790194.1844783556</v>
      </c>
    </row>
    <row r="322" spans="1:15" s="34" customFormat="1" x14ac:dyDescent="0.3">
      <c r="A322" s="33">
        <v>5059</v>
      </c>
      <c r="B322" s="34" t="s">
        <v>432</v>
      </c>
      <c r="C322" s="65">
        <v>442638353</v>
      </c>
      <c r="D322" s="36">
        <v>18217</v>
      </c>
      <c r="E322" s="37">
        <f t="shared" si="47"/>
        <v>24298.09260580776</v>
      </c>
      <c r="F322" s="38">
        <f t="shared" si="44"/>
        <v>0.77964634216332251</v>
      </c>
      <c r="G322" s="39">
        <f t="shared" si="45"/>
        <v>4120.463313625698</v>
      </c>
      <c r="H322" s="39">
        <f t="shared" si="46"/>
        <v>1312.8099984502201</v>
      </c>
      <c r="I322" s="37">
        <f t="shared" si="48"/>
        <v>5433.2733120759185</v>
      </c>
      <c r="J322" s="40">
        <f t="shared" si="49"/>
        <v>-340.15209411032492</v>
      </c>
      <c r="K322" s="37">
        <f t="shared" si="50"/>
        <v>5093.121217965594</v>
      </c>
      <c r="L322" s="37">
        <f t="shared" si="51"/>
        <v>98977939.926087007</v>
      </c>
      <c r="M322" s="37">
        <f t="shared" si="52"/>
        <v>92781389.227679223</v>
      </c>
      <c r="N322" s="41">
        <f>'jan-sep'!M322</f>
        <v>75009887.951324761</v>
      </c>
      <c r="O322" s="41">
        <f t="shared" si="53"/>
        <v>17771501.276354462</v>
      </c>
    </row>
    <row r="323" spans="1:15" s="34" customFormat="1" x14ac:dyDescent="0.3">
      <c r="A323" s="33">
        <v>5060</v>
      </c>
      <c r="B323" s="34" t="s">
        <v>433</v>
      </c>
      <c r="C323" s="65">
        <v>275734208</v>
      </c>
      <c r="D323" s="36">
        <v>9623</v>
      </c>
      <c r="E323" s="37">
        <f t="shared" si="47"/>
        <v>28653.663930167306</v>
      </c>
      <c r="F323" s="38">
        <f t="shared" si="44"/>
        <v>0.91940238417695408</v>
      </c>
      <c r="G323" s="39">
        <f t="shared" si="45"/>
        <v>1507.1205190099711</v>
      </c>
      <c r="H323" s="39">
        <f t="shared" si="46"/>
        <v>0</v>
      </c>
      <c r="I323" s="37">
        <f t="shared" si="48"/>
        <v>1507.1205190099711</v>
      </c>
      <c r="J323" s="40">
        <f t="shared" si="49"/>
        <v>-340.15209411032492</v>
      </c>
      <c r="K323" s="37">
        <f t="shared" si="50"/>
        <v>1166.9684248996462</v>
      </c>
      <c r="L323" s="37">
        <f t="shared" si="51"/>
        <v>14503020.754432952</v>
      </c>
      <c r="M323" s="37">
        <f t="shared" si="52"/>
        <v>11229737.152809296</v>
      </c>
      <c r="N323" s="41">
        <f>'jan-sep'!M323</f>
        <v>13289426.700436311</v>
      </c>
      <c r="O323" s="41">
        <f t="shared" si="53"/>
        <v>-2059689.547627015</v>
      </c>
    </row>
    <row r="324" spans="1:15" s="34" customFormat="1" x14ac:dyDescent="0.3">
      <c r="A324" s="33">
        <v>5061</v>
      </c>
      <c r="B324" s="34" t="s">
        <v>285</v>
      </c>
      <c r="C324" s="65">
        <v>48232980</v>
      </c>
      <c r="D324" s="36">
        <v>2003</v>
      </c>
      <c r="E324" s="37">
        <f t="shared" si="47"/>
        <v>24080.369445831253</v>
      </c>
      <c r="F324" s="38">
        <f t="shared" si="44"/>
        <v>0.77266031786776324</v>
      </c>
      <c r="G324" s="39">
        <f t="shared" si="45"/>
        <v>4251.0972096116029</v>
      </c>
      <c r="H324" s="39">
        <f t="shared" si="46"/>
        <v>1389.0131044419977</v>
      </c>
      <c r="I324" s="37">
        <f t="shared" si="48"/>
        <v>5640.1103140536006</v>
      </c>
      <c r="J324" s="40">
        <f t="shared" si="49"/>
        <v>-340.15209411032492</v>
      </c>
      <c r="K324" s="37">
        <f t="shared" si="50"/>
        <v>5299.9582199432753</v>
      </c>
      <c r="L324" s="37">
        <f t="shared" si="51"/>
        <v>11297140.959049363</v>
      </c>
      <c r="M324" s="37">
        <f t="shared" si="52"/>
        <v>10615816.31454638</v>
      </c>
      <c r="N324" s="41">
        <f>'jan-sep'!M324</f>
        <v>7207414.5671956707</v>
      </c>
      <c r="O324" s="41">
        <f t="shared" si="53"/>
        <v>3408401.7473507095</v>
      </c>
    </row>
    <row r="325" spans="1:15" s="34" customFormat="1" x14ac:dyDescent="0.3">
      <c r="A325" s="33">
        <v>5401</v>
      </c>
      <c r="B325" s="34" t="s">
        <v>324</v>
      </c>
      <c r="C325" s="65">
        <v>2338971531</v>
      </c>
      <c r="D325" s="36">
        <v>76974</v>
      </c>
      <c r="E325" s="37">
        <f t="shared" si="47"/>
        <v>30386.514030711667</v>
      </c>
      <c r="F325" s="38">
        <f t="shared" si="44"/>
        <v>0.97500387785485032</v>
      </c>
      <c r="G325" s="39">
        <f t="shared" si="45"/>
        <v>467.41045868335419</v>
      </c>
      <c r="H325" s="39">
        <f t="shared" si="46"/>
        <v>0</v>
      </c>
      <c r="I325" s="37">
        <f t="shared" si="48"/>
        <v>467.41045868335419</v>
      </c>
      <c r="J325" s="40">
        <f t="shared" si="49"/>
        <v>-340.15209411032492</v>
      </c>
      <c r="K325" s="37">
        <f t="shared" si="50"/>
        <v>127.25836457302927</v>
      </c>
      <c r="L325" s="37">
        <f t="shared" si="51"/>
        <v>35978452.646692507</v>
      </c>
      <c r="M325" s="37">
        <f t="shared" si="52"/>
        <v>9795585.3546443544</v>
      </c>
      <c r="N325" s="41">
        <f>'jan-sep'!M325</f>
        <v>-5177086.6856914097</v>
      </c>
      <c r="O325" s="41">
        <f t="shared" si="53"/>
        <v>14972672.040335763</v>
      </c>
    </row>
    <row r="326" spans="1:15" s="34" customFormat="1" x14ac:dyDescent="0.3">
      <c r="A326" s="33">
        <v>5402</v>
      </c>
      <c r="B326" s="34" t="s">
        <v>441</v>
      </c>
      <c r="C326" s="65">
        <v>663640227</v>
      </c>
      <c r="D326" s="36">
        <v>24703</v>
      </c>
      <c r="E326" s="37">
        <f t="shared" si="47"/>
        <v>26864.762458001052</v>
      </c>
      <c r="F326" s="38">
        <f t="shared" si="44"/>
        <v>0.86200238525968775</v>
      </c>
      <c r="G326" s="39">
        <f t="shared" si="45"/>
        <v>2580.4614023097229</v>
      </c>
      <c r="H326" s="39">
        <f t="shared" si="46"/>
        <v>414.47555018256787</v>
      </c>
      <c r="I326" s="37">
        <f t="shared" si="48"/>
        <v>2994.9369524922909</v>
      </c>
      <c r="J326" s="40">
        <f t="shared" si="49"/>
        <v>-340.15209411032492</v>
      </c>
      <c r="K326" s="37">
        <f t="shared" si="50"/>
        <v>2654.7848583819659</v>
      </c>
      <c r="L326" s="37">
        <f t="shared" si="51"/>
        <v>73983927.537417054</v>
      </c>
      <c r="M326" s="37">
        <f t="shared" si="52"/>
        <v>65581150.356609702</v>
      </c>
      <c r="N326" s="41">
        <f>'jan-sep'!M326</f>
        <v>53741803.251390204</v>
      </c>
      <c r="O326" s="41">
        <f t="shared" si="53"/>
        <v>11839347.105219498</v>
      </c>
    </row>
    <row r="327" spans="1:15" s="34" customFormat="1" x14ac:dyDescent="0.3">
      <c r="A327" s="33">
        <v>5403</v>
      </c>
      <c r="B327" s="34" t="s">
        <v>342</v>
      </c>
      <c r="C327" s="65">
        <v>560757402</v>
      </c>
      <c r="D327" s="36">
        <v>20789</v>
      </c>
      <c r="E327" s="37">
        <f t="shared" si="47"/>
        <v>26973.755447592477</v>
      </c>
      <c r="F327" s="38">
        <f t="shared" si="44"/>
        <v>0.86549961391195196</v>
      </c>
      <c r="G327" s="39">
        <f t="shared" si="45"/>
        <v>2515.065608554868</v>
      </c>
      <c r="H327" s="39">
        <f t="shared" si="46"/>
        <v>376.32800382556923</v>
      </c>
      <c r="I327" s="37">
        <f t="shared" si="48"/>
        <v>2891.3936123804374</v>
      </c>
      <c r="J327" s="40">
        <f t="shared" si="49"/>
        <v>-340.15209411032492</v>
      </c>
      <c r="K327" s="37">
        <f t="shared" si="50"/>
        <v>2551.2415182701125</v>
      </c>
      <c r="L327" s="37">
        <f t="shared" si="51"/>
        <v>60109181.807776913</v>
      </c>
      <c r="M327" s="37">
        <f t="shared" si="52"/>
        <v>53037759.923317365</v>
      </c>
      <c r="N327" s="41">
        <f>'jan-sep'!M327</f>
        <v>41528411.292177074</v>
      </c>
      <c r="O327" s="41">
        <f t="shared" si="53"/>
        <v>11509348.631140292</v>
      </c>
    </row>
    <row r="328" spans="1:15" s="34" customFormat="1" x14ac:dyDescent="0.3">
      <c r="A328" s="33">
        <v>5404</v>
      </c>
      <c r="B328" s="34" t="s">
        <v>339</v>
      </c>
      <c r="C328" s="65">
        <v>44974180</v>
      </c>
      <c r="D328" s="36">
        <v>2029</v>
      </c>
      <c r="E328" s="37">
        <f t="shared" si="47"/>
        <v>22165.687530803352</v>
      </c>
      <c r="F328" s="38">
        <f t="shared" ref="F328:F363" si="54">IF(ISNUMBER(C328),E328/E$366,"")</f>
        <v>0.71122443581416683</v>
      </c>
      <c r="G328" s="39">
        <f t="shared" ref="G328:G363" si="55">(E$366-E328)*0.6</f>
        <v>5399.9063586283428</v>
      </c>
      <c r="H328" s="39">
        <f t="shared" ref="H328:H363" si="56">IF(E328&gt;=E$366*0.9,0,IF(E328&lt;0.9*E$366,(E$366*0.9-E328)*0.35))</f>
        <v>2059.1517747017629</v>
      </c>
      <c r="I328" s="37">
        <f t="shared" si="48"/>
        <v>7459.0581333301052</v>
      </c>
      <c r="J328" s="40">
        <f t="shared" si="49"/>
        <v>-340.15209411032492</v>
      </c>
      <c r="K328" s="37">
        <f t="shared" si="50"/>
        <v>7118.9060392197807</v>
      </c>
      <c r="L328" s="37">
        <f t="shared" si="51"/>
        <v>15134428.952526784</v>
      </c>
      <c r="M328" s="37">
        <f t="shared" si="52"/>
        <v>14444260.353576936</v>
      </c>
      <c r="N328" s="41">
        <f>'jan-sep'!M328</f>
        <v>10778226.484093864</v>
      </c>
      <c r="O328" s="41">
        <f t="shared" si="53"/>
        <v>3666033.8694830723</v>
      </c>
    </row>
    <row r="329" spans="1:15" s="34" customFormat="1" x14ac:dyDescent="0.3">
      <c r="A329" s="33">
        <v>5405</v>
      </c>
      <c r="B329" s="34" t="s">
        <v>340</v>
      </c>
      <c r="C329" s="65">
        <v>149775139</v>
      </c>
      <c r="D329" s="36">
        <v>5788</v>
      </c>
      <c r="E329" s="37">
        <f t="shared" ref="E329:E363" si="57">(C329)/D329</f>
        <v>25876.838113337941</v>
      </c>
      <c r="F329" s="38">
        <f t="shared" si="54"/>
        <v>0.83030312334039658</v>
      </c>
      <c r="G329" s="39">
        <f t="shared" si="55"/>
        <v>3173.2160091075898</v>
      </c>
      <c r="H329" s="39">
        <f t="shared" si="56"/>
        <v>760.24907081465699</v>
      </c>
      <c r="I329" s="37">
        <f t="shared" ref="I329:I363" si="58">G329+H329</f>
        <v>3933.4650799222468</v>
      </c>
      <c r="J329" s="40">
        <f t="shared" ref="J329:J363" si="59">I$368</f>
        <v>-340.15209411032492</v>
      </c>
      <c r="K329" s="37">
        <f t="shared" ref="K329:K363" si="60">I329+J329</f>
        <v>3593.3129858119219</v>
      </c>
      <c r="L329" s="37">
        <f t="shared" ref="L329:L363" si="61">(I329*D329)</f>
        <v>22766895.882589966</v>
      </c>
      <c r="M329" s="37">
        <f t="shared" ref="M329:M363" si="62">(K329*D329)</f>
        <v>20798095.561879404</v>
      </c>
      <c r="N329" s="41">
        <f>'jan-sep'!M329</f>
        <v>15044267.207952341</v>
      </c>
      <c r="O329" s="41">
        <f t="shared" ref="O329:O363" si="63">M329-N329</f>
        <v>5753828.3539270628</v>
      </c>
    </row>
    <row r="330" spans="1:15" s="34" customFormat="1" x14ac:dyDescent="0.3">
      <c r="A330" s="33">
        <v>5406</v>
      </c>
      <c r="B330" s="34" t="s">
        <v>341</v>
      </c>
      <c r="C330" s="65">
        <v>328031525</v>
      </c>
      <c r="D330" s="36">
        <v>11448</v>
      </c>
      <c r="E330" s="37">
        <f t="shared" si="57"/>
        <v>28654.046558350805</v>
      </c>
      <c r="F330" s="38">
        <f t="shared" si="54"/>
        <v>0.91941466146425033</v>
      </c>
      <c r="G330" s="39">
        <f t="shared" si="55"/>
        <v>1506.8909420998716</v>
      </c>
      <c r="H330" s="39">
        <f t="shared" si="56"/>
        <v>0</v>
      </c>
      <c r="I330" s="37">
        <f t="shared" si="58"/>
        <v>1506.8909420998716</v>
      </c>
      <c r="J330" s="40">
        <f t="shared" si="59"/>
        <v>-340.15209411032492</v>
      </c>
      <c r="K330" s="37">
        <f t="shared" si="60"/>
        <v>1166.7388479895467</v>
      </c>
      <c r="L330" s="37">
        <f t="shared" si="61"/>
        <v>17250887.50515933</v>
      </c>
      <c r="M330" s="37">
        <f t="shared" si="62"/>
        <v>13356826.33178433</v>
      </c>
      <c r="N330" s="41">
        <f>'jan-sep'!M330</f>
        <v>9879887.1604256667</v>
      </c>
      <c r="O330" s="41">
        <f t="shared" si="63"/>
        <v>3476939.1713586636</v>
      </c>
    </row>
    <row r="331" spans="1:15" s="34" customFormat="1" x14ac:dyDescent="0.3">
      <c r="A331" s="33">
        <v>5411</v>
      </c>
      <c r="B331" s="34" t="s">
        <v>325</v>
      </c>
      <c r="C331" s="65">
        <v>61663977</v>
      </c>
      <c r="D331" s="36">
        <v>2839</v>
      </c>
      <c r="E331" s="37">
        <f t="shared" si="57"/>
        <v>21720.315956322647</v>
      </c>
      <c r="F331" s="38">
        <f t="shared" si="54"/>
        <v>0.69693391825871043</v>
      </c>
      <c r="G331" s="39">
        <f t="shared" si="55"/>
        <v>5667.1293033167658</v>
      </c>
      <c r="H331" s="39">
        <f t="shared" si="56"/>
        <v>2215.0318257700096</v>
      </c>
      <c r="I331" s="37">
        <f t="shared" si="58"/>
        <v>7882.161129086775</v>
      </c>
      <c r="J331" s="40">
        <f t="shared" si="59"/>
        <v>-340.15209411032492</v>
      </c>
      <c r="K331" s="37">
        <f t="shared" si="60"/>
        <v>7542.0090349764505</v>
      </c>
      <c r="L331" s="37">
        <f t="shared" si="61"/>
        <v>22377455.445477355</v>
      </c>
      <c r="M331" s="37">
        <f t="shared" si="62"/>
        <v>21411763.650298145</v>
      </c>
      <c r="N331" s="41">
        <f>'jan-sep'!M331</f>
        <v>15779230.472076137</v>
      </c>
      <c r="O331" s="41">
        <f t="shared" si="63"/>
        <v>5632533.178222008</v>
      </c>
    </row>
    <row r="332" spans="1:15" s="34" customFormat="1" x14ac:dyDescent="0.3">
      <c r="A332" s="33">
        <v>5412</v>
      </c>
      <c r="B332" s="34" t="s">
        <v>313</v>
      </c>
      <c r="C332" s="65">
        <v>100604860</v>
      </c>
      <c r="D332" s="36">
        <v>4216</v>
      </c>
      <c r="E332" s="37">
        <f t="shared" si="57"/>
        <v>23862.63282732448</v>
      </c>
      <c r="F332" s="38">
        <f t="shared" si="54"/>
        <v>0.76567386173197416</v>
      </c>
      <c r="G332" s="39">
        <f t="shared" si="55"/>
        <v>4381.7391807156664</v>
      </c>
      <c r="H332" s="39">
        <f t="shared" si="56"/>
        <v>1465.2209209193682</v>
      </c>
      <c r="I332" s="37">
        <f t="shared" si="58"/>
        <v>5846.9601016350343</v>
      </c>
      <c r="J332" s="40">
        <f t="shared" si="59"/>
        <v>-340.15209411032492</v>
      </c>
      <c r="K332" s="37">
        <f t="shared" si="60"/>
        <v>5506.808007524709</v>
      </c>
      <c r="L332" s="37">
        <f t="shared" si="61"/>
        <v>24650783.788493305</v>
      </c>
      <c r="M332" s="37">
        <f t="shared" si="62"/>
        <v>23216702.559724174</v>
      </c>
      <c r="N332" s="41">
        <f>'jan-sep'!M332</f>
        <v>19931610.201645996</v>
      </c>
      <c r="O332" s="41">
        <f t="shared" si="63"/>
        <v>3285092.358078178</v>
      </c>
    </row>
    <row r="333" spans="1:15" s="34" customFormat="1" x14ac:dyDescent="0.3">
      <c r="A333" s="33">
        <v>5413</v>
      </c>
      <c r="B333" s="34" t="s">
        <v>326</v>
      </c>
      <c r="C333" s="65">
        <v>34682578</v>
      </c>
      <c r="D333" s="36">
        <v>1361</v>
      </c>
      <c r="E333" s="37">
        <f t="shared" si="57"/>
        <v>25483.157972079352</v>
      </c>
      <c r="F333" s="38">
        <f t="shared" si="54"/>
        <v>0.81767121485712591</v>
      </c>
      <c r="G333" s="39">
        <f t="shared" si="55"/>
        <v>3409.4240938627431</v>
      </c>
      <c r="H333" s="39">
        <f t="shared" si="56"/>
        <v>898.03712025516279</v>
      </c>
      <c r="I333" s="37">
        <f t="shared" si="58"/>
        <v>4307.4612141179059</v>
      </c>
      <c r="J333" s="40">
        <f t="shared" si="59"/>
        <v>-340.15209411032492</v>
      </c>
      <c r="K333" s="37">
        <f t="shared" si="60"/>
        <v>3967.309120007581</v>
      </c>
      <c r="L333" s="37">
        <f t="shared" si="61"/>
        <v>5862454.7124144696</v>
      </c>
      <c r="M333" s="37">
        <f t="shared" si="62"/>
        <v>5399507.7123303181</v>
      </c>
      <c r="N333" s="41">
        <f>'jan-sep'!M333</f>
        <v>4418092.8230171241</v>
      </c>
      <c r="O333" s="41">
        <f t="shared" si="63"/>
        <v>981414.88931319397</v>
      </c>
    </row>
    <row r="334" spans="1:15" s="34" customFormat="1" x14ac:dyDescent="0.3">
      <c r="A334" s="33">
        <v>5414</v>
      </c>
      <c r="B334" s="34" t="s">
        <v>327</v>
      </c>
      <c r="C334" s="65">
        <v>28261301</v>
      </c>
      <c r="D334" s="36">
        <v>1091</v>
      </c>
      <c r="E334" s="37">
        <f t="shared" si="57"/>
        <v>25904.033913840514</v>
      </c>
      <c r="F334" s="38">
        <f t="shared" si="54"/>
        <v>0.83117574765408309</v>
      </c>
      <c r="G334" s="39">
        <f t="shared" si="55"/>
        <v>3156.8985288060458</v>
      </c>
      <c r="H334" s="39">
        <f t="shared" si="56"/>
        <v>750.73054063875622</v>
      </c>
      <c r="I334" s="37">
        <f t="shared" si="58"/>
        <v>3907.6290694448021</v>
      </c>
      <c r="J334" s="40">
        <f t="shared" si="59"/>
        <v>-340.15209411032492</v>
      </c>
      <c r="K334" s="37">
        <f t="shared" si="60"/>
        <v>3567.4769753344772</v>
      </c>
      <c r="L334" s="37">
        <f t="shared" si="61"/>
        <v>4263223.3147642789</v>
      </c>
      <c r="M334" s="37">
        <f t="shared" si="62"/>
        <v>3892117.3800899144</v>
      </c>
      <c r="N334" s="41">
        <f>'jan-sep'!M334</f>
        <v>3957883.1436897023</v>
      </c>
      <c r="O334" s="41">
        <f t="shared" si="63"/>
        <v>-65765.763599787839</v>
      </c>
    </row>
    <row r="335" spans="1:15" s="34" customFormat="1" x14ac:dyDescent="0.3">
      <c r="A335" s="33">
        <v>5415</v>
      </c>
      <c r="B335" s="34" t="s">
        <v>387</v>
      </c>
      <c r="C335" s="65">
        <v>21703821</v>
      </c>
      <c r="D335" s="36">
        <v>1034</v>
      </c>
      <c r="E335" s="37">
        <f t="shared" si="57"/>
        <v>20990.155705996131</v>
      </c>
      <c r="F335" s="38">
        <f t="shared" si="54"/>
        <v>0.67350546329331706</v>
      </c>
      <c r="G335" s="39">
        <f t="shared" si="55"/>
        <v>6105.2254535126758</v>
      </c>
      <c r="H335" s="39">
        <f t="shared" si="56"/>
        <v>2470.5879133842905</v>
      </c>
      <c r="I335" s="37">
        <f t="shared" si="58"/>
        <v>8575.8133668969658</v>
      </c>
      <c r="J335" s="40">
        <f t="shared" si="59"/>
        <v>-340.15209411032492</v>
      </c>
      <c r="K335" s="37">
        <f t="shared" si="60"/>
        <v>8235.6612727866413</v>
      </c>
      <c r="L335" s="37">
        <f t="shared" si="61"/>
        <v>8867391.0213714633</v>
      </c>
      <c r="M335" s="37">
        <f t="shared" si="62"/>
        <v>8515673.7560613863</v>
      </c>
      <c r="N335" s="41">
        <f>'jan-sep'!M335</f>
        <v>7495546.3797205798</v>
      </c>
      <c r="O335" s="41">
        <f t="shared" si="63"/>
        <v>1020127.3763408065</v>
      </c>
    </row>
    <row r="336" spans="1:15" s="34" customFormat="1" x14ac:dyDescent="0.3">
      <c r="A336" s="33">
        <v>5416</v>
      </c>
      <c r="B336" s="34" t="s">
        <v>328</v>
      </c>
      <c r="C336" s="65">
        <v>121352552</v>
      </c>
      <c r="D336" s="36">
        <v>4005</v>
      </c>
      <c r="E336" s="37">
        <f t="shared" si="57"/>
        <v>30300.262671660425</v>
      </c>
      <c r="F336" s="38">
        <f t="shared" si="54"/>
        <v>0.97223635376636097</v>
      </c>
      <c r="G336" s="39">
        <f t="shared" si="55"/>
        <v>519.1612741140998</v>
      </c>
      <c r="H336" s="39">
        <f t="shared" si="56"/>
        <v>0</v>
      </c>
      <c r="I336" s="37">
        <f t="shared" si="58"/>
        <v>519.1612741140998</v>
      </c>
      <c r="J336" s="40">
        <f t="shared" si="59"/>
        <v>-340.15209411032492</v>
      </c>
      <c r="K336" s="37">
        <f t="shared" si="60"/>
        <v>179.00918000377487</v>
      </c>
      <c r="L336" s="37">
        <f t="shared" si="61"/>
        <v>2079240.9028269697</v>
      </c>
      <c r="M336" s="37">
        <f t="shared" si="62"/>
        <v>716931.76591511839</v>
      </c>
      <c r="N336" s="41">
        <f>'jan-sep'!M336</f>
        <v>144075.93033759407</v>
      </c>
      <c r="O336" s="41">
        <f t="shared" si="63"/>
        <v>572855.83557752427</v>
      </c>
    </row>
    <row r="337" spans="1:15" s="34" customFormat="1" x14ac:dyDescent="0.3">
      <c r="A337" s="33">
        <v>5417</v>
      </c>
      <c r="B337" s="34" t="s">
        <v>329</v>
      </c>
      <c r="C337" s="65">
        <v>56525015</v>
      </c>
      <c r="D337" s="36">
        <v>2146</v>
      </c>
      <c r="E337" s="37">
        <f t="shared" si="57"/>
        <v>26339.708760484624</v>
      </c>
      <c r="F337" s="38">
        <f t="shared" si="54"/>
        <v>0.84515512891948574</v>
      </c>
      <c r="G337" s="39">
        <f t="shared" si="55"/>
        <v>2895.49362081958</v>
      </c>
      <c r="H337" s="39">
        <f t="shared" si="56"/>
        <v>598.24434431331792</v>
      </c>
      <c r="I337" s="37">
        <f t="shared" si="58"/>
        <v>3493.7379651328979</v>
      </c>
      <c r="J337" s="40">
        <f t="shared" si="59"/>
        <v>-340.15209411032492</v>
      </c>
      <c r="K337" s="37">
        <f t="shared" si="60"/>
        <v>3153.585871022573</v>
      </c>
      <c r="L337" s="37">
        <f t="shared" si="61"/>
        <v>7497561.673175199</v>
      </c>
      <c r="M337" s="37">
        <f t="shared" si="62"/>
        <v>6767595.2792144418</v>
      </c>
      <c r="N337" s="41">
        <f>'jan-sep'!M337</f>
        <v>6966374.5101357503</v>
      </c>
      <c r="O337" s="41">
        <f t="shared" si="63"/>
        <v>-198779.23092130851</v>
      </c>
    </row>
    <row r="338" spans="1:15" s="34" customFormat="1" x14ac:dyDescent="0.3">
      <c r="A338" s="33">
        <v>5418</v>
      </c>
      <c r="B338" s="34" t="s">
        <v>330</v>
      </c>
      <c r="C338" s="65">
        <v>188933550</v>
      </c>
      <c r="D338" s="36">
        <v>6640</v>
      </c>
      <c r="E338" s="37">
        <f t="shared" si="57"/>
        <v>28453.847891566264</v>
      </c>
      <c r="F338" s="38">
        <f t="shared" si="54"/>
        <v>0.91299094085388299</v>
      </c>
      <c r="G338" s="39">
        <f t="shared" si="55"/>
        <v>1627.0101421705963</v>
      </c>
      <c r="H338" s="39">
        <f t="shared" si="56"/>
        <v>0</v>
      </c>
      <c r="I338" s="37">
        <f t="shared" si="58"/>
        <v>1627.0101421705963</v>
      </c>
      <c r="J338" s="40">
        <f t="shared" si="59"/>
        <v>-340.15209411032492</v>
      </c>
      <c r="K338" s="37">
        <f t="shared" si="60"/>
        <v>1286.8580480602714</v>
      </c>
      <c r="L338" s="37">
        <f t="shared" si="61"/>
        <v>10803347.34401276</v>
      </c>
      <c r="M338" s="37">
        <f t="shared" si="62"/>
        <v>8544737.4391202014</v>
      </c>
      <c r="N338" s="41">
        <f>'jan-sep'!M338</f>
        <v>5734763.2375634471</v>
      </c>
      <c r="O338" s="41">
        <f t="shared" si="63"/>
        <v>2809974.2015567543</v>
      </c>
    </row>
    <row r="339" spans="1:15" s="34" customFormat="1" x14ac:dyDescent="0.3">
      <c r="A339" s="33">
        <v>5419</v>
      </c>
      <c r="B339" s="34" t="s">
        <v>331</v>
      </c>
      <c r="C339" s="65">
        <v>88038323</v>
      </c>
      <c r="D339" s="36">
        <v>3464</v>
      </c>
      <c r="E339" s="37">
        <f t="shared" si="57"/>
        <v>25415.220265588916</v>
      </c>
      <c r="F339" s="38">
        <f t="shared" si="54"/>
        <v>0.81549131599759261</v>
      </c>
      <c r="G339" s="39">
        <f t="shared" si="55"/>
        <v>3450.1867177570048</v>
      </c>
      <c r="H339" s="39">
        <f t="shared" si="56"/>
        <v>921.81531752681565</v>
      </c>
      <c r="I339" s="37">
        <f t="shared" si="58"/>
        <v>4372.0020352838201</v>
      </c>
      <c r="J339" s="40">
        <f t="shared" si="59"/>
        <v>-340.15209411032492</v>
      </c>
      <c r="K339" s="37">
        <f t="shared" si="60"/>
        <v>4031.8499411734952</v>
      </c>
      <c r="L339" s="37">
        <f t="shared" si="61"/>
        <v>15144615.050223153</v>
      </c>
      <c r="M339" s="37">
        <f t="shared" si="62"/>
        <v>13966328.196224988</v>
      </c>
      <c r="N339" s="41">
        <f>'jan-sep'!M339</f>
        <v>12434954.693667389</v>
      </c>
      <c r="O339" s="41">
        <f t="shared" si="63"/>
        <v>1531373.5025575981</v>
      </c>
    </row>
    <row r="340" spans="1:15" s="34" customFormat="1" x14ac:dyDescent="0.3">
      <c r="A340" s="33">
        <v>5420</v>
      </c>
      <c r="B340" s="34" t="s">
        <v>332</v>
      </c>
      <c r="C340" s="65">
        <v>24798837</v>
      </c>
      <c r="D340" s="36">
        <v>1083</v>
      </c>
      <c r="E340" s="37">
        <f t="shared" si="57"/>
        <v>22898.279778393353</v>
      </c>
      <c r="F340" s="38">
        <f t="shared" si="54"/>
        <v>0.73473092561963538</v>
      </c>
      <c r="G340" s="39">
        <f t="shared" si="55"/>
        <v>4960.3510100743424</v>
      </c>
      <c r="H340" s="39">
        <f t="shared" si="56"/>
        <v>1802.7444880452626</v>
      </c>
      <c r="I340" s="37">
        <f t="shared" si="58"/>
        <v>6763.0954981196046</v>
      </c>
      <c r="J340" s="40">
        <f t="shared" si="59"/>
        <v>-340.15209411032492</v>
      </c>
      <c r="K340" s="37">
        <f t="shared" si="60"/>
        <v>6422.9434040092801</v>
      </c>
      <c r="L340" s="37">
        <f t="shared" si="61"/>
        <v>7324432.4244635319</v>
      </c>
      <c r="M340" s="37">
        <f t="shared" si="62"/>
        <v>6956047.7065420505</v>
      </c>
      <c r="N340" s="41">
        <f>'jan-sep'!M340</f>
        <v>5733483.9654133357</v>
      </c>
      <c r="O340" s="41">
        <f t="shared" si="63"/>
        <v>1222563.7411287148</v>
      </c>
    </row>
    <row r="341" spans="1:15" s="34" customFormat="1" x14ac:dyDescent="0.3">
      <c r="A341" s="33">
        <v>5421</v>
      </c>
      <c r="B341" s="34" t="s">
        <v>434</v>
      </c>
      <c r="C341" s="65">
        <v>373419414</v>
      </c>
      <c r="D341" s="36">
        <v>14851</v>
      </c>
      <c r="E341" s="37">
        <f t="shared" si="57"/>
        <v>25144.395259578479</v>
      </c>
      <c r="F341" s="38">
        <f t="shared" si="54"/>
        <v>0.80680142709446423</v>
      </c>
      <c r="G341" s="39">
        <f t="shared" si="55"/>
        <v>3612.6817213632667</v>
      </c>
      <c r="H341" s="39">
        <f t="shared" si="56"/>
        <v>1016.6040696304684</v>
      </c>
      <c r="I341" s="37">
        <f t="shared" si="58"/>
        <v>4629.2857909937347</v>
      </c>
      <c r="J341" s="40">
        <f t="shared" si="59"/>
        <v>-340.15209411032492</v>
      </c>
      <c r="K341" s="37">
        <f t="shared" si="60"/>
        <v>4289.1336968834094</v>
      </c>
      <c r="L341" s="37">
        <f t="shared" si="61"/>
        <v>68749523.282047957</v>
      </c>
      <c r="M341" s="37">
        <f t="shared" si="62"/>
        <v>63697924.532415509</v>
      </c>
      <c r="N341" s="41">
        <f>'jan-sep'!M341</f>
        <v>44850850.629042841</v>
      </c>
      <c r="O341" s="41">
        <f t="shared" si="63"/>
        <v>18847073.903372668</v>
      </c>
    </row>
    <row r="342" spans="1:15" s="34" customFormat="1" x14ac:dyDescent="0.3">
      <c r="A342" s="33">
        <v>5422</v>
      </c>
      <c r="B342" s="34" t="s">
        <v>333</v>
      </c>
      <c r="C342" s="65">
        <v>126485689</v>
      </c>
      <c r="D342" s="36">
        <v>5559</v>
      </c>
      <c r="E342" s="37">
        <f t="shared" si="57"/>
        <v>22753.316963482641</v>
      </c>
      <c r="F342" s="38">
        <f t="shared" si="54"/>
        <v>0.73007954288649768</v>
      </c>
      <c r="G342" s="39">
        <f t="shared" si="55"/>
        <v>5047.3286990207698</v>
      </c>
      <c r="H342" s="39">
        <f t="shared" si="56"/>
        <v>1853.4814732640118</v>
      </c>
      <c r="I342" s="37">
        <f t="shared" si="58"/>
        <v>6900.8101722847814</v>
      </c>
      <c r="J342" s="40">
        <f t="shared" si="59"/>
        <v>-340.15209411032492</v>
      </c>
      <c r="K342" s="37">
        <f t="shared" si="60"/>
        <v>6560.658078174456</v>
      </c>
      <c r="L342" s="37">
        <f t="shared" si="61"/>
        <v>38361603.747731097</v>
      </c>
      <c r="M342" s="37">
        <f t="shared" si="62"/>
        <v>36470698.2565718</v>
      </c>
      <c r="N342" s="41">
        <f>'jan-sep'!M342</f>
        <v>29631287.036041301</v>
      </c>
      <c r="O342" s="41">
        <f t="shared" si="63"/>
        <v>6839411.2205304988</v>
      </c>
    </row>
    <row r="343" spans="1:15" s="34" customFormat="1" x14ac:dyDescent="0.3">
      <c r="A343" s="33">
        <v>5423</v>
      </c>
      <c r="B343" s="34" t="s">
        <v>334</v>
      </c>
      <c r="C343" s="65">
        <v>56164102</v>
      </c>
      <c r="D343" s="36">
        <v>2200</v>
      </c>
      <c r="E343" s="37">
        <f t="shared" si="57"/>
        <v>25529.137272727272</v>
      </c>
      <c r="F343" s="38">
        <f t="shared" si="54"/>
        <v>0.81914654027245548</v>
      </c>
      <c r="G343" s="39">
        <f t="shared" si="55"/>
        <v>3381.8365134739911</v>
      </c>
      <c r="H343" s="39">
        <f t="shared" si="56"/>
        <v>881.94436502839108</v>
      </c>
      <c r="I343" s="37">
        <f t="shared" si="58"/>
        <v>4263.7808785023826</v>
      </c>
      <c r="J343" s="40">
        <f t="shared" si="59"/>
        <v>-340.15209411032492</v>
      </c>
      <c r="K343" s="37">
        <f t="shared" si="60"/>
        <v>3923.6287843920577</v>
      </c>
      <c r="L343" s="37">
        <f t="shared" si="61"/>
        <v>9380317.9327052422</v>
      </c>
      <c r="M343" s="37">
        <f t="shared" si="62"/>
        <v>8631983.3256625272</v>
      </c>
      <c r="N343" s="41">
        <f>'jan-sep'!M343</f>
        <v>7903171.0760012306</v>
      </c>
      <c r="O343" s="41">
        <f t="shared" si="63"/>
        <v>728812.24966129661</v>
      </c>
    </row>
    <row r="344" spans="1:15" s="34" customFormat="1" x14ac:dyDescent="0.3">
      <c r="A344" s="33">
        <v>5424</v>
      </c>
      <c r="B344" s="34" t="s">
        <v>335</v>
      </c>
      <c r="C344" s="65">
        <v>62885987</v>
      </c>
      <c r="D344" s="36">
        <v>2794</v>
      </c>
      <c r="E344" s="37">
        <f t="shared" si="57"/>
        <v>22507.511453113817</v>
      </c>
      <c r="F344" s="38">
        <f t="shared" si="54"/>
        <v>0.72219244779011815</v>
      </c>
      <c r="G344" s="39">
        <f t="shared" si="55"/>
        <v>5194.8120052420645</v>
      </c>
      <c r="H344" s="39">
        <f t="shared" si="56"/>
        <v>1939.5134018931001</v>
      </c>
      <c r="I344" s="37">
        <f t="shared" si="58"/>
        <v>7134.3254071351648</v>
      </c>
      <c r="J344" s="40">
        <f t="shared" si="59"/>
        <v>-340.15209411032492</v>
      </c>
      <c r="K344" s="37">
        <f t="shared" si="60"/>
        <v>6794.1733130248394</v>
      </c>
      <c r="L344" s="37">
        <f t="shared" si="61"/>
        <v>19933305.187535651</v>
      </c>
      <c r="M344" s="37">
        <f t="shared" si="62"/>
        <v>18982920.236591402</v>
      </c>
      <c r="N344" s="41">
        <f>'jan-sep'!M344</f>
        <v>15670831.000521567</v>
      </c>
      <c r="O344" s="41">
        <f t="shared" si="63"/>
        <v>3312089.2360698357</v>
      </c>
    </row>
    <row r="345" spans="1:15" s="34" customFormat="1" x14ac:dyDescent="0.3">
      <c r="A345" s="33">
        <v>5425</v>
      </c>
      <c r="B345" s="34" t="s">
        <v>435</v>
      </c>
      <c r="C345" s="65">
        <v>52827280</v>
      </c>
      <c r="D345" s="36">
        <v>1829</v>
      </c>
      <c r="E345" s="37">
        <f t="shared" si="57"/>
        <v>28883.149261891744</v>
      </c>
      <c r="F345" s="38">
        <f t="shared" si="54"/>
        <v>0.92676581810412284</v>
      </c>
      <c r="G345" s="39">
        <f t="shared" si="55"/>
        <v>1369.4293199753083</v>
      </c>
      <c r="H345" s="39">
        <f t="shared" si="56"/>
        <v>0</v>
      </c>
      <c r="I345" s="37">
        <f t="shared" si="58"/>
        <v>1369.4293199753083</v>
      </c>
      <c r="J345" s="40">
        <f t="shared" si="59"/>
        <v>-340.15209411032492</v>
      </c>
      <c r="K345" s="37">
        <f t="shared" si="60"/>
        <v>1029.2772258649834</v>
      </c>
      <c r="L345" s="37">
        <f t="shared" si="61"/>
        <v>2504686.2262348388</v>
      </c>
      <c r="M345" s="37">
        <f t="shared" si="62"/>
        <v>1882548.0461070547</v>
      </c>
      <c r="N345" s="41">
        <f>'jan-sep'!M345</f>
        <v>2185807.7050155941</v>
      </c>
      <c r="O345" s="41">
        <f t="shared" si="63"/>
        <v>-303259.65890853945</v>
      </c>
    </row>
    <row r="346" spans="1:15" s="34" customFormat="1" x14ac:dyDescent="0.3">
      <c r="A346" s="33">
        <v>5426</v>
      </c>
      <c r="B346" s="34" t="s">
        <v>436</v>
      </c>
      <c r="C346" s="65">
        <v>46268381</v>
      </c>
      <c r="D346" s="36">
        <v>2071</v>
      </c>
      <c r="E346" s="37">
        <f t="shared" si="57"/>
        <v>22341.082085948816</v>
      </c>
      <c r="F346" s="38">
        <f t="shared" si="54"/>
        <v>0.71685227358616699</v>
      </c>
      <c r="G346" s="39">
        <f t="shared" si="55"/>
        <v>5294.6696255410652</v>
      </c>
      <c r="H346" s="39">
        <f t="shared" si="56"/>
        <v>1997.7636804008505</v>
      </c>
      <c r="I346" s="37">
        <f t="shared" si="58"/>
        <v>7292.4333059419159</v>
      </c>
      <c r="J346" s="40">
        <f t="shared" si="59"/>
        <v>-340.15209411032492</v>
      </c>
      <c r="K346" s="37">
        <f t="shared" si="60"/>
        <v>6952.2812118315906</v>
      </c>
      <c r="L346" s="37">
        <f t="shared" si="61"/>
        <v>15102629.376605708</v>
      </c>
      <c r="M346" s="37">
        <f t="shared" si="62"/>
        <v>14398174.389703223</v>
      </c>
      <c r="N346" s="41">
        <f>'jan-sep'!M346</f>
        <v>9016202.0075447969</v>
      </c>
      <c r="O346" s="41">
        <f t="shared" si="63"/>
        <v>5381972.3821584266</v>
      </c>
    </row>
    <row r="347" spans="1:15" s="34" customFormat="1" x14ac:dyDescent="0.3">
      <c r="A347" s="33">
        <v>5427</v>
      </c>
      <c r="B347" s="34" t="s">
        <v>336</v>
      </c>
      <c r="C347" s="65">
        <v>72824336</v>
      </c>
      <c r="D347" s="36">
        <v>2927</v>
      </c>
      <c r="E347" s="37">
        <f t="shared" si="57"/>
        <v>24880.196788520669</v>
      </c>
      <c r="F347" s="38">
        <f t="shared" si="54"/>
        <v>0.79832416203061585</v>
      </c>
      <c r="G347" s="39">
        <f t="shared" si="55"/>
        <v>3771.2008039979532</v>
      </c>
      <c r="H347" s="39">
        <f t="shared" si="56"/>
        <v>1109.0735345007022</v>
      </c>
      <c r="I347" s="37">
        <f t="shared" si="58"/>
        <v>4880.2743384986552</v>
      </c>
      <c r="J347" s="40">
        <f t="shared" si="59"/>
        <v>-340.15209411032492</v>
      </c>
      <c r="K347" s="37">
        <f t="shared" si="60"/>
        <v>4540.1222443883307</v>
      </c>
      <c r="L347" s="37">
        <f t="shared" si="61"/>
        <v>14284562.988785563</v>
      </c>
      <c r="M347" s="37">
        <f t="shared" si="62"/>
        <v>13288937.809324645</v>
      </c>
      <c r="N347" s="41">
        <f>'jan-sep'!M347</f>
        <v>11259896.683116188</v>
      </c>
      <c r="O347" s="41">
        <f t="shared" si="63"/>
        <v>2029041.1262084562</v>
      </c>
    </row>
    <row r="348" spans="1:15" s="34" customFormat="1" x14ac:dyDescent="0.3">
      <c r="A348" s="33">
        <v>5428</v>
      </c>
      <c r="B348" s="34" t="s">
        <v>442</v>
      </c>
      <c r="C348" s="65">
        <v>124941069</v>
      </c>
      <c r="D348" s="36">
        <v>4861</v>
      </c>
      <c r="E348" s="37">
        <f t="shared" si="57"/>
        <v>25702.750257148735</v>
      </c>
      <c r="F348" s="38">
        <f t="shared" si="54"/>
        <v>0.82471721326527703</v>
      </c>
      <c r="G348" s="39">
        <f t="shared" si="55"/>
        <v>3277.6687228211135</v>
      </c>
      <c r="H348" s="39">
        <f t="shared" si="56"/>
        <v>821.17982048087902</v>
      </c>
      <c r="I348" s="37">
        <f t="shared" si="58"/>
        <v>4098.8485433019923</v>
      </c>
      <c r="J348" s="40">
        <f t="shared" si="59"/>
        <v>-340.15209411032492</v>
      </c>
      <c r="K348" s="37">
        <f t="shared" si="60"/>
        <v>3758.6964491916674</v>
      </c>
      <c r="L348" s="37">
        <f t="shared" si="61"/>
        <v>19924502.768990986</v>
      </c>
      <c r="M348" s="37">
        <f t="shared" si="62"/>
        <v>18271023.439520694</v>
      </c>
      <c r="N348" s="41">
        <f>'jan-sep'!M348</f>
        <v>19216102.943928186</v>
      </c>
      <c r="O348" s="41">
        <f t="shared" si="63"/>
        <v>-945079.50440749153</v>
      </c>
    </row>
    <row r="349" spans="1:15" s="34" customFormat="1" x14ac:dyDescent="0.3">
      <c r="A349" s="33">
        <v>5429</v>
      </c>
      <c r="B349" s="34" t="s">
        <v>338</v>
      </c>
      <c r="C349" s="65">
        <v>30232960</v>
      </c>
      <c r="D349" s="36">
        <v>1191</v>
      </c>
      <c r="E349" s="37">
        <f t="shared" si="57"/>
        <v>25384.517212426534</v>
      </c>
      <c r="F349" s="38">
        <f t="shared" si="54"/>
        <v>0.81450615541401761</v>
      </c>
      <c r="G349" s="39">
        <f t="shared" si="55"/>
        <v>3468.6085496544342</v>
      </c>
      <c r="H349" s="39">
        <f t="shared" si="56"/>
        <v>932.56138613364942</v>
      </c>
      <c r="I349" s="37">
        <f t="shared" si="58"/>
        <v>4401.1699357880834</v>
      </c>
      <c r="J349" s="40">
        <f t="shared" si="59"/>
        <v>-340.15209411032492</v>
      </c>
      <c r="K349" s="37">
        <f t="shared" si="60"/>
        <v>4061.0178416777585</v>
      </c>
      <c r="L349" s="37">
        <f t="shared" si="61"/>
        <v>5241793.3935236074</v>
      </c>
      <c r="M349" s="37">
        <f t="shared" si="62"/>
        <v>4836672.2494382104</v>
      </c>
      <c r="N349" s="41">
        <f>'jan-sep'!M349</f>
        <v>3167979.7971443045</v>
      </c>
      <c r="O349" s="41">
        <f t="shared" si="63"/>
        <v>1668692.4522939059</v>
      </c>
    </row>
    <row r="350" spans="1:15" s="34" customFormat="1" x14ac:dyDescent="0.3">
      <c r="A350" s="33">
        <v>5430</v>
      </c>
      <c r="B350" s="34" t="s">
        <v>437</v>
      </c>
      <c r="C350" s="65">
        <v>55020473</v>
      </c>
      <c r="D350" s="36">
        <v>2910</v>
      </c>
      <c r="E350" s="37">
        <f t="shared" si="57"/>
        <v>18907.379037800689</v>
      </c>
      <c r="F350" s="38">
        <f t="shared" si="54"/>
        <v>0.60667597024440345</v>
      </c>
      <c r="G350" s="39">
        <f t="shared" si="55"/>
        <v>7354.8914544299414</v>
      </c>
      <c r="H350" s="39">
        <f t="shared" si="56"/>
        <v>3199.5597472526952</v>
      </c>
      <c r="I350" s="37">
        <f t="shared" si="58"/>
        <v>10554.451201682637</v>
      </c>
      <c r="J350" s="40">
        <f t="shared" si="59"/>
        <v>-340.15209411032492</v>
      </c>
      <c r="K350" s="37">
        <f t="shared" si="60"/>
        <v>10214.299107572313</v>
      </c>
      <c r="L350" s="37">
        <f t="shared" si="61"/>
        <v>30713452.996896476</v>
      </c>
      <c r="M350" s="37">
        <f t="shared" si="62"/>
        <v>29723610.403035432</v>
      </c>
      <c r="N350" s="41">
        <f>'jan-sep'!M350</f>
        <v>23581057.110528901</v>
      </c>
      <c r="O350" s="41">
        <f t="shared" si="63"/>
        <v>6142553.2925065309</v>
      </c>
    </row>
    <row r="351" spans="1:15" s="34" customFormat="1" x14ac:dyDescent="0.3">
      <c r="A351" s="33">
        <v>5432</v>
      </c>
      <c r="B351" s="34" t="s">
        <v>343</v>
      </c>
      <c r="C351" s="65">
        <v>21070145</v>
      </c>
      <c r="D351" s="36">
        <v>888</v>
      </c>
      <c r="E351" s="37">
        <f t="shared" si="57"/>
        <v>23727.640765765766</v>
      </c>
      <c r="F351" s="38">
        <f t="shared" si="54"/>
        <v>0.76134240787167484</v>
      </c>
      <c r="G351" s="39">
        <f t="shared" si="55"/>
        <v>4462.734417650895</v>
      </c>
      <c r="H351" s="39">
        <f t="shared" si="56"/>
        <v>1512.4681424649182</v>
      </c>
      <c r="I351" s="37">
        <f t="shared" si="58"/>
        <v>5975.202560115813</v>
      </c>
      <c r="J351" s="40">
        <f t="shared" si="59"/>
        <v>-340.15209411032492</v>
      </c>
      <c r="K351" s="37">
        <f t="shared" si="60"/>
        <v>5635.0504660054885</v>
      </c>
      <c r="L351" s="37">
        <f t="shared" si="61"/>
        <v>5305979.8733828422</v>
      </c>
      <c r="M351" s="37">
        <f t="shared" si="62"/>
        <v>5003924.8138128733</v>
      </c>
      <c r="N351" s="41">
        <f>'jan-sep'!M351</f>
        <v>4966619.8386768615</v>
      </c>
      <c r="O351" s="41">
        <f t="shared" si="63"/>
        <v>37304.975136011839</v>
      </c>
    </row>
    <row r="352" spans="1:15" s="34" customFormat="1" x14ac:dyDescent="0.3">
      <c r="A352" s="33">
        <v>5433</v>
      </c>
      <c r="B352" s="34" t="s">
        <v>344</v>
      </c>
      <c r="C352" s="65">
        <v>22238793</v>
      </c>
      <c r="D352" s="36">
        <v>1005</v>
      </c>
      <c r="E352" s="37">
        <f t="shared" si="57"/>
        <v>22128.152238805971</v>
      </c>
      <c r="F352" s="38">
        <f t="shared" si="54"/>
        <v>0.71002005102633392</v>
      </c>
      <c r="G352" s="39">
        <f t="shared" si="55"/>
        <v>5422.4275338267717</v>
      </c>
      <c r="H352" s="39">
        <f t="shared" si="56"/>
        <v>2072.2891269008464</v>
      </c>
      <c r="I352" s="37">
        <f t="shared" si="58"/>
        <v>7494.7166607276176</v>
      </c>
      <c r="J352" s="40">
        <f t="shared" si="59"/>
        <v>-340.15209411032492</v>
      </c>
      <c r="K352" s="37">
        <f t="shared" si="60"/>
        <v>7154.5645666172932</v>
      </c>
      <c r="L352" s="37">
        <f t="shared" si="61"/>
        <v>7532190.2440312561</v>
      </c>
      <c r="M352" s="37">
        <f t="shared" si="62"/>
        <v>7190337.3894503796</v>
      </c>
      <c r="N352" s="41">
        <f>'jan-sep'!M352</f>
        <v>5247606.3147187447</v>
      </c>
      <c r="O352" s="41">
        <f t="shared" si="63"/>
        <v>1942731.0747316349</v>
      </c>
    </row>
    <row r="353" spans="1:15" s="34" customFormat="1" x14ac:dyDescent="0.3">
      <c r="A353" s="33">
        <v>5434</v>
      </c>
      <c r="B353" s="34" t="s">
        <v>345</v>
      </c>
      <c r="C353" s="65">
        <v>36856172</v>
      </c>
      <c r="D353" s="36">
        <v>1225</v>
      </c>
      <c r="E353" s="37">
        <f t="shared" si="57"/>
        <v>30086.671020408165</v>
      </c>
      <c r="F353" s="38">
        <f t="shared" si="54"/>
        <v>0.96538289607661443</v>
      </c>
      <c r="G353" s="39">
        <f t="shared" si="55"/>
        <v>647.31626486545576</v>
      </c>
      <c r="H353" s="39">
        <f t="shared" si="56"/>
        <v>0</v>
      </c>
      <c r="I353" s="37">
        <f t="shared" si="58"/>
        <v>647.31626486545576</v>
      </c>
      <c r="J353" s="40">
        <f t="shared" si="59"/>
        <v>-340.15209411032492</v>
      </c>
      <c r="K353" s="37">
        <f t="shared" si="60"/>
        <v>307.16417075513084</v>
      </c>
      <c r="L353" s="37">
        <f t="shared" si="61"/>
        <v>792962.42446018336</v>
      </c>
      <c r="M353" s="37">
        <f t="shared" si="62"/>
        <v>376276.10917503526</v>
      </c>
      <c r="N353" s="41">
        <f>'jan-sep'!M353</f>
        <v>1552700.392318869</v>
      </c>
      <c r="O353" s="41">
        <f t="shared" si="63"/>
        <v>-1176424.2831438337</v>
      </c>
    </row>
    <row r="354" spans="1:15" s="34" customFormat="1" x14ac:dyDescent="0.3">
      <c r="A354" s="33">
        <v>5435</v>
      </c>
      <c r="B354" s="34" t="s">
        <v>346</v>
      </c>
      <c r="C354" s="65">
        <v>83016881</v>
      </c>
      <c r="D354" s="36">
        <v>3162</v>
      </c>
      <c r="E354" s="37">
        <f t="shared" si="57"/>
        <v>26254.54807084124</v>
      </c>
      <c r="F354" s="38">
        <f t="shared" si="54"/>
        <v>0.84242260084603926</v>
      </c>
      <c r="G354" s="39">
        <f t="shared" si="55"/>
        <v>2946.5900346056105</v>
      </c>
      <c r="H354" s="39">
        <f t="shared" si="56"/>
        <v>628.05058568850234</v>
      </c>
      <c r="I354" s="37">
        <f t="shared" si="58"/>
        <v>3574.640620294113</v>
      </c>
      <c r="J354" s="40">
        <f t="shared" si="59"/>
        <v>-340.15209411032492</v>
      </c>
      <c r="K354" s="37">
        <f t="shared" si="60"/>
        <v>3234.4885261837881</v>
      </c>
      <c r="L354" s="37">
        <f t="shared" si="61"/>
        <v>11303013.641369985</v>
      </c>
      <c r="M354" s="37">
        <f t="shared" si="62"/>
        <v>10227452.719793137</v>
      </c>
      <c r="N354" s="41">
        <f>'jan-sep'!M354</f>
        <v>6490005.5012344988</v>
      </c>
      <c r="O354" s="41">
        <f t="shared" si="63"/>
        <v>3737447.2185586384</v>
      </c>
    </row>
    <row r="355" spans="1:15" s="34" customFormat="1" x14ac:dyDescent="0.3">
      <c r="A355" s="33">
        <v>5436</v>
      </c>
      <c r="B355" s="34" t="s">
        <v>438</v>
      </c>
      <c r="C355" s="65">
        <v>99312124</v>
      </c>
      <c r="D355" s="36">
        <v>3998</v>
      </c>
      <c r="E355" s="37">
        <f t="shared" si="57"/>
        <v>24840.451225612807</v>
      </c>
      <c r="F355" s="38">
        <f t="shared" si="54"/>
        <v>0.79704885687637805</v>
      </c>
      <c r="G355" s="39">
        <f t="shared" si="55"/>
        <v>3795.0481417426699</v>
      </c>
      <c r="H355" s="39">
        <f t="shared" si="56"/>
        <v>1122.9844815184535</v>
      </c>
      <c r="I355" s="37">
        <f t="shared" si="58"/>
        <v>4918.0326232611233</v>
      </c>
      <c r="J355" s="40">
        <f t="shared" si="59"/>
        <v>-340.15209411032492</v>
      </c>
      <c r="K355" s="37">
        <f t="shared" si="60"/>
        <v>4577.8805291507979</v>
      </c>
      <c r="L355" s="37">
        <f t="shared" si="61"/>
        <v>19662294.427797969</v>
      </c>
      <c r="M355" s="37">
        <f t="shared" si="62"/>
        <v>18302366.355544891</v>
      </c>
      <c r="N355" s="41">
        <f>'jan-sep'!M355</f>
        <v>13804758.606114967</v>
      </c>
      <c r="O355" s="41">
        <f t="shared" si="63"/>
        <v>4497607.7494299244</v>
      </c>
    </row>
    <row r="356" spans="1:15" s="34" customFormat="1" x14ac:dyDescent="0.3">
      <c r="A356" s="33">
        <v>5437</v>
      </c>
      <c r="B356" s="34" t="s">
        <v>388</v>
      </c>
      <c r="C356" s="65">
        <v>59721402</v>
      </c>
      <c r="D356" s="36">
        <v>2628</v>
      </c>
      <c r="E356" s="37">
        <f t="shared" si="57"/>
        <v>22725.038812785388</v>
      </c>
      <c r="F356" s="38">
        <f t="shared" si="54"/>
        <v>0.72917218949411711</v>
      </c>
      <c r="G356" s="39">
        <f t="shared" si="55"/>
        <v>5064.2955894391216</v>
      </c>
      <c r="H356" s="39">
        <f t="shared" si="56"/>
        <v>1863.3788260080505</v>
      </c>
      <c r="I356" s="37">
        <f t="shared" si="58"/>
        <v>6927.6744154471726</v>
      </c>
      <c r="J356" s="40">
        <f t="shared" si="59"/>
        <v>-340.15209411032492</v>
      </c>
      <c r="K356" s="37">
        <f t="shared" si="60"/>
        <v>6587.5223213368481</v>
      </c>
      <c r="L356" s="37">
        <f t="shared" si="61"/>
        <v>18205928.363795169</v>
      </c>
      <c r="M356" s="37">
        <f t="shared" si="62"/>
        <v>17312008.660473239</v>
      </c>
      <c r="N356" s="41">
        <f>'jan-sep'!M356</f>
        <v>15558618.238786928</v>
      </c>
      <c r="O356" s="41">
        <f t="shared" si="63"/>
        <v>1753390.4216863103</v>
      </c>
    </row>
    <row r="357" spans="1:15" s="34" customFormat="1" x14ac:dyDescent="0.3">
      <c r="A357" s="33">
        <v>5438</v>
      </c>
      <c r="B357" s="34" t="s">
        <v>347</v>
      </c>
      <c r="C357" s="65">
        <v>37433707</v>
      </c>
      <c r="D357" s="36">
        <v>1290</v>
      </c>
      <c r="E357" s="37">
        <f t="shared" si="57"/>
        <v>29018.377519379846</v>
      </c>
      <c r="F357" s="38">
        <f t="shared" si="54"/>
        <v>0.93110485071948623</v>
      </c>
      <c r="G357" s="39">
        <f t="shared" si="55"/>
        <v>1288.2923654824465</v>
      </c>
      <c r="H357" s="39">
        <f t="shared" si="56"/>
        <v>0</v>
      </c>
      <c r="I357" s="37">
        <f t="shared" si="58"/>
        <v>1288.2923654824465</v>
      </c>
      <c r="J357" s="40">
        <f t="shared" si="59"/>
        <v>-340.15209411032492</v>
      </c>
      <c r="K357" s="37">
        <f t="shared" si="60"/>
        <v>948.14027137212156</v>
      </c>
      <c r="L357" s="37">
        <f t="shared" si="61"/>
        <v>1661897.1514723559</v>
      </c>
      <c r="M357" s="37">
        <f t="shared" si="62"/>
        <v>1223100.9500700368</v>
      </c>
      <c r="N357" s="41">
        <f>'jan-sep'!M357</f>
        <v>991626.56482784008</v>
      </c>
      <c r="O357" s="41">
        <f t="shared" si="63"/>
        <v>231474.38524219673</v>
      </c>
    </row>
    <row r="358" spans="1:15" s="34" customFormat="1" x14ac:dyDescent="0.3">
      <c r="A358" s="33">
        <v>5439</v>
      </c>
      <c r="B358" s="34" t="s">
        <v>348</v>
      </c>
      <c r="C358" s="65">
        <v>28476025</v>
      </c>
      <c r="D358" s="36">
        <v>1132</v>
      </c>
      <c r="E358" s="37">
        <f t="shared" si="57"/>
        <v>25155.499116607774</v>
      </c>
      <c r="F358" s="38">
        <f t="shared" si="54"/>
        <v>0.80715771355930077</v>
      </c>
      <c r="G358" s="39">
        <f t="shared" si="55"/>
        <v>3606.0194071456899</v>
      </c>
      <c r="H358" s="39">
        <f t="shared" si="56"/>
        <v>1012.7177196702152</v>
      </c>
      <c r="I358" s="37">
        <f t="shared" si="58"/>
        <v>4618.737126815905</v>
      </c>
      <c r="J358" s="40">
        <f t="shared" si="59"/>
        <v>-340.15209411032492</v>
      </c>
      <c r="K358" s="37">
        <f t="shared" si="60"/>
        <v>4278.5850327055796</v>
      </c>
      <c r="L358" s="37">
        <f t="shared" si="61"/>
        <v>5228410.4275556048</v>
      </c>
      <c r="M358" s="37">
        <f t="shared" si="62"/>
        <v>4843358.2570227161</v>
      </c>
      <c r="N358" s="41">
        <f>'jan-sep'!M358</f>
        <v>4975701.7011060901</v>
      </c>
      <c r="O358" s="41">
        <f t="shared" si="63"/>
        <v>-132343.44408337399</v>
      </c>
    </row>
    <row r="359" spans="1:15" s="34" customFormat="1" x14ac:dyDescent="0.3">
      <c r="A359" s="33">
        <v>5440</v>
      </c>
      <c r="B359" s="34" t="s">
        <v>349</v>
      </c>
      <c r="C359" s="65">
        <v>25268939</v>
      </c>
      <c r="D359" s="36">
        <v>957</v>
      </c>
      <c r="E359" s="37">
        <f t="shared" si="57"/>
        <v>26404.324973876697</v>
      </c>
      <c r="F359" s="38">
        <f t="shared" si="54"/>
        <v>0.84722845192606333</v>
      </c>
      <c r="G359" s="39">
        <f t="shared" si="55"/>
        <v>2856.7238927843359</v>
      </c>
      <c r="H359" s="39">
        <f t="shared" si="56"/>
        <v>575.62866962609223</v>
      </c>
      <c r="I359" s="37">
        <f t="shared" si="58"/>
        <v>3432.3525624104282</v>
      </c>
      <c r="J359" s="40">
        <f t="shared" si="59"/>
        <v>-340.15209411032492</v>
      </c>
      <c r="K359" s="37">
        <f t="shared" si="60"/>
        <v>3092.2004683001032</v>
      </c>
      <c r="L359" s="37">
        <f t="shared" si="61"/>
        <v>3284761.4022267796</v>
      </c>
      <c r="M359" s="37">
        <f t="shared" si="62"/>
        <v>2959235.8481631987</v>
      </c>
      <c r="N359" s="41">
        <f>'jan-sep'!M359</f>
        <v>2645269.3950605369</v>
      </c>
      <c r="O359" s="41">
        <f t="shared" si="63"/>
        <v>313966.45310266176</v>
      </c>
    </row>
    <row r="360" spans="1:15" s="34" customFormat="1" x14ac:dyDescent="0.3">
      <c r="A360" s="33">
        <v>5441</v>
      </c>
      <c r="B360" s="34" t="s">
        <v>389</v>
      </c>
      <c r="C360" s="65">
        <v>74020053</v>
      </c>
      <c r="D360" s="36">
        <v>2918</v>
      </c>
      <c r="E360" s="37">
        <f t="shared" si="57"/>
        <v>25366.707676490747</v>
      </c>
      <c r="F360" s="38">
        <f t="shared" si="54"/>
        <v>0.81393470563920511</v>
      </c>
      <c r="G360" s="39">
        <f t="shared" si="55"/>
        <v>3479.2942712159061</v>
      </c>
      <c r="H360" s="39">
        <f t="shared" si="56"/>
        <v>938.7947237111747</v>
      </c>
      <c r="I360" s="37">
        <f t="shared" si="58"/>
        <v>4418.0889949270804</v>
      </c>
      <c r="J360" s="40">
        <f t="shared" si="59"/>
        <v>-340.15209411032492</v>
      </c>
      <c r="K360" s="37">
        <f t="shared" si="60"/>
        <v>4077.9369008167555</v>
      </c>
      <c r="L360" s="37">
        <f t="shared" si="61"/>
        <v>12891983.687197221</v>
      </c>
      <c r="M360" s="37">
        <f t="shared" si="62"/>
        <v>11899419.876583293</v>
      </c>
      <c r="N360" s="41">
        <f>'jan-sep'!M360</f>
        <v>11977497.288805276</v>
      </c>
      <c r="O360" s="41">
        <f t="shared" si="63"/>
        <v>-78077.412221983075</v>
      </c>
    </row>
    <row r="361" spans="1:15" s="34" customFormat="1" x14ac:dyDescent="0.3">
      <c r="A361" s="33">
        <v>5442</v>
      </c>
      <c r="B361" s="34" t="s">
        <v>390</v>
      </c>
      <c r="C361" s="65">
        <v>19556240</v>
      </c>
      <c r="D361" s="36">
        <v>926</v>
      </c>
      <c r="E361" s="37">
        <f t="shared" si="57"/>
        <v>21119.049676025919</v>
      </c>
      <c r="F361" s="38">
        <f t="shared" si="54"/>
        <v>0.67764124933590597</v>
      </c>
      <c r="G361" s="39">
        <f t="shared" si="55"/>
        <v>6027.8890714948029</v>
      </c>
      <c r="H361" s="39">
        <f t="shared" si="56"/>
        <v>2425.4750238738643</v>
      </c>
      <c r="I361" s="37">
        <f t="shared" si="58"/>
        <v>8453.3640953686663</v>
      </c>
      <c r="J361" s="40">
        <f t="shared" si="59"/>
        <v>-340.15209411032492</v>
      </c>
      <c r="K361" s="37">
        <f t="shared" si="60"/>
        <v>8113.2120012583418</v>
      </c>
      <c r="L361" s="37">
        <f t="shared" si="61"/>
        <v>7827815.1523113847</v>
      </c>
      <c r="M361" s="37">
        <f t="shared" si="62"/>
        <v>7512834.3131652242</v>
      </c>
      <c r="N361" s="41">
        <f>'jan-sep'!M361</f>
        <v>6669033.7479896098</v>
      </c>
      <c r="O361" s="41">
        <f t="shared" si="63"/>
        <v>843800.56517561432</v>
      </c>
    </row>
    <row r="362" spans="1:15" s="34" customFormat="1" x14ac:dyDescent="0.3">
      <c r="A362" s="33">
        <v>5443</v>
      </c>
      <c r="B362" s="34" t="s">
        <v>350</v>
      </c>
      <c r="C362" s="65">
        <v>57757439</v>
      </c>
      <c r="D362" s="36">
        <v>2221</v>
      </c>
      <c r="E362" s="37">
        <f t="shared" si="57"/>
        <v>26005.15038271049</v>
      </c>
      <c r="F362" s="38">
        <f t="shared" si="54"/>
        <v>0.83442024451093122</v>
      </c>
      <c r="G362" s="39">
        <f t="shared" si="55"/>
        <v>3096.2286474840607</v>
      </c>
      <c r="H362" s="39">
        <f t="shared" si="56"/>
        <v>715.33977653426473</v>
      </c>
      <c r="I362" s="37">
        <f t="shared" si="58"/>
        <v>3811.5684240183255</v>
      </c>
      <c r="J362" s="40">
        <f t="shared" si="59"/>
        <v>-340.15209411032492</v>
      </c>
      <c r="K362" s="37">
        <f t="shared" si="60"/>
        <v>3471.4163299080005</v>
      </c>
      <c r="L362" s="37">
        <f t="shared" si="61"/>
        <v>8465493.4697447009</v>
      </c>
      <c r="M362" s="37">
        <f t="shared" si="62"/>
        <v>7710015.6687256694</v>
      </c>
      <c r="N362" s="41">
        <f>'jan-sep'!M362</f>
        <v>3733869.212726702</v>
      </c>
      <c r="O362" s="41">
        <f t="shared" si="63"/>
        <v>3976146.4559989674</v>
      </c>
    </row>
    <row r="363" spans="1:15" s="34" customFormat="1" x14ac:dyDescent="0.3">
      <c r="A363" s="33">
        <v>5444</v>
      </c>
      <c r="B363" s="34" t="s">
        <v>351</v>
      </c>
      <c r="C363" s="65">
        <v>265909898</v>
      </c>
      <c r="D363" s="36">
        <v>10158</v>
      </c>
      <c r="E363" s="37">
        <f t="shared" si="57"/>
        <v>26177.387084071666</v>
      </c>
      <c r="F363" s="38">
        <f t="shared" si="54"/>
        <v>0.83994675708049893</v>
      </c>
      <c r="G363" s="39">
        <f t="shared" si="55"/>
        <v>2992.8866266673544</v>
      </c>
      <c r="H363" s="39">
        <f t="shared" si="56"/>
        <v>655.05693105785303</v>
      </c>
      <c r="I363" s="37">
        <f t="shared" si="58"/>
        <v>3647.9435577252075</v>
      </c>
      <c r="J363" s="40">
        <f t="shared" si="59"/>
        <v>-340.15209411032492</v>
      </c>
      <c r="K363" s="37">
        <f t="shared" si="60"/>
        <v>3307.7914636148826</v>
      </c>
      <c r="L363" s="37">
        <f t="shared" si="61"/>
        <v>37055810.659372658</v>
      </c>
      <c r="M363" s="37">
        <f t="shared" si="62"/>
        <v>33600545.687399976</v>
      </c>
      <c r="N363" s="41">
        <f>'jan-sep'!M363</f>
        <v>25652416.328918438</v>
      </c>
      <c r="O363" s="41">
        <f t="shared" si="63"/>
        <v>7948129.3584815376</v>
      </c>
    </row>
    <row r="364" spans="1:15" s="34" customFormat="1" x14ac:dyDescent="0.3">
      <c r="A364" s="33"/>
      <c r="C364" s="36"/>
      <c r="D364" s="36"/>
      <c r="E364" s="37"/>
      <c r="F364" s="38"/>
      <c r="G364" s="39"/>
      <c r="H364" s="39"/>
      <c r="I364" s="37"/>
      <c r="J364" s="40"/>
      <c r="K364" s="37"/>
      <c r="L364" s="37"/>
      <c r="M364" s="37"/>
      <c r="N364" s="41"/>
      <c r="O364" s="41"/>
    </row>
    <row r="365" spans="1:15" s="34" customFormat="1" x14ac:dyDescent="0.3">
      <c r="A365" s="33"/>
      <c r="C365" s="36"/>
      <c r="D365" s="36"/>
      <c r="E365" s="37"/>
      <c r="F365" s="38"/>
      <c r="G365" s="39"/>
      <c r="H365" s="39"/>
      <c r="I365" s="37"/>
      <c r="J365" s="40"/>
      <c r="K365" s="37"/>
      <c r="L365" s="37"/>
      <c r="M365" s="37"/>
      <c r="N365" s="41"/>
      <c r="O365" s="41"/>
    </row>
    <row r="366" spans="1:15" s="60" customFormat="1" ht="13.5" thickBot="1" x14ac:dyDescent="0.35">
      <c r="A366" s="44"/>
      <c r="B366" s="44" t="s">
        <v>32</v>
      </c>
      <c r="C366" s="45">
        <f>SUM(C8:C365)</f>
        <v>167283483364</v>
      </c>
      <c r="D366" s="46">
        <f>SUM(D8:D365)</f>
        <v>5367580</v>
      </c>
      <c r="E366" s="46">
        <f>(C366)/D366</f>
        <v>31165.531461850591</v>
      </c>
      <c r="F366" s="47">
        <f>IF(C366&gt;0,E366/E$366,"")</f>
        <v>1</v>
      </c>
      <c r="G366" s="48"/>
      <c r="H366" s="48"/>
      <c r="I366" s="46"/>
      <c r="J366" s="49"/>
      <c r="K366" s="46"/>
      <c r="L366" s="46">
        <f>SUM(L8:L365)</f>
        <v>1825793577.3046978</v>
      </c>
      <c r="M366" s="46">
        <f>SUM(M8:M365)</f>
        <v>2.816319465637207E-6</v>
      </c>
      <c r="N366" s="46">
        <f>jan!M365</f>
        <v>9.6391886472702026E-7</v>
      </c>
      <c r="O366" s="46">
        <f t="shared" ref="O366" si="64">M366-N366</f>
        <v>1.8524006009101868E-6</v>
      </c>
    </row>
    <row r="367" spans="1:15" s="34" customFormat="1" ht="13.5" thickTop="1" x14ac:dyDescent="0.3">
      <c r="A367" s="50"/>
      <c r="B367" s="50"/>
      <c r="C367" s="50"/>
      <c r="D367" s="2"/>
      <c r="E367" s="37"/>
      <c r="F367" s="38"/>
      <c r="G367" s="39"/>
      <c r="H367" s="39"/>
      <c r="I367" s="37"/>
      <c r="J367" s="40"/>
      <c r="K367" s="37"/>
      <c r="L367" s="37"/>
      <c r="M367" s="37"/>
      <c r="O367" s="51"/>
    </row>
    <row r="368" spans="1:15" s="34" customFormat="1" x14ac:dyDescent="0.3">
      <c r="A368" s="52" t="s">
        <v>33</v>
      </c>
      <c r="B368" s="52"/>
      <c r="C368" s="52"/>
      <c r="D368" s="53">
        <f>L366</f>
        <v>1825793577.3046978</v>
      </c>
      <c r="E368" s="54" t="s">
        <v>34</v>
      </c>
      <c r="F368" s="55">
        <f>D366</f>
        <v>5367580</v>
      </c>
      <c r="G368" s="54" t="s">
        <v>35</v>
      </c>
      <c r="H368" s="54"/>
      <c r="I368" s="56">
        <f>-L366/D366</f>
        <v>-340.15209411032492</v>
      </c>
      <c r="J368" s="57" t="s">
        <v>36</v>
      </c>
      <c r="M368" s="58"/>
    </row>
  </sheetData>
  <mergeCells count="6">
    <mergeCell ref="A1:M1"/>
    <mergeCell ref="A2:A5"/>
    <mergeCell ref="B2:B5"/>
    <mergeCell ref="E2:F2"/>
    <mergeCell ref="G2:K2"/>
    <mergeCell ref="L2:M2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748"/>
  <sheetViews>
    <sheetView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L8" sqref="L8"/>
    </sheetView>
  </sheetViews>
  <sheetFormatPr baseColWidth="10" defaultColWidth="8.81640625" defaultRowHeight="13" x14ac:dyDescent="0.3"/>
  <cols>
    <col min="1" max="1" width="6.453125" style="2" customWidth="1"/>
    <col min="2" max="2" width="14" style="2" bestFit="1" customWidth="1"/>
    <col min="3" max="3" width="14.54296875" style="2" customWidth="1"/>
    <col min="4" max="4" width="12.1796875" style="2" bestFit="1" customWidth="1"/>
    <col min="5" max="6" width="11.453125" style="2" customWidth="1"/>
    <col min="7" max="8" width="11.453125" style="61" customWidth="1"/>
    <col min="9" max="9" width="11.453125" style="2" customWidth="1"/>
    <col min="10" max="10" width="13.54296875" style="62" customWidth="1"/>
    <col min="11" max="11" width="11.453125" style="2" customWidth="1"/>
    <col min="12" max="12" width="15" style="2" customWidth="1"/>
    <col min="13" max="13" width="16.1796875" style="2" customWidth="1"/>
    <col min="14" max="14" width="12.81640625" style="2" bestFit="1" customWidth="1"/>
    <col min="15" max="15" width="16" style="2" customWidth="1"/>
    <col min="16" max="230" width="11.453125" style="2" customWidth="1"/>
    <col min="231" max="16384" width="8.81640625" style="2"/>
  </cols>
  <sheetData>
    <row r="1" spans="1:15" ht="22.5" customHeight="1" x14ac:dyDescent="0.3">
      <c r="A1" s="82" t="s">
        <v>407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3"/>
      <c r="N1" s="3"/>
      <c r="O1" s="3"/>
    </row>
    <row r="2" spans="1:15" x14ac:dyDescent="0.3">
      <c r="A2" s="84" t="s">
        <v>0</v>
      </c>
      <c r="B2" s="84" t="s">
        <v>1</v>
      </c>
      <c r="C2" s="5" t="s">
        <v>2</v>
      </c>
      <c r="D2" s="6" t="s">
        <v>3</v>
      </c>
      <c r="E2" s="87" t="s">
        <v>408</v>
      </c>
      <c r="F2" s="88"/>
      <c r="G2" s="87" t="s">
        <v>4</v>
      </c>
      <c r="H2" s="89"/>
      <c r="I2" s="89"/>
      <c r="J2" s="89"/>
      <c r="K2" s="88"/>
      <c r="L2" s="87" t="s">
        <v>5</v>
      </c>
      <c r="M2" s="88"/>
      <c r="N2" s="7" t="s">
        <v>6</v>
      </c>
      <c r="O2" s="7" t="s">
        <v>7</v>
      </c>
    </row>
    <row r="3" spans="1:15" x14ac:dyDescent="0.3">
      <c r="A3" s="85"/>
      <c r="B3" s="85"/>
      <c r="C3" s="8" t="s">
        <v>53</v>
      </c>
      <c r="D3" s="9" t="s">
        <v>439</v>
      </c>
      <c r="E3" s="10" t="s">
        <v>9</v>
      </c>
      <c r="F3" s="11" t="s">
        <v>10</v>
      </c>
      <c r="G3" s="12" t="s">
        <v>11</v>
      </c>
      <c r="H3" s="70" t="s">
        <v>12</v>
      </c>
      <c r="I3" s="10" t="s">
        <v>13</v>
      </c>
      <c r="J3" s="13" t="s">
        <v>14</v>
      </c>
      <c r="K3" s="14" t="s">
        <v>15</v>
      </c>
      <c r="L3" s="15" t="s">
        <v>13</v>
      </c>
      <c r="M3" s="16" t="s">
        <v>6</v>
      </c>
      <c r="N3" s="17" t="s">
        <v>16</v>
      </c>
      <c r="O3" s="17" t="s">
        <v>17</v>
      </c>
    </row>
    <row r="4" spans="1:15" x14ac:dyDescent="0.3">
      <c r="A4" s="85"/>
      <c r="B4" s="85"/>
      <c r="C4" s="9"/>
      <c r="D4" s="9"/>
      <c r="E4" s="18"/>
      <c r="F4" s="16" t="s">
        <v>18</v>
      </c>
      <c r="G4" s="19" t="s">
        <v>19</v>
      </c>
      <c r="H4" s="71" t="s">
        <v>20</v>
      </c>
      <c r="I4" s="18" t="s">
        <v>16</v>
      </c>
      <c r="J4" s="20" t="s">
        <v>21</v>
      </c>
      <c r="K4" s="15" t="s">
        <v>22</v>
      </c>
      <c r="L4" s="15" t="s">
        <v>23</v>
      </c>
      <c r="M4" s="16" t="s">
        <v>16</v>
      </c>
      <c r="N4" s="21" t="s">
        <v>50</v>
      </c>
      <c r="O4" s="17" t="s">
        <v>55</v>
      </c>
    </row>
    <row r="5" spans="1:15" s="34" customFormat="1" x14ac:dyDescent="0.3">
      <c r="A5" s="86"/>
      <c r="B5" s="86"/>
      <c r="C5" s="1"/>
      <c r="D5" s="22"/>
      <c r="E5" s="22"/>
      <c r="F5" s="23" t="s">
        <v>26</v>
      </c>
      <c r="G5" s="24" t="s">
        <v>27</v>
      </c>
      <c r="H5" s="25" t="s">
        <v>28</v>
      </c>
      <c r="I5" s="22"/>
      <c r="J5" s="26" t="s">
        <v>29</v>
      </c>
      <c r="K5" s="22"/>
      <c r="L5" s="23" t="s">
        <v>30</v>
      </c>
      <c r="M5" s="23" t="s">
        <v>54</v>
      </c>
      <c r="N5" s="27"/>
      <c r="O5" s="27"/>
    </row>
    <row r="6" spans="1:15" s="59" customFormat="1" x14ac:dyDescent="0.3">
      <c r="A6" s="74"/>
      <c r="B6" s="74"/>
      <c r="C6" s="74">
        <v>1</v>
      </c>
      <c r="D6" s="75">
        <v>2</v>
      </c>
      <c r="E6" s="74">
        <v>3</v>
      </c>
      <c r="F6" s="74">
        <v>4</v>
      </c>
      <c r="G6" s="74">
        <v>5</v>
      </c>
      <c r="H6" s="74">
        <f t="shared" ref="H6:M6" si="0">G6+1</f>
        <v>6</v>
      </c>
      <c r="I6" s="74">
        <f t="shared" si="0"/>
        <v>7</v>
      </c>
      <c r="J6" s="74">
        <f t="shared" si="0"/>
        <v>8</v>
      </c>
      <c r="K6" s="74">
        <f t="shared" si="0"/>
        <v>9</v>
      </c>
      <c r="L6" s="74">
        <f t="shared" si="0"/>
        <v>10</v>
      </c>
      <c r="M6" s="74">
        <f t="shared" si="0"/>
        <v>11</v>
      </c>
      <c r="N6" s="74">
        <v>12</v>
      </c>
      <c r="O6" s="74">
        <v>13</v>
      </c>
    </row>
    <row r="7" spans="1:15" s="34" customFormat="1" x14ac:dyDescent="0.3">
      <c r="A7" s="28"/>
      <c r="B7" s="29"/>
      <c r="C7" s="29"/>
      <c r="D7" s="29"/>
      <c r="E7" s="29"/>
      <c r="F7" s="29"/>
      <c r="G7" s="30"/>
      <c r="H7" s="30"/>
      <c r="I7" s="29"/>
      <c r="J7" s="31"/>
      <c r="K7" s="29"/>
      <c r="L7" s="29"/>
      <c r="M7" s="29"/>
      <c r="N7" s="32"/>
      <c r="O7" s="29"/>
    </row>
    <row r="8" spans="1:15" s="34" customFormat="1" ht="14.5" x14ac:dyDescent="0.35">
      <c r="A8" s="33">
        <v>301</v>
      </c>
      <c r="B8" s="34" t="s">
        <v>90</v>
      </c>
      <c r="C8">
        <v>23048069634</v>
      </c>
      <c r="D8" s="36">
        <v>693494</v>
      </c>
      <c r="E8" s="37">
        <f>(C8)/D8</f>
        <v>33234.706621830905</v>
      </c>
      <c r="F8" s="38">
        <f t="shared" ref="F8:F71" si="1">IF(ISNUMBER(C8),E8/E$366,"")</f>
        <v>1.342943414552882</v>
      </c>
      <c r="G8" s="39">
        <f t="shared" ref="G8:G71" si="2">(E$366-E8)*0.6</f>
        <v>-5092.2281521513005</v>
      </c>
      <c r="H8" s="39">
        <f t="shared" ref="H8:H71" si="3">IF(E8&gt;=E$366*0.9,0,IF(E8&lt;0.9*E$366,(E$366*0.9-E8)*0.35))</f>
        <v>0</v>
      </c>
      <c r="I8" s="37">
        <f t="shared" ref="I8" si="4">G8+H8</f>
        <v>-5092.2281521513005</v>
      </c>
      <c r="J8" s="40">
        <f>I$368</f>
        <v>-278.79259239852956</v>
      </c>
      <c r="K8" s="37">
        <f t="shared" ref="K8" si="5">I8+J8</f>
        <v>-5371.0207445498299</v>
      </c>
      <c r="L8" s="37">
        <f t="shared" ref="L8" si="6">(I8*D8)</f>
        <v>-3531429670.1480141</v>
      </c>
      <c r="M8" s="37">
        <f t="shared" ref="M8" si="7">(K8*D8)</f>
        <v>-3724770660.22084</v>
      </c>
      <c r="N8" s="41">
        <f>'jan-aug'!M8</f>
        <v>-2884096634.1998363</v>
      </c>
      <c r="O8" s="41">
        <f>M8-N8</f>
        <v>-840674026.02100372</v>
      </c>
    </row>
    <row r="9" spans="1:15" s="34" customFormat="1" ht="14.5" x14ac:dyDescent="0.35">
      <c r="A9" s="33">
        <v>1101</v>
      </c>
      <c r="B9" s="34" t="s">
        <v>204</v>
      </c>
      <c r="C9">
        <v>379822410</v>
      </c>
      <c r="D9" s="36">
        <v>14811</v>
      </c>
      <c r="E9" s="37">
        <f t="shared" ref="E9:E72" si="8">(C9)/D9</f>
        <v>25644.616163662144</v>
      </c>
      <c r="F9" s="38">
        <f t="shared" si="1"/>
        <v>1.0362440922858733</v>
      </c>
      <c r="G9" s="39">
        <f t="shared" si="2"/>
        <v>-538.17387725004369</v>
      </c>
      <c r="H9" s="39">
        <f t="shared" si="3"/>
        <v>0</v>
      </c>
      <c r="I9" s="37">
        <f t="shared" ref="I9:I72" si="9">G9+H9</f>
        <v>-538.17387725004369</v>
      </c>
      <c r="J9" s="40">
        <f t="shared" ref="J9:J72" si="10">I$368</f>
        <v>-278.79259239852956</v>
      </c>
      <c r="K9" s="37">
        <f t="shared" ref="K9:K72" si="11">I9+J9</f>
        <v>-816.96646964857325</v>
      </c>
      <c r="L9" s="37">
        <f t="shared" ref="L9:L72" si="12">(I9*D9)</f>
        <v>-7970893.2959503969</v>
      </c>
      <c r="M9" s="37">
        <f t="shared" ref="M9:M72" si="13">(K9*D9)</f>
        <v>-12100090.381965019</v>
      </c>
      <c r="N9" s="41">
        <f>'jan-aug'!M9</f>
        <v>-6544588.9152407497</v>
      </c>
      <c r="O9" s="41">
        <f t="shared" ref="O9:O72" si="14">M9-N9</f>
        <v>-5555501.4667242691</v>
      </c>
    </row>
    <row r="10" spans="1:15" s="34" customFormat="1" ht="14.5" x14ac:dyDescent="0.35">
      <c r="A10" s="33">
        <v>1103</v>
      </c>
      <c r="B10" s="34" t="s">
        <v>206</v>
      </c>
      <c r="C10">
        <v>4380296503</v>
      </c>
      <c r="D10" s="36">
        <v>143574</v>
      </c>
      <c r="E10" s="37">
        <f t="shared" si="8"/>
        <v>30508.981452073494</v>
      </c>
      <c r="F10" s="38">
        <f t="shared" si="1"/>
        <v>1.2328026900308162</v>
      </c>
      <c r="G10" s="39">
        <f t="shared" si="2"/>
        <v>-3456.7930502968543</v>
      </c>
      <c r="H10" s="39">
        <f t="shared" si="3"/>
        <v>0</v>
      </c>
      <c r="I10" s="37">
        <f t="shared" si="9"/>
        <v>-3456.7930502968543</v>
      </c>
      <c r="J10" s="40">
        <f t="shared" si="10"/>
        <v>-278.79259239852956</v>
      </c>
      <c r="K10" s="37">
        <f t="shared" si="11"/>
        <v>-3735.5856426953837</v>
      </c>
      <c r="L10" s="37">
        <f t="shared" si="12"/>
        <v>-496305605.40332055</v>
      </c>
      <c r="M10" s="37">
        <f t="shared" si="13"/>
        <v>-536332973.06434703</v>
      </c>
      <c r="N10" s="41">
        <f>'jan-aug'!M10</f>
        <v>-427968663.99947172</v>
      </c>
      <c r="O10" s="41">
        <f t="shared" si="14"/>
        <v>-108364309.0648753</v>
      </c>
    </row>
    <row r="11" spans="1:15" s="34" customFormat="1" ht="14.5" x14ac:dyDescent="0.35">
      <c r="A11" s="33">
        <v>1106</v>
      </c>
      <c r="B11" s="34" t="s">
        <v>207</v>
      </c>
      <c r="C11">
        <v>888757294</v>
      </c>
      <c r="D11" s="36">
        <v>37357</v>
      </c>
      <c r="E11" s="37">
        <f t="shared" si="8"/>
        <v>23790.917204272293</v>
      </c>
      <c r="F11" s="38">
        <f t="shared" si="1"/>
        <v>0.96134008189689912</v>
      </c>
      <c r="G11" s="39">
        <f t="shared" si="2"/>
        <v>574.04549838386663</v>
      </c>
      <c r="H11" s="39">
        <f t="shared" si="3"/>
        <v>0</v>
      </c>
      <c r="I11" s="37">
        <f t="shared" si="9"/>
        <v>574.04549838386663</v>
      </c>
      <c r="J11" s="40">
        <f t="shared" si="10"/>
        <v>-278.79259239852956</v>
      </c>
      <c r="K11" s="37">
        <f t="shared" si="11"/>
        <v>295.25290598533707</v>
      </c>
      <c r="L11" s="37">
        <f t="shared" si="12"/>
        <v>21444617.683126107</v>
      </c>
      <c r="M11" s="37">
        <f t="shared" si="13"/>
        <v>11029762.808894238</v>
      </c>
      <c r="N11" s="41">
        <f>'jan-aug'!M11</f>
        <v>10312989.656873312</v>
      </c>
      <c r="O11" s="41">
        <f t="shared" si="14"/>
        <v>716773.15202092566</v>
      </c>
    </row>
    <row r="12" spans="1:15" s="34" customFormat="1" ht="14.5" x14ac:dyDescent="0.35">
      <c r="A12" s="33">
        <v>1108</v>
      </c>
      <c r="B12" s="34" t="s">
        <v>205</v>
      </c>
      <c r="C12">
        <v>1976964980</v>
      </c>
      <c r="D12" s="36">
        <v>79537</v>
      </c>
      <c r="E12" s="37">
        <f t="shared" si="8"/>
        <v>24855.915863057446</v>
      </c>
      <c r="F12" s="38">
        <f t="shared" si="1"/>
        <v>1.0043743999547481</v>
      </c>
      <c r="G12" s="39">
        <f t="shared" si="2"/>
        <v>-64.953696887224936</v>
      </c>
      <c r="H12" s="39">
        <f t="shared" si="3"/>
        <v>0</v>
      </c>
      <c r="I12" s="37">
        <f t="shared" si="9"/>
        <v>-64.953696887224936</v>
      </c>
      <c r="J12" s="40">
        <f t="shared" si="10"/>
        <v>-278.79259239852956</v>
      </c>
      <c r="K12" s="37">
        <f t="shared" si="11"/>
        <v>-343.74628928575453</v>
      </c>
      <c r="L12" s="37">
        <f t="shared" si="12"/>
        <v>-5166222.1893192101</v>
      </c>
      <c r="M12" s="37">
        <f t="shared" si="13"/>
        <v>-27340548.610921059</v>
      </c>
      <c r="N12" s="41">
        <f>'jan-aug'!M12</f>
        <v>-27959772.88590274</v>
      </c>
      <c r="O12" s="41">
        <f t="shared" si="14"/>
        <v>619224.27498168126</v>
      </c>
    </row>
    <row r="13" spans="1:15" s="34" customFormat="1" ht="14.5" x14ac:dyDescent="0.35">
      <c r="A13" s="33">
        <v>1111</v>
      </c>
      <c r="B13" s="34" t="s">
        <v>208</v>
      </c>
      <c r="C13">
        <v>67584367</v>
      </c>
      <c r="D13" s="36">
        <v>3280</v>
      </c>
      <c r="E13" s="37">
        <f t="shared" si="8"/>
        <v>20604.989939024392</v>
      </c>
      <c r="F13" s="38">
        <f t="shared" si="1"/>
        <v>0.83260357494369175</v>
      </c>
      <c r="G13" s="39">
        <f t="shared" si="2"/>
        <v>2485.6018575326075</v>
      </c>
      <c r="H13" s="39">
        <f t="shared" si="3"/>
        <v>583.766327338765</v>
      </c>
      <c r="I13" s="37">
        <f t="shared" si="9"/>
        <v>3069.3681848713723</v>
      </c>
      <c r="J13" s="40">
        <f t="shared" si="10"/>
        <v>-278.79259239852956</v>
      </c>
      <c r="K13" s="37">
        <f t="shared" si="11"/>
        <v>2790.5755924728428</v>
      </c>
      <c r="L13" s="37">
        <f t="shared" si="12"/>
        <v>10067527.646378102</v>
      </c>
      <c r="M13" s="37">
        <f t="shared" si="13"/>
        <v>9153087.9433109239</v>
      </c>
      <c r="N13" s="41">
        <f>'jan-aug'!M13</f>
        <v>7006156.1663126647</v>
      </c>
      <c r="O13" s="41">
        <f t="shared" si="14"/>
        <v>2146931.7769982591</v>
      </c>
    </row>
    <row r="14" spans="1:15" s="34" customFormat="1" ht="14.5" x14ac:dyDescent="0.35">
      <c r="A14" s="33">
        <v>1112</v>
      </c>
      <c r="B14" s="34" t="s">
        <v>209</v>
      </c>
      <c r="C14">
        <v>62260995</v>
      </c>
      <c r="D14" s="36">
        <v>3202</v>
      </c>
      <c r="E14" s="37">
        <f t="shared" si="8"/>
        <v>19444.408182386007</v>
      </c>
      <c r="F14" s="38">
        <f t="shared" si="1"/>
        <v>0.78570694832794963</v>
      </c>
      <c r="G14" s="39">
        <f t="shared" si="2"/>
        <v>3181.9509115156384</v>
      </c>
      <c r="H14" s="39">
        <f t="shared" si="3"/>
        <v>989.96994216219969</v>
      </c>
      <c r="I14" s="37">
        <f t="shared" si="9"/>
        <v>4171.9208536778378</v>
      </c>
      <c r="J14" s="40">
        <f t="shared" si="10"/>
        <v>-278.79259239852956</v>
      </c>
      <c r="K14" s="37">
        <f t="shared" si="11"/>
        <v>3893.1282612793084</v>
      </c>
      <c r="L14" s="37">
        <f t="shared" si="12"/>
        <v>13358490.573476437</v>
      </c>
      <c r="M14" s="37">
        <f t="shared" si="13"/>
        <v>12465796.692616345</v>
      </c>
      <c r="N14" s="41">
        <f>'jan-aug'!M14</f>
        <v>9376962.4440954719</v>
      </c>
      <c r="O14" s="41">
        <f t="shared" si="14"/>
        <v>3088834.2485208735</v>
      </c>
    </row>
    <row r="15" spans="1:15" s="34" customFormat="1" ht="14.5" x14ac:dyDescent="0.35">
      <c r="A15" s="33">
        <v>1114</v>
      </c>
      <c r="B15" s="34" t="s">
        <v>210</v>
      </c>
      <c r="C15">
        <v>57389711</v>
      </c>
      <c r="D15" s="36">
        <v>2787</v>
      </c>
      <c r="E15" s="37">
        <f t="shared" si="8"/>
        <v>20591.930749910298</v>
      </c>
      <c r="F15" s="38">
        <f t="shared" si="1"/>
        <v>0.83207588104165942</v>
      </c>
      <c r="G15" s="39">
        <f t="shared" si="2"/>
        <v>2493.4373710010636</v>
      </c>
      <c r="H15" s="39">
        <f t="shared" si="3"/>
        <v>588.3370435286979</v>
      </c>
      <c r="I15" s="37">
        <f t="shared" si="9"/>
        <v>3081.7744145297615</v>
      </c>
      <c r="J15" s="40">
        <f t="shared" si="10"/>
        <v>-278.79259239852956</v>
      </c>
      <c r="K15" s="37">
        <f t="shared" si="11"/>
        <v>2802.9818221312321</v>
      </c>
      <c r="L15" s="37">
        <f t="shared" si="12"/>
        <v>8588905.2932944447</v>
      </c>
      <c r="M15" s="37">
        <f t="shared" si="13"/>
        <v>7811910.3382797437</v>
      </c>
      <c r="N15" s="41">
        <f>'jan-aug'!M15</f>
        <v>5116407.6880681114</v>
      </c>
      <c r="O15" s="41">
        <f t="shared" si="14"/>
        <v>2695502.6502116323</v>
      </c>
    </row>
    <row r="16" spans="1:15" s="34" customFormat="1" ht="14.5" x14ac:dyDescent="0.35">
      <c r="A16" s="33">
        <v>1119</v>
      </c>
      <c r="B16" s="34" t="s">
        <v>211</v>
      </c>
      <c r="C16">
        <v>395619342</v>
      </c>
      <c r="D16" s="36">
        <v>18991</v>
      </c>
      <c r="E16" s="37">
        <f t="shared" si="8"/>
        <v>20831.938391869833</v>
      </c>
      <c r="F16" s="38">
        <f t="shared" si="1"/>
        <v>0.84177407654190806</v>
      </c>
      <c r="G16" s="39">
        <f t="shared" si="2"/>
        <v>2349.4327858253423</v>
      </c>
      <c r="H16" s="39">
        <f t="shared" si="3"/>
        <v>504.33436884286056</v>
      </c>
      <c r="I16" s="37">
        <f t="shared" si="9"/>
        <v>2853.7671546682027</v>
      </c>
      <c r="J16" s="40">
        <f t="shared" si="10"/>
        <v>-278.79259239852956</v>
      </c>
      <c r="K16" s="37">
        <f t="shared" si="11"/>
        <v>2574.9745622696732</v>
      </c>
      <c r="L16" s="37">
        <f t="shared" si="12"/>
        <v>54195892.034303837</v>
      </c>
      <c r="M16" s="37">
        <f t="shared" si="13"/>
        <v>48901341.912063368</v>
      </c>
      <c r="N16" s="41">
        <f>'jan-aug'!M16</f>
        <v>36870240.9432908</v>
      </c>
      <c r="O16" s="41">
        <f t="shared" si="14"/>
        <v>12031100.968772568</v>
      </c>
    </row>
    <row r="17" spans="1:15" s="34" customFormat="1" ht="14.5" x14ac:dyDescent="0.35">
      <c r="A17" s="33">
        <v>1120</v>
      </c>
      <c r="B17" s="34" t="s">
        <v>212</v>
      </c>
      <c r="C17">
        <v>454320948</v>
      </c>
      <c r="D17" s="36">
        <v>19588</v>
      </c>
      <c r="E17" s="37">
        <f t="shared" si="8"/>
        <v>23193.840514600775</v>
      </c>
      <c r="F17" s="38">
        <f t="shared" si="1"/>
        <v>0.93721348985258435</v>
      </c>
      <c r="G17" s="39">
        <f t="shared" si="2"/>
        <v>932.29151218677725</v>
      </c>
      <c r="H17" s="39">
        <f t="shared" si="3"/>
        <v>0</v>
      </c>
      <c r="I17" s="37">
        <f t="shared" si="9"/>
        <v>932.29151218677725</v>
      </c>
      <c r="J17" s="40">
        <f t="shared" si="10"/>
        <v>-278.79259239852956</v>
      </c>
      <c r="K17" s="37">
        <f t="shared" si="11"/>
        <v>653.49891978824769</v>
      </c>
      <c r="L17" s="37">
        <f t="shared" si="12"/>
        <v>18261726.140714593</v>
      </c>
      <c r="M17" s="37">
        <f t="shared" si="13"/>
        <v>12800736.840812195</v>
      </c>
      <c r="N17" s="41">
        <f>'jan-aug'!M17</f>
        <v>9240920.4305762127</v>
      </c>
      <c r="O17" s="41">
        <f t="shared" si="14"/>
        <v>3559816.4102359824</v>
      </c>
    </row>
    <row r="18" spans="1:15" s="34" customFormat="1" ht="14.5" x14ac:dyDescent="0.35">
      <c r="A18" s="33">
        <v>1121</v>
      </c>
      <c r="B18" s="34" t="s">
        <v>213</v>
      </c>
      <c r="C18">
        <v>448367527</v>
      </c>
      <c r="D18" s="36">
        <v>18916</v>
      </c>
      <c r="E18" s="37">
        <f t="shared" si="8"/>
        <v>23703.083474307463</v>
      </c>
      <c r="F18" s="38">
        <f t="shared" si="1"/>
        <v>0.95779090872157757</v>
      </c>
      <c r="G18" s="39">
        <f t="shared" si="2"/>
        <v>626.74573636276466</v>
      </c>
      <c r="H18" s="39">
        <f t="shared" si="3"/>
        <v>0</v>
      </c>
      <c r="I18" s="37">
        <f t="shared" si="9"/>
        <v>626.74573636276466</v>
      </c>
      <c r="J18" s="40">
        <f t="shared" si="10"/>
        <v>-278.79259239852956</v>
      </c>
      <c r="K18" s="37">
        <f t="shared" si="11"/>
        <v>347.9531439642351</v>
      </c>
      <c r="L18" s="37">
        <f t="shared" si="12"/>
        <v>11855522.349038057</v>
      </c>
      <c r="M18" s="37">
        <f t="shared" si="13"/>
        <v>6581881.671227471</v>
      </c>
      <c r="N18" s="41">
        <f>'jan-aug'!M18</f>
        <v>4245091.1643444626</v>
      </c>
      <c r="O18" s="41">
        <f t="shared" si="14"/>
        <v>2336790.5068830084</v>
      </c>
    </row>
    <row r="19" spans="1:15" s="34" customFormat="1" ht="14.5" x14ac:dyDescent="0.35">
      <c r="A19" s="33">
        <v>1122</v>
      </c>
      <c r="B19" s="34" t="s">
        <v>214</v>
      </c>
      <c r="C19">
        <v>259909347</v>
      </c>
      <c r="D19" s="36">
        <v>12002</v>
      </c>
      <c r="E19" s="37">
        <f t="shared" si="8"/>
        <v>21655.502999500084</v>
      </c>
      <c r="F19" s="38">
        <f t="shared" si="1"/>
        <v>0.87505256095462658</v>
      </c>
      <c r="G19" s="39">
        <f t="shared" si="2"/>
        <v>1855.2940212471919</v>
      </c>
      <c r="H19" s="39">
        <f t="shared" si="3"/>
        <v>216.08675617227271</v>
      </c>
      <c r="I19" s="37">
        <f t="shared" si="9"/>
        <v>2071.3807774194647</v>
      </c>
      <c r="J19" s="40">
        <f t="shared" si="10"/>
        <v>-278.79259239852956</v>
      </c>
      <c r="K19" s="37">
        <f t="shared" si="11"/>
        <v>1792.5881850209353</v>
      </c>
      <c r="L19" s="37">
        <f t="shared" si="12"/>
        <v>24860712.090588417</v>
      </c>
      <c r="M19" s="37">
        <f t="shared" si="13"/>
        <v>21514643.396621265</v>
      </c>
      <c r="N19" s="41">
        <f>'jan-aug'!M19</f>
        <v>14942044.163470892</v>
      </c>
      <c r="O19" s="41">
        <f t="shared" si="14"/>
        <v>6572599.2331503723</v>
      </c>
    </row>
    <row r="20" spans="1:15" s="34" customFormat="1" ht="14.5" x14ac:dyDescent="0.35">
      <c r="A20" s="33">
        <v>1124</v>
      </c>
      <c r="B20" s="34" t="s">
        <v>215</v>
      </c>
      <c r="C20">
        <v>843705740</v>
      </c>
      <c r="D20" s="36">
        <v>27153</v>
      </c>
      <c r="E20" s="37">
        <f t="shared" si="8"/>
        <v>31072.28446212205</v>
      </c>
      <c r="F20" s="38">
        <f t="shared" si="1"/>
        <v>1.2555645599143197</v>
      </c>
      <c r="G20" s="39">
        <f t="shared" si="2"/>
        <v>-3794.7748563259875</v>
      </c>
      <c r="H20" s="39">
        <f t="shared" si="3"/>
        <v>0</v>
      </c>
      <c r="I20" s="37">
        <f t="shared" si="9"/>
        <v>-3794.7748563259875</v>
      </c>
      <c r="J20" s="40">
        <f t="shared" si="10"/>
        <v>-278.79259239852956</v>
      </c>
      <c r="K20" s="37">
        <f t="shared" si="11"/>
        <v>-4073.5674487245169</v>
      </c>
      <c r="L20" s="37">
        <f t="shared" si="12"/>
        <v>-103039521.67381954</v>
      </c>
      <c r="M20" s="37">
        <f t="shared" si="13"/>
        <v>-110609576.93521681</v>
      </c>
      <c r="N20" s="41">
        <f>'jan-aug'!M20</f>
        <v>-88340727.24882403</v>
      </c>
      <c r="O20" s="41">
        <f t="shared" si="14"/>
        <v>-22268849.686392784</v>
      </c>
    </row>
    <row r="21" spans="1:15" s="34" customFormat="1" ht="14.5" x14ac:dyDescent="0.35">
      <c r="A21" s="33">
        <v>1127</v>
      </c>
      <c r="B21" s="34" t="s">
        <v>216</v>
      </c>
      <c r="C21">
        <v>303463277</v>
      </c>
      <c r="D21" s="36">
        <v>11221</v>
      </c>
      <c r="E21" s="37">
        <f t="shared" si="8"/>
        <v>27044.227519828892</v>
      </c>
      <c r="F21" s="38">
        <f t="shared" si="1"/>
        <v>1.0927993937989882</v>
      </c>
      <c r="G21" s="39">
        <f t="shared" si="2"/>
        <v>-1377.9406909500924</v>
      </c>
      <c r="H21" s="39">
        <f t="shared" si="3"/>
        <v>0</v>
      </c>
      <c r="I21" s="37">
        <f t="shared" si="9"/>
        <v>-1377.9406909500924</v>
      </c>
      <c r="J21" s="40">
        <f t="shared" si="10"/>
        <v>-278.79259239852956</v>
      </c>
      <c r="K21" s="37">
        <f t="shared" si="11"/>
        <v>-1656.7332833486221</v>
      </c>
      <c r="L21" s="37">
        <f t="shared" si="12"/>
        <v>-15461872.493150987</v>
      </c>
      <c r="M21" s="37">
        <f t="shared" si="13"/>
        <v>-18590204.17245489</v>
      </c>
      <c r="N21" s="41">
        <f>'jan-aug'!M21</f>
        <v>-14346270.719068017</v>
      </c>
      <c r="O21" s="41">
        <f t="shared" si="14"/>
        <v>-4243933.453386873</v>
      </c>
    </row>
    <row r="22" spans="1:15" s="34" customFormat="1" ht="14.5" x14ac:dyDescent="0.35">
      <c r="A22" s="33">
        <v>1130</v>
      </c>
      <c r="B22" s="34" t="s">
        <v>217</v>
      </c>
      <c r="C22">
        <v>284070767</v>
      </c>
      <c r="D22" s="36">
        <v>12968</v>
      </c>
      <c r="E22" s="37">
        <f t="shared" si="8"/>
        <v>21905.518738433067</v>
      </c>
      <c r="F22" s="38">
        <f t="shared" si="1"/>
        <v>0.88515516224896373</v>
      </c>
      <c r="G22" s="39">
        <f t="shared" si="2"/>
        <v>1705.2845778874018</v>
      </c>
      <c r="H22" s="39">
        <f t="shared" si="3"/>
        <v>128.58124754572853</v>
      </c>
      <c r="I22" s="37">
        <f t="shared" si="9"/>
        <v>1833.8658254331303</v>
      </c>
      <c r="J22" s="40">
        <f t="shared" si="10"/>
        <v>-278.79259239852956</v>
      </c>
      <c r="K22" s="37">
        <f t="shared" si="11"/>
        <v>1555.0732330346009</v>
      </c>
      <c r="L22" s="37">
        <f t="shared" si="12"/>
        <v>23781572.024216834</v>
      </c>
      <c r="M22" s="37">
        <f t="shared" si="13"/>
        <v>20166189.685992703</v>
      </c>
      <c r="N22" s="41">
        <f>'jan-aug'!M22</f>
        <v>15030775.154006876</v>
      </c>
      <c r="O22" s="41">
        <f t="shared" si="14"/>
        <v>5135414.5319858268</v>
      </c>
    </row>
    <row r="23" spans="1:15" s="34" customFormat="1" ht="14.5" x14ac:dyDescent="0.35">
      <c r="A23" s="33">
        <v>1133</v>
      </c>
      <c r="B23" s="34" t="s">
        <v>218</v>
      </c>
      <c r="C23">
        <v>79369235</v>
      </c>
      <c r="D23" s="36">
        <v>2574</v>
      </c>
      <c r="E23" s="37">
        <f t="shared" si="8"/>
        <v>30834.978632478633</v>
      </c>
      <c r="F23" s="38">
        <f t="shared" si="1"/>
        <v>1.2459755388713205</v>
      </c>
      <c r="G23" s="39">
        <f t="shared" si="2"/>
        <v>-3652.3913585399373</v>
      </c>
      <c r="H23" s="39">
        <f t="shared" si="3"/>
        <v>0</v>
      </c>
      <c r="I23" s="37">
        <f t="shared" si="9"/>
        <v>-3652.3913585399373</v>
      </c>
      <c r="J23" s="40">
        <f t="shared" si="10"/>
        <v>-278.79259239852956</v>
      </c>
      <c r="K23" s="37">
        <f t="shared" si="11"/>
        <v>-3931.1839509384668</v>
      </c>
      <c r="L23" s="37">
        <f t="shared" si="12"/>
        <v>-9401255.3568817992</v>
      </c>
      <c r="M23" s="37">
        <f t="shared" si="13"/>
        <v>-10118867.489715613</v>
      </c>
      <c r="N23" s="41">
        <f>'jan-aug'!M23</f>
        <v>-10508368.696308805</v>
      </c>
      <c r="O23" s="41">
        <f t="shared" si="14"/>
        <v>389501.20659319125</v>
      </c>
    </row>
    <row r="24" spans="1:15" s="34" customFormat="1" ht="14.5" x14ac:dyDescent="0.35">
      <c r="A24" s="33">
        <v>1134</v>
      </c>
      <c r="B24" s="34" t="s">
        <v>219</v>
      </c>
      <c r="C24">
        <v>122277321</v>
      </c>
      <c r="D24" s="36">
        <v>3804</v>
      </c>
      <c r="E24" s="37">
        <f t="shared" si="8"/>
        <v>32144.40615141956</v>
      </c>
      <c r="F24" s="38">
        <f t="shared" si="1"/>
        <v>1.2988867044009402</v>
      </c>
      <c r="G24" s="39">
        <f t="shared" si="2"/>
        <v>-4438.0478699044934</v>
      </c>
      <c r="H24" s="39">
        <f t="shared" si="3"/>
        <v>0</v>
      </c>
      <c r="I24" s="37">
        <f t="shared" si="9"/>
        <v>-4438.0478699044934</v>
      </c>
      <c r="J24" s="40">
        <f t="shared" si="10"/>
        <v>-278.79259239852956</v>
      </c>
      <c r="K24" s="37">
        <f t="shared" si="11"/>
        <v>-4716.8404623030228</v>
      </c>
      <c r="L24" s="37">
        <f t="shared" si="12"/>
        <v>-16882334.097116694</v>
      </c>
      <c r="M24" s="37">
        <f t="shared" si="13"/>
        <v>-17942861.1186007</v>
      </c>
      <c r="N24" s="41">
        <f>'jan-aug'!M24</f>
        <v>-19810544.925081078</v>
      </c>
      <c r="O24" s="41">
        <f t="shared" si="14"/>
        <v>1867683.8064803779</v>
      </c>
    </row>
    <row r="25" spans="1:15" s="34" customFormat="1" ht="14.5" x14ac:dyDescent="0.35">
      <c r="A25" s="33">
        <v>1135</v>
      </c>
      <c r="B25" s="34" t="s">
        <v>220</v>
      </c>
      <c r="C25">
        <v>119181144</v>
      </c>
      <c r="D25" s="36">
        <v>4595</v>
      </c>
      <c r="E25" s="37">
        <f t="shared" si="8"/>
        <v>25937.136887921653</v>
      </c>
      <c r="F25" s="38">
        <f t="shared" si="1"/>
        <v>1.0480642291306048</v>
      </c>
      <c r="G25" s="39">
        <f t="shared" si="2"/>
        <v>-713.6863118057496</v>
      </c>
      <c r="H25" s="39">
        <f t="shared" si="3"/>
        <v>0</v>
      </c>
      <c r="I25" s="37">
        <f t="shared" si="9"/>
        <v>-713.6863118057496</v>
      </c>
      <c r="J25" s="40">
        <f t="shared" si="10"/>
        <v>-278.79259239852956</v>
      </c>
      <c r="K25" s="37">
        <f t="shared" si="11"/>
        <v>-992.47890420427916</v>
      </c>
      <c r="L25" s="37">
        <f t="shared" si="12"/>
        <v>-3279388.6027474194</v>
      </c>
      <c r="M25" s="37">
        <f t="shared" si="13"/>
        <v>-4560440.5648186626</v>
      </c>
      <c r="N25" s="41">
        <f>'jan-aug'!M25</f>
        <v>-5804600.5221208083</v>
      </c>
      <c r="O25" s="41">
        <f t="shared" si="14"/>
        <v>1244159.9573021457</v>
      </c>
    </row>
    <row r="26" spans="1:15" s="34" customFormat="1" ht="14.5" x14ac:dyDescent="0.35">
      <c r="A26" s="33">
        <v>1144</v>
      </c>
      <c r="B26" s="34" t="s">
        <v>221</v>
      </c>
      <c r="C26">
        <v>11090571</v>
      </c>
      <c r="D26" s="36">
        <v>517</v>
      </c>
      <c r="E26" s="37">
        <f t="shared" si="8"/>
        <v>21451.781431334624</v>
      </c>
      <c r="F26" s="38">
        <f t="shared" si="1"/>
        <v>0.86682060809031336</v>
      </c>
      <c r="G26" s="39">
        <f t="shared" si="2"/>
        <v>1977.5269621464677</v>
      </c>
      <c r="H26" s="39">
        <f t="shared" si="3"/>
        <v>287.38930503018361</v>
      </c>
      <c r="I26" s="37">
        <f t="shared" si="9"/>
        <v>2264.9162671766512</v>
      </c>
      <c r="J26" s="40">
        <f t="shared" si="10"/>
        <v>-278.79259239852956</v>
      </c>
      <c r="K26" s="37">
        <f t="shared" si="11"/>
        <v>1986.1236747781218</v>
      </c>
      <c r="L26" s="37">
        <f t="shared" si="12"/>
        <v>1170961.7101303288</v>
      </c>
      <c r="M26" s="37">
        <f t="shared" si="13"/>
        <v>1026825.939860289</v>
      </c>
      <c r="N26" s="41">
        <f>'jan-aug'!M26</f>
        <v>705050.37738830631</v>
      </c>
      <c r="O26" s="41">
        <f t="shared" si="14"/>
        <v>321775.56247198267</v>
      </c>
    </row>
    <row r="27" spans="1:15" s="34" customFormat="1" ht="14.5" x14ac:dyDescent="0.35">
      <c r="A27" s="33">
        <v>1145</v>
      </c>
      <c r="B27" s="34" t="s">
        <v>222</v>
      </c>
      <c r="C27">
        <v>18775590</v>
      </c>
      <c r="D27" s="36">
        <v>852</v>
      </c>
      <c r="E27" s="37">
        <f t="shared" si="8"/>
        <v>22037.077464788734</v>
      </c>
      <c r="F27" s="38">
        <f t="shared" si="1"/>
        <v>0.89047116901251533</v>
      </c>
      <c r="G27" s="39">
        <f t="shared" si="2"/>
        <v>1626.3493420740022</v>
      </c>
      <c r="H27" s="39">
        <f t="shared" si="3"/>
        <v>82.535693321245333</v>
      </c>
      <c r="I27" s="37">
        <f t="shared" si="9"/>
        <v>1708.8850353952475</v>
      </c>
      <c r="J27" s="40">
        <f t="shared" si="10"/>
        <v>-278.79259239852956</v>
      </c>
      <c r="K27" s="37">
        <f t="shared" si="11"/>
        <v>1430.0924429967181</v>
      </c>
      <c r="L27" s="37">
        <f t="shared" si="12"/>
        <v>1455970.0501567509</v>
      </c>
      <c r="M27" s="37">
        <f t="shared" si="13"/>
        <v>1218438.7614332037</v>
      </c>
      <c r="N27" s="41">
        <f>'jan-aug'!M27</f>
        <v>925927.51960316871</v>
      </c>
      <c r="O27" s="41">
        <f t="shared" si="14"/>
        <v>292511.241830035</v>
      </c>
    </row>
    <row r="28" spans="1:15" s="34" customFormat="1" ht="14.5" x14ac:dyDescent="0.35">
      <c r="A28" s="33">
        <v>1146</v>
      </c>
      <c r="B28" s="34" t="s">
        <v>223</v>
      </c>
      <c r="C28">
        <v>235043661</v>
      </c>
      <c r="D28" s="36">
        <v>11065</v>
      </c>
      <c r="E28" s="37">
        <f t="shared" si="8"/>
        <v>21242.084139177587</v>
      </c>
      <c r="F28" s="38">
        <f t="shared" si="1"/>
        <v>0.85834718899995543</v>
      </c>
      <c r="G28" s="39">
        <f t="shared" si="2"/>
        <v>2103.3453374406904</v>
      </c>
      <c r="H28" s="39">
        <f t="shared" si="3"/>
        <v>360.78335728514685</v>
      </c>
      <c r="I28" s="37">
        <f t="shared" si="9"/>
        <v>2464.1286947258372</v>
      </c>
      <c r="J28" s="40">
        <f t="shared" si="10"/>
        <v>-278.79259239852956</v>
      </c>
      <c r="K28" s="37">
        <f t="shared" si="11"/>
        <v>2185.3361023273078</v>
      </c>
      <c r="L28" s="37">
        <f t="shared" si="12"/>
        <v>27265584.007141389</v>
      </c>
      <c r="M28" s="37">
        <f t="shared" si="13"/>
        <v>24180743.972251661</v>
      </c>
      <c r="N28" s="41">
        <f>'jan-aug'!M28</f>
        <v>17904033.751066964</v>
      </c>
      <c r="O28" s="41">
        <f t="shared" si="14"/>
        <v>6276710.221184697</v>
      </c>
    </row>
    <row r="29" spans="1:15" s="34" customFormat="1" ht="14.5" x14ac:dyDescent="0.35">
      <c r="A29" s="33">
        <v>1149</v>
      </c>
      <c r="B29" s="34" t="s">
        <v>224</v>
      </c>
      <c r="C29">
        <v>893684019</v>
      </c>
      <c r="D29" s="36">
        <v>42186</v>
      </c>
      <c r="E29" s="37">
        <f t="shared" si="8"/>
        <v>21184.374413312475</v>
      </c>
      <c r="F29" s="38">
        <f t="shared" si="1"/>
        <v>0.85601526240321835</v>
      </c>
      <c r="G29" s="39">
        <f t="shared" si="2"/>
        <v>2137.9711729597575</v>
      </c>
      <c r="H29" s="39">
        <f t="shared" si="3"/>
        <v>380.98176133793601</v>
      </c>
      <c r="I29" s="37">
        <f t="shared" si="9"/>
        <v>2518.9529342976934</v>
      </c>
      <c r="J29" s="40">
        <f t="shared" si="10"/>
        <v>-278.79259239852956</v>
      </c>
      <c r="K29" s="37">
        <f t="shared" si="11"/>
        <v>2240.160341899164</v>
      </c>
      <c r="L29" s="37">
        <f t="shared" si="12"/>
        <v>106264548.4862825</v>
      </c>
      <c r="M29" s="37">
        <f t="shared" si="13"/>
        <v>94503404.183358133</v>
      </c>
      <c r="N29" s="41">
        <f>'jan-aug'!M29</f>
        <v>72241320.019928694</v>
      </c>
      <c r="O29" s="41">
        <f t="shared" si="14"/>
        <v>22262084.163429439</v>
      </c>
    </row>
    <row r="30" spans="1:15" s="34" customFormat="1" ht="14.5" x14ac:dyDescent="0.35">
      <c r="A30" s="33">
        <v>1151</v>
      </c>
      <c r="B30" s="34" t="s">
        <v>225</v>
      </c>
      <c r="C30">
        <v>4799822</v>
      </c>
      <c r="D30" s="36">
        <v>198</v>
      </c>
      <c r="E30" s="37">
        <f t="shared" si="8"/>
        <v>24241.525252525251</v>
      </c>
      <c r="F30" s="38">
        <f t="shared" si="1"/>
        <v>0.9795481893982404</v>
      </c>
      <c r="G30" s="39">
        <f t="shared" si="2"/>
        <v>303.68066943209197</v>
      </c>
      <c r="H30" s="39">
        <f t="shared" si="3"/>
        <v>0</v>
      </c>
      <c r="I30" s="37">
        <f t="shared" si="9"/>
        <v>303.68066943209197</v>
      </c>
      <c r="J30" s="40">
        <f t="shared" si="10"/>
        <v>-278.79259239852956</v>
      </c>
      <c r="K30" s="37">
        <f t="shared" si="11"/>
        <v>24.888077033562411</v>
      </c>
      <c r="L30" s="37">
        <f t="shared" si="12"/>
        <v>60128.77254755421</v>
      </c>
      <c r="M30" s="37">
        <f t="shared" si="13"/>
        <v>4927.8392526453572</v>
      </c>
      <c r="N30" s="41">
        <f>'jan-aug'!M30</f>
        <v>7040.2695147074728</v>
      </c>
      <c r="O30" s="41">
        <f t="shared" si="14"/>
        <v>-2112.4302620621156</v>
      </c>
    </row>
    <row r="31" spans="1:15" s="34" customFormat="1" ht="14.5" x14ac:dyDescent="0.35">
      <c r="A31" s="33">
        <v>1160</v>
      </c>
      <c r="B31" s="34" t="s">
        <v>226</v>
      </c>
      <c r="C31">
        <v>249555127</v>
      </c>
      <c r="D31" s="36">
        <v>8714</v>
      </c>
      <c r="E31" s="37">
        <f t="shared" si="8"/>
        <v>28638.412554509985</v>
      </c>
      <c r="F31" s="38">
        <f t="shared" si="1"/>
        <v>1.1572170015204728</v>
      </c>
      <c r="G31" s="39">
        <f t="shared" si="2"/>
        <v>-2334.4517117587484</v>
      </c>
      <c r="H31" s="39">
        <f t="shared" si="3"/>
        <v>0</v>
      </c>
      <c r="I31" s="37">
        <f t="shared" si="9"/>
        <v>-2334.4517117587484</v>
      </c>
      <c r="J31" s="40">
        <f t="shared" si="10"/>
        <v>-278.79259239852956</v>
      </c>
      <c r="K31" s="37">
        <f t="shared" si="11"/>
        <v>-2613.2443041572778</v>
      </c>
      <c r="L31" s="37">
        <f t="shared" si="12"/>
        <v>-20342412.216265734</v>
      </c>
      <c r="M31" s="37">
        <f t="shared" si="13"/>
        <v>-22771810.86642652</v>
      </c>
      <c r="N31" s="41">
        <f>'jan-aug'!M31</f>
        <v>-16214143.591155764</v>
      </c>
      <c r="O31" s="41">
        <f t="shared" si="14"/>
        <v>-6557667.2752707563</v>
      </c>
    </row>
    <row r="32" spans="1:15" s="34" customFormat="1" ht="14.5" x14ac:dyDescent="0.35">
      <c r="A32" s="33">
        <v>1505</v>
      </c>
      <c r="B32" s="34" t="s">
        <v>267</v>
      </c>
      <c r="C32">
        <v>519716751</v>
      </c>
      <c r="D32" s="36">
        <v>24179</v>
      </c>
      <c r="E32" s="37">
        <f t="shared" si="8"/>
        <v>21494.551098060299</v>
      </c>
      <c r="F32" s="38">
        <f t="shared" si="1"/>
        <v>0.86854883884996559</v>
      </c>
      <c r="G32" s="39">
        <f t="shared" si="2"/>
        <v>1951.8651621110628</v>
      </c>
      <c r="H32" s="39">
        <f t="shared" si="3"/>
        <v>272.41992167619736</v>
      </c>
      <c r="I32" s="37">
        <f t="shared" si="9"/>
        <v>2224.2850837872602</v>
      </c>
      <c r="J32" s="40">
        <f t="shared" si="10"/>
        <v>-278.79259239852956</v>
      </c>
      <c r="K32" s="37">
        <f t="shared" si="11"/>
        <v>1945.4924913887307</v>
      </c>
      <c r="L32" s="37">
        <f t="shared" si="12"/>
        <v>53780989.040892161</v>
      </c>
      <c r="M32" s="37">
        <f t="shared" si="13"/>
        <v>47040062.949288122</v>
      </c>
      <c r="N32" s="41">
        <f>'jan-aug'!M32</f>
        <v>39312499.941531695</v>
      </c>
      <c r="O32" s="41">
        <f t="shared" si="14"/>
        <v>7727563.0077564269</v>
      </c>
    </row>
    <row r="33" spans="1:15" s="34" customFormat="1" ht="14.5" x14ac:dyDescent="0.35">
      <c r="A33" s="33">
        <v>1506</v>
      </c>
      <c r="B33" s="34" t="s">
        <v>265</v>
      </c>
      <c r="C33">
        <v>754805366</v>
      </c>
      <c r="D33" s="36">
        <v>31967</v>
      </c>
      <c r="E33" s="37">
        <f t="shared" si="8"/>
        <v>23612.017580630025</v>
      </c>
      <c r="F33" s="38">
        <f t="shared" si="1"/>
        <v>0.95411113072335219</v>
      </c>
      <c r="G33" s="39">
        <f t="shared" si="2"/>
        <v>681.38527256922748</v>
      </c>
      <c r="H33" s="39">
        <f t="shared" si="3"/>
        <v>0</v>
      </c>
      <c r="I33" s="37">
        <f t="shared" si="9"/>
        <v>681.38527256922748</v>
      </c>
      <c r="J33" s="40">
        <f t="shared" si="10"/>
        <v>-278.79259239852956</v>
      </c>
      <c r="K33" s="37">
        <f t="shared" si="11"/>
        <v>402.59268017069792</v>
      </c>
      <c r="L33" s="37">
        <f t="shared" si="12"/>
        <v>21781843.008220494</v>
      </c>
      <c r="M33" s="37">
        <f t="shared" si="13"/>
        <v>12869680.207016701</v>
      </c>
      <c r="N33" s="41">
        <f>'jan-aug'!M33</f>
        <v>9883195.0756396204</v>
      </c>
      <c r="O33" s="41">
        <f t="shared" si="14"/>
        <v>2986485.1313770805</v>
      </c>
    </row>
    <row r="34" spans="1:15" s="34" customFormat="1" ht="14.5" x14ac:dyDescent="0.35">
      <c r="A34" s="33">
        <v>1507</v>
      </c>
      <c r="B34" s="34" t="s">
        <v>266</v>
      </c>
      <c r="C34">
        <v>1606346616</v>
      </c>
      <c r="D34" s="36">
        <v>66258</v>
      </c>
      <c r="E34" s="37">
        <f t="shared" si="8"/>
        <v>24243.813818708684</v>
      </c>
      <c r="F34" s="38">
        <f t="shared" si="1"/>
        <v>0.97964066546308981</v>
      </c>
      <c r="G34" s="39">
        <f t="shared" si="2"/>
        <v>302.30752972203192</v>
      </c>
      <c r="H34" s="39">
        <f t="shared" si="3"/>
        <v>0</v>
      </c>
      <c r="I34" s="37">
        <f t="shared" si="9"/>
        <v>302.30752972203192</v>
      </c>
      <c r="J34" s="40">
        <f t="shared" si="10"/>
        <v>-278.79259239852956</v>
      </c>
      <c r="K34" s="37">
        <f t="shared" si="11"/>
        <v>23.514937323502352</v>
      </c>
      <c r="L34" s="37">
        <f t="shared" si="12"/>
        <v>20030292.304322392</v>
      </c>
      <c r="M34" s="37">
        <f t="shared" si="13"/>
        <v>1558052.7171806188</v>
      </c>
      <c r="N34" s="41">
        <f>'jan-aug'!M34</f>
        <v>592222.88033074606</v>
      </c>
      <c r="O34" s="41">
        <f t="shared" si="14"/>
        <v>965829.83684987272</v>
      </c>
    </row>
    <row r="35" spans="1:15" s="34" customFormat="1" ht="14.5" x14ac:dyDescent="0.35">
      <c r="A35" s="33">
        <v>1511</v>
      </c>
      <c r="B35" s="34" t="s">
        <v>268</v>
      </c>
      <c r="C35">
        <v>66342023</v>
      </c>
      <c r="D35" s="36">
        <v>3117</v>
      </c>
      <c r="E35" s="37">
        <f t="shared" si="8"/>
        <v>21283.934231632982</v>
      </c>
      <c r="F35" s="38">
        <f t="shared" si="1"/>
        <v>0.86003826173006603</v>
      </c>
      <c r="G35" s="39">
        <f t="shared" si="2"/>
        <v>2078.2352819674529</v>
      </c>
      <c r="H35" s="39">
        <f t="shared" si="3"/>
        <v>346.13582492575841</v>
      </c>
      <c r="I35" s="37">
        <f t="shared" si="9"/>
        <v>2424.3711068932112</v>
      </c>
      <c r="J35" s="40">
        <f t="shared" si="10"/>
        <v>-278.79259239852956</v>
      </c>
      <c r="K35" s="37">
        <f t="shared" si="11"/>
        <v>2145.5785144946817</v>
      </c>
      <c r="L35" s="37">
        <f t="shared" si="12"/>
        <v>7556764.740186139</v>
      </c>
      <c r="M35" s="37">
        <f t="shared" si="13"/>
        <v>6687768.2296799226</v>
      </c>
      <c r="N35" s="41">
        <f>'jan-aug'!M35</f>
        <v>5205688.5012946855</v>
      </c>
      <c r="O35" s="41">
        <f t="shared" si="14"/>
        <v>1482079.728385237</v>
      </c>
    </row>
    <row r="36" spans="1:15" s="34" customFormat="1" ht="14.5" x14ac:dyDescent="0.35">
      <c r="A36" s="33">
        <v>1514</v>
      </c>
      <c r="B36" s="34" t="s">
        <v>159</v>
      </c>
      <c r="C36">
        <v>56702644</v>
      </c>
      <c r="D36" s="36">
        <v>2461</v>
      </c>
      <c r="E36" s="37">
        <f t="shared" si="8"/>
        <v>23040.489232019503</v>
      </c>
      <c r="F36" s="38">
        <f t="shared" si="1"/>
        <v>0.93101689250033093</v>
      </c>
      <c r="G36" s="39">
        <f t="shared" si="2"/>
        <v>1024.3022817355406</v>
      </c>
      <c r="H36" s="39">
        <f t="shared" si="3"/>
        <v>0</v>
      </c>
      <c r="I36" s="37">
        <f t="shared" si="9"/>
        <v>1024.3022817355406</v>
      </c>
      <c r="J36" s="40">
        <f t="shared" si="10"/>
        <v>-278.79259239852956</v>
      </c>
      <c r="K36" s="37">
        <f t="shared" si="11"/>
        <v>745.50968933701108</v>
      </c>
      <c r="L36" s="37">
        <f t="shared" si="12"/>
        <v>2520807.9153511655</v>
      </c>
      <c r="M36" s="37">
        <f t="shared" si="13"/>
        <v>1834699.3454583844</v>
      </c>
      <c r="N36" s="41">
        <f>'jan-aug'!M36</f>
        <v>873892.41755401425</v>
      </c>
      <c r="O36" s="41">
        <f t="shared" si="14"/>
        <v>960806.92790437012</v>
      </c>
    </row>
    <row r="37" spans="1:15" s="34" customFormat="1" ht="14.5" x14ac:dyDescent="0.35">
      <c r="A37" s="33">
        <v>1515</v>
      </c>
      <c r="B37" s="34" t="s">
        <v>413</v>
      </c>
      <c r="C37">
        <v>236884565</v>
      </c>
      <c r="D37" s="36">
        <v>8900</v>
      </c>
      <c r="E37" s="37">
        <f t="shared" si="8"/>
        <v>26616.243258426966</v>
      </c>
      <c r="F37" s="38">
        <f t="shared" si="1"/>
        <v>1.075505465138145</v>
      </c>
      <c r="G37" s="39">
        <f t="shared" si="2"/>
        <v>-1121.1501341089372</v>
      </c>
      <c r="H37" s="39">
        <f t="shared" si="3"/>
        <v>0</v>
      </c>
      <c r="I37" s="37">
        <f t="shared" si="9"/>
        <v>-1121.1501341089372</v>
      </c>
      <c r="J37" s="40">
        <f t="shared" si="10"/>
        <v>-278.79259239852956</v>
      </c>
      <c r="K37" s="37">
        <f t="shared" si="11"/>
        <v>-1399.9427265074669</v>
      </c>
      <c r="L37" s="37">
        <f t="shared" si="12"/>
        <v>-9978236.193569541</v>
      </c>
      <c r="M37" s="37">
        <f t="shared" si="13"/>
        <v>-12459490.265916456</v>
      </c>
      <c r="N37" s="41">
        <f>'jan-aug'!M37</f>
        <v>-10040670.222823763</v>
      </c>
      <c r="O37" s="41">
        <f t="shared" si="14"/>
        <v>-2418820.0430926923</v>
      </c>
    </row>
    <row r="38" spans="1:15" s="34" customFormat="1" ht="14.5" x14ac:dyDescent="0.35">
      <c r="A38" s="33">
        <v>1516</v>
      </c>
      <c r="B38" s="34" t="s">
        <v>269</v>
      </c>
      <c r="C38">
        <v>218007438</v>
      </c>
      <c r="D38" s="36">
        <v>8571</v>
      </c>
      <c r="E38" s="37">
        <f t="shared" si="8"/>
        <v>25435.472873643681</v>
      </c>
      <c r="F38" s="38">
        <f t="shared" si="1"/>
        <v>1.0277930592370748</v>
      </c>
      <c r="G38" s="39">
        <f t="shared" si="2"/>
        <v>-412.6879032389661</v>
      </c>
      <c r="H38" s="39">
        <f t="shared" si="3"/>
        <v>0</v>
      </c>
      <c r="I38" s="37">
        <f t="shared" si="9"/>
        <v>-412.6879032389661</v>
      </c>
      <c r="J38" s="40">
        <f t="shared" si="10"/>
        <v>-278.79259239852956</v>
      </c>
      <c r="K38" s="37">
        <f t="shared" si="11"/>
        <v>-691.48049563749566</v>
      </c>
      <c r="L38" s="37">
        <f t="shared" si="12"/>
        <v>-3537148.0186611786</v>
      </c>
      <c r="M38" s="37">
        <f t="shared" si="13"/>
        <v>-5926679.3281089757</v>
      </c>
      <c r="N38" s="41">
        <f>'jan-aug'!M38</f>
        <v>-4667581.9302497208</v>
      </c>
      <c r="O38" s="41">
        <f t="shared" si="14"/>
        <v>-1259097.3978592549</v>
      </c>
    </row>
    <row r="39" spans="1:15" s="34" customFormat="1" ht="14.5" x14ac:dyDescent="0.35">
      <c r="A39" s="33">
        <v>1517</v>
      </c>
      <c r="B39" s="34" t="s">
        <v>270</v>
      </c>
      <c r="C39">
        <v>102260478</v>
      </c>
      <c r="D39" s="36">
        <v>5175</v>
      </c>
      <c r="E39" s="37">
        <f t="shared" si="8"/>
        <v>19760.478840579712</v>
      </c>
      <c r="F39" s="38">
        <f t="shared" si="1"/>
        <v>0.79847868763603225</v>
      </c>
      <c r="G39" s="39">
        <f t="shared" si="2"/>
        <v>2992.3085165994153</v>
      </c>
      <c r="H39" s="39">
        <f t="shared" si="3"/>
        <v>879.34521179440299</v>
      </c>
      <c r="I39" s="37">
        <f t="shared" si="9"/>
        <v>3871.6537283938183</v>
      </c>
      <c r="J39" s="40">
        <f t="shared" si="10"/>
        <v>-278.79259239852956</v>
      </c>
      <c r="K39" s="37">
        <f t="shared" si="11"/>
        <v>3592.8611359952888</v>
      </c>
      <c r="L39" s="37">
        <f t="shared" si="12"/>
        <v>20035808.044438008</v>
      </c>
      <c r="M39" s="37">
        <f t="shared" si="13"/>
        <v>18593056.378775619</v>
      </c>
      <c r="N39" s="41">
        <f>'jan-aug'!M39</f>
        <v>13127697.902871352</v>
      </c>
      <c r="O39" s="41">
        <f t="shared" si="14"/>
        <v>5465358.4759042673</v>
      </c>
    </row>
    <row r="40" spans="1:15" s="34" customFormat="1" ht="14.5" x14ac:dyDescent="0.35">
      <c r="A40" s="33">
        <v>1520</v>
      </c>
      <c r="B40" s="34" t="s">
        <v>272</v>
      </c>
      <c r="C40">
        <v>220752541</v>
      </c>
      <c r="D40" s="36">
        <v>10825</v>
      </c>
      <c r="E40" s="37">
        <f t="shared" si="8"/>
        <v>20392.844434180137</v>
      </c>
      <c r="F40" s="38">
        <f t="shared" si="1"/>
        <v>0.82403122881470714</v>
      </c>
      <c r="G40" s="39">
        <f t="shared" si="2"/>
        <v>2612.8891604391602</v>
      </c>
      <c r="H40" s="39">
        <f t="shared" si="3"/>
        <v>658.01725403425417</v>
      </c>
      <c r="I40" s="37">
        <f t="shared" si="9"/>
        <v>3270.9064144734143</v>
      </c>
      <c r="J40" s="40">
        <f t="shared" si="10"/>
        <v>-278.79259239852956</v>
      </c>
      <c r="K40" s="37">
        <f t="shared" si="11"/>
        <v>2992.1138220748849</v>
      </c>
      <c r="L40" s="37">
        <f t="shared" si="12"/>
        <v>35407561.936674707</v>
      </c>
      <c r="M40" s="37">
        <f t="shared" si="13"/>
        <v>32389632.123960629</v>
      </c>
      <c r="N40" s="41">
        <f>'jan-aug'!M40</f>
        <v>24671824.55962944</v>
      </c>
      <c r="O40" s="41">
        <f t="shared" si="14"/>
        <v>7717807.5643311888</v>
      </c>
    </row>
    <row r="41" spans="1:15" s="34" customFormat="1" ht="14.5" x14ac:dyDescent="0.35">
      <c r="A41" s="33">
        <v>1525</v>
      </c>
      <c r="B41" s="34" t="s">
        <v>273</v>
      </c>
      <c r="C41">
        <v>99392087</v>
      </c>
      <c r="D41" s="36">
        <v>4523</v>
      </c>
      <c r="E41" s="37">
        <f t="shared" si="8"/>
        <v>21974.814724740216</v>
      </c>
      <c r="F41" s="38">
        <f t="shared" si="1"/>
        <v>0.88795526485029075</v>
      </c>
      <c r="G41" s="39">
        <f t="shared" si="2"/>
        <v>1663.706986103113</v>
      </c>
      <c r="H41" s="39">
        <f t="shared" si="3"/>
        <v>104.32765233822664</v>
      </c>
      <c r="I41" s="37">
        <f t="shared" si="9"/>
        <v>1768.0346384413397</v>
      </c>
      <c r="J41" s="40">
        <f t="shared" si="10"/>
        <v>-278.79259239852956</v>
      </c>
      <c r="K41" s="37">
        <f t="shared" si="11"/>
        <v>1489.2420460428102</v>
      </c>
      <c r="L41" s="37">
        <f t="shared" si="12"/>
        <v>7996820.6696701795</v>
      </c>
      <c r="M41" s="37">
        <f t="shared" si="13"/>
        <v>6735841.7742516305</v>
      </c>
      <c r="N41" s="41">
        <f>'jan-aug'!M41</f>
        <v>4891093.8927994417</v>
      </c>
      <c r="O41" s="41">
        <f t="shared" si="14"/>
        <v>1844747.8814521888</v>
      </c>
    </row>
    <row r="42" spans="1:15" s="34" customFormat="1" ht="14.5" x14ac:dyDescent="0.35">
      <c r="A42" s="33">
        <v>1528</v>
      </c>
      <c r="B42" s="34" t="s">
        <v>274</v>
      </c>
      <c r="C42">
        <v>158449104</v>
      </c>
      <c r="D42" s="36">
        <v>7625</v>
      </c>
      <c r="E42" s="37">
        <f t="shared" si="8"/>
        <v>20780.210360655739</v>
      </c>
      <c r="F42" s="38">
        <f t="shared" si="1"/>
        <v>0.83968385743279395</v>
      </c>
      <c r="G42" s="39">
        <f t="shared" si="2"/>
        <v>2380.4696045537989</v>
      </c>
      <c r="H42" s="39">
        <f t="shared" si="3"/>
        <v>522.43917976779335</v>
      </c>
      <c r="I42" s="37">
        <f t="shared" si="9"/>
        <v>2902.9087843215921</v>
      </c>
      <c r="J42" s="40">
        <f t="shared" si="10"/>
        <v>-278.79259239852956</v>
      </c>
      <c r="K42" s="37">
        <f t="shared" si="11"/>
        <v>2624.1161919230626</v>
      </c>
      <c r="L42" s="37">
        <f t="shared" si="12"/>
        <v>22134679.480452139</v>
      </c>
      <c r="M42" s="37">
        <f t="shared" si="13"/>
        <v>20008885.963413354</v>
      </c>
      <c r="N42" s="41">
        <f>'jan-aug'!M42</f>
        <v>14401164.607129278</v>
      </c>
      <c r="O42" s="41">
        <f t="shared" si="14"/>
        <v>5607721.3562840763</v>
      </c>
    </row>
    <row r="43" spans="1:15" s="34" customFormat="1" ht="14.5" x14ac:dyDescent="0.35">
      <c r="A43" s="33">
        <v>1531</v>
      </c>
      <c r="B43" s="34" t="s">
        <v>275</v>
      </c>
      <c r="C43">
        <v>190319032</v>
      </c>
      <c r="D43" s="36">
        <v>9310</v>
      </c>
      <c r="E43" s="37">
        <f t="shared" si="8"/>
        <v>20442.430934479056</v>
      </c>
      <c r="F43" s="38">
        <f t="shared" si="1"/>
        <v>0.82603491323969369</v>
      </c>
      <c r="G43" s="39">
        <f t="shared" si="2"/>
        <v>2583.1372602598085</v>
      </c>
      <c r="H43" s="39">
        <f t="shared" si="3"/>
        <v>640.66197892963237</v>
      </c>
      <c r="I43" s="37">
        <f t="shared" si="9"/>
        <v>3223.7992391894409</v>
      </c>
      <c r="J43" s="40">
        <f t="shared" si="10"/>
        <v>-278.79259239852956</v>
      </c>
      <c r="K43" s="37">
        <f t="shared" si="11"/>
        <v>2945.0066467909114</v>
      </c>
      <c r="L43" s="37">
        <f t="shared" si="12"/>
        <v>30013570.916853696</v>
      </c>
      <c r="M43" s="37">
        <f t="shared" si="13"/>
        <v>27418011.881623384</v>
      </c>
      <c r="N43" s="41">
        <f>'jan-aug'!M43</f>
        <v>20108172.926180139</v>
      </c>
      <c r="O43" s="41">
        <f t="shared" si="14"/>
        <v>7309838.9554432444</v>
      </c>
    </row>
    <row r="44" spans="1:15" s="34" customFormat="1" ht="14.5" x14ac:dyDescent="0.35">
      <c r="A44" s="33">
        <v>1532</v>
      </c>
      <c r="B44" s="34" t="s">
        <v>276</v>
      </c>
      <c r="C44">
        <v>189891679</v>
      </c>
      <c r="D44" s="36">
        <v>8462</v>
      </c>
      <c r="E44" s="37">
        <f t="shared" si="8"/>
        <v>22440.519853462538</v>
      </c>
      <c r="F44" s="38">
        <f t="shared" si="1"/>
        <v>0.90677341308483328</v>
      </c>
      <c r="G44" s="39">
        <f t="shared" si="2"/>
        <v>1384.2839088697197</v>
      </c>
      <c r="H44" s="39">
        <f t="shared" si="3"/>
        <v>0</v>
      </c>
      <c r="I44" s="37">
        <f t="shared" si="9"/>
        <v>1384.2839088697197</v>
      </c>
      <c r="J44" s="40">
        <f t="shared" si="10"/>
        <v>-278.79259239852956</v>
      </c>
      <c r="K44" s="37">
        <f t="shared" si="11"/>
        <v>1105.4913164711902</v>
      </c>
      <c r="L44" s="37">
        <f t="shared" si="12"/>
        <v>11713810.436855568</v>
      </c>
      <c r="M44" s="37">
        <f t="shared" si="13"/>
        <v>9354667.5199792106</v>
      </c>
      <c r="N44" s="41">
        <f>'jan-aug'!M44</f>
        <v>5293955.884007344</v>
      </c>
      <c r="O44" s="41">
        <f t="shared" si="14"/>
        <v>4060711.6359718665</v>
      </c>
    </row>
    <row r="45" spans="1:15" s="34" customFormat="1" ht="14.5" x14ac:dyDescent="0.35">
      <c r="A45" s="33">
        <v>1535</v>
      </c>
      <c r="B45" s="34" t="s">
        <v>277</v>
      </c>
      <c r="C45">
        <v>151911841</v>
      </c>
      <c r="D45" s="36">
        <v>6532</v>
      </c>
      <c r="E45" s="37">
        <f t="shared" si="8"/>
        <v>23256.558634415185</v>
      </c>
      <c r="F45" s="38">
        <f t="shared" si="1"/>
        <v>0.93974779493721461</v>
      </c>
      <c r="G45" s="39">
        <f t="shared" si="2"/>
        <v>894.66064029813128</v>
      </c>
      <c r="H45" s="39">
        <f t="shared" si="3"/>
        <v>0</v>
      </c>
      <c r="I45" s="37">
        <f t="shared" si="9"/>
        <v>894.66064029813128</v>
      </c>
      <c r="J45" s="40">
        <f t="shared" si="10"/>
        <v>-278.79259239852956</v>
      </c>
      <c r="K45" s="37">
        <f t="shared" si="11"/>
        <v>615.86804789960172</v>
      </c>
      <c r="L45" s="37">
        <f t="shared" si="12"/>
        <v>5843923.3024273934</v>
      </c>
      <c r="M45" s="37">
        <f t="shared" si="13"/>
        <v>4022850.0888801985</v>
      </c>
      <c r="N45" s="41">
        <f>'jan-aug'!M45</f>
        <v>2827783.7437882153</v>
      </c>
      <c r="O45" s="41">
        <f t="shared" si="14"/>
        <v>1195066.3450919832</v>
      </c>
    </row>
    <row r="46" spans="1:15" s="34" customFormat="1" ht="14.5" x14ac:dyDescent="0.35">
      <c r="A46" s="33">
        <v>1539</v>
      </c>
      <c r="B46" s="34" t="s">
        <v>278</v>
      </c>
      <c r="C46">
        <v>161636315</v>
      </c>
      <c r="D46" s="36">
        <v>7468</v>
      </c>
      <c r="E46" s="37">
        <f t="shared" si="8"/>
        <v>21643.855784681306</v>
      </c>
      <c r="F46" s="38">
        <f t="shared" si="1"/>
        <v>0.87458192191403739</v>
      </c>
      <c r="G46" s="39">
        <f t="shared" si="2"/>
        <v>1862.2823501384592</v>
      </c>
      <c r="H46" s="39">
        <f t="shared" si="3"/>
        <v>220.16328135884521</v>
      </c>
      <c r="I46" s="37">
        <f t="shared" si="9"/>
        <v>2082.4456314973045</v>
      </c>
      <c r="J46" s="40">
        <f t="shared" si="10"/>
        <v>-278.79259239852956</v>
      </c>
      <c r="K46" s="37">
        <f t="shared" si="11"/>
        <v>1803.653039098775</v>
      </c>
      <c r="L46" s="37">
        <f t="shared" si="12"/>
        <v>15551703.976021869</v>
      </c>
      <c r="M46" s="37">
        <f t="shared" si="13"/>
        <v>13469680.895989653</v>
      </c>
      <c r="N46" s="41">
        <f>'jan-aug'!M46</f>
        <v>9464551.5668972544</v>
      </c>
      <c r="O46" s="41">
        <f t="shared" si="14"/>
        <v>4005129.3290923983</v>
      </c>
    </row>
    <row r="47" spans="1:15" s="34" customFormat="1" ht="14.5" x14ac:dyDescent="0.35">
      <c r="A47" s="33">
        <v>1547</v>
      </c>
      <c r="B47" s="34" t="s">
        <v>279</v>
      </c>
      <c r="C47">
        <v>82130707</v>
      </c>
      <c r="D47" s="36">
        <v>3509</v>
      </c>
      <c r="E47" s="37">
        <f t="shared" si="8"/>
        <v>23405.730122542034</v>
      </c>
      <c r="F47" s="38">
        <f t="shared" si="1"/>
        <v>0.94577549573501296</v>
      </c>
      <c r="G47" s="39">
        <f t="shared" si="2"/>
        <v>805.15774742202188</v>
      </c>
      <c r="H47" s="39">
        <f t="shared" si="3"/>
        <v>0</v>
      </c>
      <c r="I47" s="37">
        <f t="shared" si="9"/>
        <v>805.15774742202188</v>
      </c>
      <c r="J47" s="40">
        <f t="shared" si="10"/>
        <v>-278.79259239852956</v>
      </c>
      <c r="K47" s="37">
        <f t="shared" si="11"/>
        <v>526.36515502349232</v>
      </c>
      <c r="L47" s="37">
        <f t="shared" si="12"/>
        <v>2825298.5357038747</v>
      </c>
      <c r="M47" s="37">
        <f t="shared" si="13"/>
        <v>1847015.3289774347</v>
      </c>
      <c r="N47" s="41">
        <f>'jan-aug'!M47</f>
        <v>1152865.7208439759</v>
      </c>
      <c r="O47" s="41">
        <f t="shared" si="14"/>
        <v>694149.60813345877</v>
      </c>
    </row>
    <row r="48" spans="1:15" s="34" customFormat="1" ht="14.5" x14ac:dyDescent="0.35">
      <c r="A48" s="33">
        <v>1554</v>
      </c>
      <c r="B48" s="34" t="s">
        <v>280</v>
      </c>
      <c r="C48">
        <v>130538432</v>
      </c>
      <c r="D48" s="36">
        <v>5788</v>
      </c>
      <c r="E48" s="37">
        <f t="shared" si="8"/>
        <v>22553.288182446442</v>
      </c>
      <c r="F48" s="38">
        <f t="shared" si="1"/>
        <v>0.91133014007816227</v>
      </c>
      <c r="G48" s="39">
        <f t="shared" si="2"/>
        <v>1316.6229114793771</v>
      </c>
      <c r="H48" s="39">
        <f t="shared" si="3"/>
        <v>0</v>
      </c>
      <c r="I48" s="37">
        <f t="shared" si="9"/>
        <v>1316.6229114793771</v>
      </c>
      <c r="J48" s="40">
        <f t="shared" si="10"/>
        <v>-278.79259239852956</v>
      </c>
      <c r="K48" s="37">
        <f t="shared" si="11"/>
        <v>1037.8303190808474</v>
      </c>
      <c r="L48" s="37">
        <f t="shared" si="12"/>
        <v>7620613.4116426343</v>
      </c>
      <c r="M48" s="37">
        <f t="shared" si="13"/>
        <v>6006961.8868399449</v>
      </c>
      <c r="N48" s="41">
        <f>'jan-aug'!M48</f>
        <v>4107415.0704602301</v>
      </c>
      <c r="O48" s="41">
        <f t="shared" si="14"/>
        <v>1899546.8163797148</v>
      </c>
    </row>
    <row r="49" spans="1:15" s="34" customFormat="1" ht="14.5" x14ac:dyDescent="0.35">
      <c r="A49" s="33">
        <v>1557</v>
      </c>
      <c r="B49" s="34" t="s">
        <v>281</v>
      </c>
      <c r="C49">
        <v>50549076</v>
      </c>
      <c r="D49" s="36">
        <v>2629</v>
      </c>
      <c r="E49" s="37">
        <f t="shared" si="8"/>
        <v>19227.491821985546</v>
      </c>
      <c r="F49" s="38">
        <f t="shared" si="1"/>
        <v>0.77694182212950658</v>
      </c>
      <c r="G49" s="39">
        <f t="shared" si="2"/>
        <v>3312.1007277559147</v>
      </c>
      <c r="H49" s="39">
        <f t="shared" si="3"/>
        <v>1065.8906683023608</v>
      </c>
      <c r="I49" s="37">
        <f t="shared" si="9"/>
        <v>4377.9913960582753</v>
      </c>
      <c r="J49" s="40">
        <f t="shared" si="10"/>
        <v>-278.79259239852956</v>
      </c>
      <c r="K49" s="37">
        <f t="shared" si="11"/>
        <v>4099.1988036597459</v>
      </c>
      <c r="L49" s="37">
        <f t="shared" si="12"/>
        <v>11509739.380237205</v>
      </c>
      <c r="M49" s="37">
        <f t="shared" si="13"/>
        <v>10776793.654821472</v>
      </c>
      <c r="N49" s="41">
        <f>'jan-aug'!M49</f>
        <v>8512542.1020384096</v>
      </c>
      <c r="O49" s="41">
        <f t="shared" si="14"/>
        <v>2264251.5527830627</v>
      </c>
    </row>
    <row r="50" spans="1:15" s="34" customFormat="1" ht="14.5" x14ac:dyDescent="0.35">
      <c r="A50" s="33">
        <v>1560</v>
      </c>
      <c r="B50" s="34" t="s">
        <v>282</v>
      </c>
      <c r="C50">
        <v>58611737</v>
      </c>
      <c r="D50" s="36">
        <v>3025</v>
      </c>
      <c r="E50" s="37">
        <f t="shared" si="8"/>
        <v>19375.78082644628</v>
      </c>
      <c r="F50" s="38">
        <f t="shared" si="1"/>
        <v>0.78293386364975082</v>
      </c>
      <c r="G50" s="39">
        <f t="shared" si="2"/>
        <v>3223.1273250794743</v>
      </c>
      <c r="H50" s="39">
        <f t="shared" si="3"/>
        <v>1013.989516741104</v>
      </c>
      <c r="I50" s="37">
        <f t="shared" si="9"/>
        <v>4237.116841820578</v>
      </c>
      <c r="J50" s="40">
        <f t="shared" si="10"/>
        <v>-278.79259239852956</v>
      </c>
      <c r="K50" s="37">
        <f t="shared" si="11"/>
        <v>3958.3242494220485</v>
      </c>
      <c r="L50" s="37">
        <f t="shared" si="12"/>
        <v>12817278.446507249</v>
      </c>
      <c r="M50" s="37">
        <f t="shared" si="13"/>
        <v>11973930.854501696</v>
      </c>
      <c r="N50" s="41">
        <f>'jan-aug'!M50</f>
        <v>9725702.1379103046</v>
      </c>
      <c r="O50" s="41">
        <f t="shared" si="14"/>
        <v>2248228.7165913917</v>
      </c>
    </row>
    <row r="51" spans="1:15" s="34" customFormat="1" ht="14.5" x14ac:dyDescent="0.35">
      <c r="A51" s="33">
        <v>1563</v>
      </c>
      <c r="B51" s="34" t="s">
        <v>283</v>
      </c>
      <c r="C51">
        <v>163708095</v>
      </c>
      <c r="D51" s="36">
        <v>7036</v>
      </c>
      <c r="E51" s="37">
        <f t="shared" si="8"/>
        <v>23267.210773166571</v>
      </c>
      <c r="F51" s="38">
        <f t="shared" si="1"/>
        <v>0.94017822508211868</v>
      </c>
      <c r="G51" s="39">
        <f t="shared" si="2"/>
        <v>888.26935704729988</v>
      </c>
      <c r="H51" s="39">
        <f t="shared" si="3"/>
        <v>0</v>
      </c>
      <c r="I51" s="37">
        <f t="shared" si="9"/>
        <v>888.26935704729988</v>
      </c>
      <c r="J51" s="40">
        <f t="shared" si="10"/>
        <v>-278.79259239852956</v>
      </c>
      <c r="K51" s="37">
        <f t="shared" si="11"/>
        <v>609.47676464877031</v>
      </c>
      <c r="L51" s="37">
        <f t="shared" si="12"/>
        <v>6249863.1961848019</v>
      </c>
      <c r="M51" s="37">
        <f t="shared" si="13"/>
        <v>4288278.5160687482</v>
      </c>
      <c r="N51" s="41">
        <f>'jan-aug'!M51</f>
        <v>2236622.3934620232</v>
      </c>
      <c r="O51" s="41">
        <f t="shared" si="14"/>
        <v>2051656.122606725</v>
      </c>
    </row>
    <row r="52" spans="1:15" s="34" customFormat="1" ht="14.5" x14ac:dyDescent="0.35">
      <c r="A52" s="33">
        <v>1566</v>
      </c>
      <c r="B52" s="34" t="s">
        <v>284</v>
      </c>
      <c r="C52">
        <v>113731955</v>
      </c>
      <c r="D52" s="36">
        <v>5920</v>
      </c>
      <c r="E52" s="37">
        <f t="shared" si="8"/>
        <v>19211.478885135137</v>
      </c>
      <c r="F52" s="38">
        <f t="shared" si="1"/>
        <v>0.77629477359871613</v>
      </c>
      <c r="G52" s="39">
        <f t="shared" si="2"/>
        <v>3321.7084898661601</v>
      </c>
      <c r="H52" s="39">
        <f t="shared" si="3"/>
        <v>1071.4951962000043</v>
      </c>
      <c r="I52" s="37">
        <f t="shared" si="9"/>
        <v>4393.2036860661647</v>
      </c>
      <c r="J52" s="40">
        <f t="shared" si="10"/>
        <v>-278.79259239852956</v>
      </c>
      <c r="K52" s="37">
        <f t="shared" si="11"/>
        <v>4114.4110936676352</v>
      </c>
      <c r="L52" s="37">
        <f t="shared" si="12"/>
        <v>26007765.821511693</v>
      </c>
      <c r="M52" s="37">
        <f t="shared" si="13"/>
        <v>24357313.674512401</v>
      </c>
      <c r="N52" s="41">
        <f>'jan-aug'!M52</f>
        <v>17614478.822125297</v>
      </c>
      <c r="O52" s="41">
        <f t="shared" si="14"/>
        <v>6742834.8523871042</v>
      </c>
    </row>
    <row r="53" spans="1:15" s="34" customFormat="1" ht="14.5" x14ac:dyDescent="0.35">
      <c r="A53" s="33">
        <v>1573</v>
      </c>
      <c r="B53" s="34" t="s">
        <v>286</v>
      </c>
      <c r="C53">
        <v>44763396</v>
      </c>
      <c r="D53" s="36">
        <v>2150</v>
      </c>
      <c r="E53" s="37">
        <f t="shared" si="8"/>
        <v>20820.18418604651</v>
      </c>
      <c r="F53" s="38">
        <f t="shared" si="1"/>
        <v>0.84129911422365</v>
      </c>
      <c r="G53" s="39">
        <f t="shared" si="2"/>
        <v>2356.4853093193365</v>
      </c>
      <c r="H53" s="39">
        <f t="shared" si="3"/>
        <v>508.44834088102357</v>
      </c>
      <c r="I53" s="37">
        <f t="shared" si="9"/>
        <v>2864.9336502003598</v>
      </c>
      <c r="J53" s="40">
        <f t="shared" si="10"/>
        <v>-278.79259239852956</v>
      </c>
      <c r="K53" s="37">
        <f t="shared" si="11"/>
        <v>2586.1410578018304</v>
      </c>
      <c r="L53" s="37">
        <f t="shared" si="12"/>
        <v>6159607.3479307732</v>
      </c>
      <c r="M53" s="37">
        <f t="shared" si="13"/>
        <v>5560203.2742739357</v>
      </c>
      <c r="N53" s="41">
        <f>'jan-aug'!M53</f>
        <v>4085288.9649610431</v>
      </c>
      <c r="O53" s="41">
        <f t="shared" si="14"/>
        <v>1474914.3093128926</v>
      </c>
    </row>
    <row r="54" spans="1:15" s="34" customFormat="1" ht="14.5" x14ac:dyDescent="0.35">
      <c r="A54" s="33">
        <v>1576</v>
      </c>
      <c r="B54" s="34" t="s">
        <v>287</v>
      </c>
      <c r="C54">
        <v>74384138</v>
      </c>
      <c r="D54" s="36">
        <v>3507</v>
      </c>
      <c r="E54" s="37">
        <f t="shared" si="8"/>
        <v>21210.190476190477</v>
      </c>
      <c r="F54" s="38">
        <f t="shared" si="1"/>
        <v>0.85705843429055262</v>
      </c>
      <c r="G54" s="39">
        <f t="shared" si="2"/>
        <v>2122.481535232956</v>
      </c>
      <c r="H54" s="39">
        <f t="shared" si="3"/>
        <v>371.94613933063516</v>
      </c>
      <c r="I54" s="37">
        <f t="shared" si="9"/>
        <v>2494.4276745635912</v>
      </c>
      <c r="J54" s="40">
        <f t="shared" si="10"/>
        <v>-278.79259239852956</v>
      </c>
      <c r="K54" s="37">
        <f t="shared" si="11"/>
        <v>2215.6350821650617</v>
      </c>
      <c r="L54" s="37">
        <f t="shared" si="12"/>
        <v>8747957.8546945136</v>
      </c>
      <c r="M54" s="37">
        <f t="shared" si="13"/>
        <v>7770232.233152871</v>
      </c>
      <c r="N54" s="41">
        <f>'jan-aug'!M54</f>
        <v>5816729.662380646</v>
      </c>
      <c r="O54" s="41">
        <f t="shared" si="14"/>
        <v>1953502.570772225</v>
      </c>
    </row>
    <row r="55" spans="1:15" s="34" customFormat="1" ht="14.5" x14ac:dyDescent="0.35">
      <c r="A55" s="33">
        <v>1577</v>
      </c>
      <c r="B55" s="34" t="s">
        <v>271</v>
      </c>
      <c r="C55">
        <v>201826828</v>
      </c>
      <c r="D55" s="36">
        <v>10473</v>
      </c>
      <c r="E55" s="37">
        <f t="shared" si="8"/>
        <v>19271.1570705624</v>
      </c>
      <c r="F55" s="38">
        <f t="shared" si="1"/>
        <v>0.77870624143635803</v>
      </c>
      <c r="G55" s="39">
        <f t="shared" si="2"/>
        <v>3285.9015786098025</v>
      </c>
      <c r="H55" s="39">
        <f t="shared" si="3"/>
        <v>1050.6078313004621</v>
      </c>
      <c r="I55" s="37">
        <f t="shared" si="9"/>
        <v>4336.5094099102644</v>
      </c>
      <c r="J55" s="40">
        <f t="shared" si="10"/>
        <v>-278.79259239852956</v>
      </c>
      <c r="K55" s="37">
        <f t="shared" si="11"/>
        <v>4057.7168175117349</v>
      </c>
      <c r="L55" s="37">
        <f t="shared" si="12"/>
        <v>45416263.0499902</v>
      </c>
      <c r="M55" s="37">
        <f t="shared" si="13"/>
        <v>42496468.229800403</v>
      </c>
      <c r="N55" s="41">
        <f>'jan-aug'!M55</f>
        <v>33664988.738854431</v>
      </c>
      <c r="O55" s="41">
        <f t="shared" si="14"/>
        <v>8831479.4909459725</v>
      </c>
    </row>
    <row r="56" spans="1:15" s="34" customFormat="1" ht="14.5" x14ac:dyDescent="0.35">
      <c r="A56" s="33">
        <v>1578</v>
      </c>
      <c r="B56" s="34" t="s">
        <v>414</v>
      </c>
      <c r="C56">
        <v>55808964</v>
      </c>
      <c r="D56" s="36">
        <v>2549</v>
      </c>
      <c r="E56" s="37">
        <f t="shared" si="8"/>
        <v>21894.454295802276</v>
      </c>
      <c r="F56" s="38">
        <f t="shared" si="1"/>
        <v>0.88470807178609923</v>
      </c>
      <c r="G56" s="39">
        <f t="shared" si="2"/>
        <v>1711.923243465877</v>
      </c>
      <c r="H56" s="39">
        <f t="shared" si="3"/>
        <v>132.45380246650566</v>
      </c>
      <c r="I56" s="37">
        <f t="shared" si="9"/>
        <v>1844.3770459323828</v>
      </c>
      <c r="J56" s="40">
        <f t="shared" si="10"/>
        <v>-278.79259239852956</v>
      </c>
      <c r="K56" s="37">
        <f t="shared" si="11"/>
        <v>1565.5844535338533</v>
      </c>
      <c r="L56" s="37">
        <f t="shared" si="12"/>
        <v>4701317.0900816433</v>
      </c>
      <c r="M56" s="37">
        <f t="shared" si="13"/>
        <v>3990674.7720577922</v>
      </c>
      <c r="N56" s="41">
        <f>'jan-aug'!M56</f>
        <v>1667418.4262272154</v>
      </c>
      <c r="O56" s="41">
        <f t="shared" si="14"/>
        <v>2323256.3458305765</v>
      </c>
    </row>
    <row r="57" spans="1:15" s="34" customFormat="1" ht="14.5" x14ac:dyDescent="0.35">
      <c r="A57" s="33">
        <v>1579</v>
      </c>
      <c r="B57" s="34" t="s">
        <v>415</v>
      </c>
      <c r="C57">
        <v>268515654</v>
      </c>
      <c r="D57" s="36">
        <v>13279</v>
      </c>
      <c r="E57" s="37">
        <f t="shared" si="8"/>
        <v>20221.074930341139</v>
      </c>
      <c r="F57" s="38">
        <f t="shared" si="1"/>
        <v>0.81709039053301546</v>
      </c>
      <c r="G57" s="39">
        <f t="shared" si="2"/>
        <v>2715.9508627425589</v>
      </c>
      <c r="H57" s="39">
        <f t="shared" si="3"/>
        <v>718.13658037790333</v>
      </c>
      <c r="I57" s="37">
        <f t="shared" si="9"/>
        <v>3434.087443120462</v>
      </c>
      <c r="J57" s="40">
        <f t="shared" si="10"/>
        <v>-278.79259239852956</v>
      </c>
      <c r="K57" s="37">
        <f t="shared" si="11"/>
        <v>3155.2948507219326</v>
      </c>
      <c r="L57" s="37">
        <f t="shared" si="12"/>
        <v>45601247.157196619</v>
      </c>
      <c r="M57" s="37">
        <f t="shared" si="13"/>
        <v>41899160.322736539</v>
      </c>
      <c r="N57" s="41">
        <f>'jan-aug'!M57</f>
        <v>32783053.597078003</v>
      </c>
      <c r="O57" s="41">
        <f t="shared" si="14"/>
        <v>9116106.725658536</v>
      </c>
    </row>
    <row r="58" spans="1:15" s="34" customFormat="1" ht="14.5" x14ac:dyDescent="0.35">
      <c r="A58" s="33">
        <v>1804</v>
      </c>
      <c r="B58" s="34" t="s">
        <v>288</v>
      </c>
      <c r="C58">
        <v>1265451247</v>
      </c>
      <c r="D58" s="36">
        <v>52357</v>
      </c>
      <c r="E58" s="37">
        <f t="shared" si="8"/>
        <v>24169.666844930001</v>
      </c>
      <c r="F58" s="38">
        <f t="shared" si="1"/>
        <v>0.97664454483298624</v>
      </c>
      <c r="G58" s="39">
        <f t="shared" si="2"/>
        <v>346.79571398924162</v>
      </c>
      <c r="H58" s="39">
        <f t="shared" si="3"/>
        <v>0</v>
      </c>
      <c r="I58" s="37">
        <f t="shared" si="9"/>
        <v>346.79571398924162</v>
      </c>
      <c r="J58" s="40">
        <f t="shared" si="10"/>
        <v>-278.79259239852956</v>
      </c>
      <c r="K58" s="37">
        <f t="shared" si="11"/>
        <v>68.003121590712055</v>
      </c>
      <c r="L58" s="37">
        <f t="shared" si="12"/>
        <v>18157183.197334722</v>
      </c>
      <c r="M58" s="37">
        <f t="shared" si="13"/>
        <v>3560439.4371249112</v>
      </c>
      <c r="N58" s="41">
        <f>'jan-aug'!M58</f>
        <v>6415865.1352602663</v>
      </c>
      <c r="O58" s="41">
        <f t="shared" si="14"/>
        <v>-2855425.698135355</v>
      </c>
    </row>
    <row r="59" spans="1:15" s="34" customFormat="1" ht="14.5" x14ac:dyDescent="0.35">
      <c r="A59" s="33">
        <v>1806</v>
      </c>
      <c r="B59" s="34" t="s">
        <v>289</v>
      </c>
      <c r="C59">
        <v>481093311</v>
      </c>
      <c r="D59" s="36">
        <v>21845</v>
      </c>
      <c r="E59" s="37">
        <f t="shared" si="8"/>
        <v>22023.040100709546</v>
      </c>
      <c r="F59" s="38">
        <f t="shared" si="1"/>
        <v>0.88990394915219484</v>
      </c>
      <c r="G59" s="39">
        <f t="shared" si="2"/>
        <v>1634.7717605215148</v>
      </c>
      <c r="H59" s="39">
        <f t="shared" si="3"/>
        <v>87.448770748961024</v>
      </c>
      <c r="I59" s="37">
        <f t="shared" si="9"/>
        <v>1722.2205312704759</v>
      </c>
      <c r="J59" s="40">
        <f t="shared" si="10"/>
        <v>-278.79259239852956</v>
      </c>
      <c r="K59" s="37">
        <f t="shared" si="11"/>
        <v>1443.4279388719465</v>
      </c>
      <c r="L59" s="37">
        <f t="shared" si="12"/>
        <v>37621907.505603544</v>
      </c>
      <c r="M59" s="37">
        <f t="shared" si="13"/>
        <v>31531683.324657671</v>
      </c>
      <c r="N59" s="41">
        <f>'jan-aug'!M59</f>
        <v>22414380.649801843</v>
      </c>
      <c r="O59" s="41">
        <f t="shared" si="14"/>
        <v>9117302.6748558283</v>
      </c>
    </row>
    <row r="60" spans="1:15" s="34" customFormat="1" ht="14.5" x14ac:dyDescent="0.35">
      <c r="A60" s="33">
        <v>1811</v>
      </c>
      <c r="B60" s="34" t="s">
        <v>290</v>
      </c>
      <c r="C60">
        <v>31164546</v>
      </c>
      <c r="D60" s="36">
        <v>1426</v>
      </c>
      <c r="E60" s="37">
        <f t="shared" si="8"/>
        <v>21854.520336605892</v>
      </c>
      <c r="F60" s="38">
        <f t="shared" si="1"/>
        <v>0.88309442590289533</v>
      </c>
      <c r="G60" s="39">
        <f t="shared" si="2"/>
        <v>1735.883618983707</v>
      </c>
      <c r="H60" s="39">
        <f t="shared" si="3"/>
        <v>146.43068818523989</v>
      </c>
      <c r="I60" s="37">
        <f t="shared" si="9"/>
        <v>1882.3143071689469</v>
      </c>
      <c r="J60" s="40">
        <f t="shared" si="10"/>
        <v>-278.79259239852956</v>
      </c>
      <c r="K60" s="37">
        <f t="shared" si="11"/>
        <v>1603.5217147704175</v>
      </c>
      <c r="L60" s="37">
        <f t="shared" si="12"/>
        <v>2684180.2020229185</v>
      </c>
      <c r="M60" s="37">
        <f t="shared" si="13"/>
        <v>2286621.9652626151</v>
      </c>
      <c r="N60" s="41">
        <f>'jan-aug'!M60</f>
        <v>902933.89054531523</v>
      </c>
      <c r="O60" s="41">
        <f t="shared" si="14"/>
        <v>1383688.0747173</v>
      </c>
    </row>
    <row r="61" spans="1:15" s="34" customFormat="1" ht="14.5" x14ac:dyDescent="0.35">
      <c r="A61" s="33">
        <v>1812</v>
      </c>
      <c r="B61" s="34" t="s">
        <v>291</v>
      </c>
      <c r="C61">
        <v>34861185</v>
      </c>
      <c r="D61" s="36">
        <v>1975</v>
      </c>
      <c r="E61" s="37">
        <f t="shared" si="8"/>
        <v>17651.232911392406</v>
      </c>
      <c r="F61" s="38">
        <f t="shared" si="1"/>
        <v>0.71324857074329229</v>
      </c>
      <c r="G61" s="39">
        <f t="shared" si="2"/>
        <v>4257.856074111799</v>
      </c>
      <c r="H61" s="39">
        <f t="shared" si="3"/>
        <v>1617.5812870099599</v>
      </c>
      <c r="I61" s="37">
        <f t="shared" si="9"/>
        <v>5875.4373611217588</v>
      </c>
      <c r="J61" s="40">
        <f t="shared" si="10"/>
        <v>-278.79259239852956</v>
      </c>
      <c r="K61" s="37">
        <f t="shared" si="11"/>
        <v>5596.6447687232294</v>
      </c>
      <c r="L61" s="37">
        <f t="shared" si="12"/>
        <v>11603988.788215473</v>
      </c>
      <c r="M61" s="37">
        <f t="shared" si="13"/>
        <v>11053373.418228379</v>
      </c>
      <c r="N61" s="41">
        <f>'jan-aug'!M61</f>
        <v>9137160.2003711946</v>
      </c>
      <c r="O61" s="41">
        <f t="shared" si="14"/>
        <v>1916213.2178571839</v>
      </c>
    </row>
    <row r="62" spans="1:15" s="34" customFormat="1" ht="14.5" x14ac:dyDescent="0.35">
      <c r="A62" s="33">
        <v>1813</v>
      </c>
      <c r="B62" s="34" t="s">
        <v>292</v>
      </c>
      <c r="C62">
        <v>155443539</v>
      </c>
      <c r="D62" s="36">
        <v>7917</v>
      </c>
      <c r="E62" s="37">
        <f t="shared" si="8"/>
        <v>19634.146646456993</v>
      </c>
      <c r="F62" s="38">
        <f t="shared" si="1"/>
        <v>0.7933738738618773</v>
      </c>
      <c r="G62" s="39">
        <f t="shared" si="2"/>
        <v>3068.1078330730465</v>
      </c>
      <c r="H62" s="39">
        <f t="shared" si="3"/>
        <v>923.56147973735449</v>
      </c>
      <c r="I62" s="37">
        <f t="shared" si="9"/>
        <v>3991.6693128104012</v>
      </c>
      <c r="J62" s="40">
        <f t="shared" si="10"/>
        <v>-278.79259239852956</v>
      </c>
      <c r="K62" s="37">
        <f t="shared" si="11"/>
        <v>3712.8767204118717</v>
      </c>
      <c r="L62" s="37">
        <f t="shared" si="12"/>
        <v>31602045.949519947</v>
      </c>
      <c r="M62" s="37">
        <f t="shared" si="13"/>
        <v>29394844.995500788</v>
      </c>
      <c r="N62" s="41">
        <f>'jan-aug'!M62</f>
        <v>24153201.480044924</v>
      </c>
      <c r="O62" s="41">
        <f t="shared" si="14"/>
        <v>5241643.5154558644</v>
      </c>
    </row>
    <row r="63" spans="1:15" s="34" customFormat="1" ht="14.5" x14ac:dyDescent="0.35">
      <c r="A63" s="33">
        <v>1815</v>
      </c>
      <c r="B63" s="34" t="s">
        <v>293</v>
      </c>
      <c r="C63">
        <v>20736118</v>
      </c>
      <c r="D63" s="36">
        <v>1200</v>
      </c>
      <c r="E63" s="37">
        <f t="shared" si="8"/>
        <v>17280.098333333332</v>
      </c>
      <c r="F63" s="38">
        <f t="shared" si="1"/>
        <v>0.69825181620025978</v>
      </c>
      <c r="G63" s="39">
        <f t="shared" si="2"/>
        <v>4480.5368209472435</v>
      </c>
      <c r="H63" s="39">
        <f t="shared" si="3"/>
        <v>1747.478389330636</v>
      </c>
      <c r="I63" s="37">
        <f t="shared" si="9"/>
        <v>6228.0152102778793</v>
      </c>
      <c r="J63" s="40">
        <f t="shared" si="10"/>
        <v>-278.79259239852956</v>
      </c>
      <c r="K63" s="37">
        <f t="shared" si="11"/>
        <v>5949.2226178793499</v>
      </c>
      <c r="L63" s="37">
        <f t="shared" si="12"/>
        <v>7473618.2523334548</v>
      </c>
      <c r="M63" s="37">
        <f t="shared" si="13"/>
        <v>7139067.1414552201</v>
      </c>
      <c r="N63" s="41">
        <f>'jan-aug'!M63</f>
        <v>6048103.1571875596</v>
      </c>
      <c r="O63" s="41">
        <f t="shared" si="14"/>
        <v>1090963.9842676604</v>
      </c>
    </row>
    <row r="64" spans="1:15" s="34" customFormat="1" ht="14.5" x14ac:dyDescent="0.35">
      <c r="A64" s="33">
        <v>1816</v>
      </c>
      <c r="B64" s="34" t="s">
        <v>294</v>
      </c>
      <c r="C64">
        <v>9132327</v>
      </c>
      <c r="D64" s="36">
        <v>462</v>
      </c>
      <c r="E64" s="37">
        <f t="shared" si="8"/>
        <v>19766.941558441558</v>
      </c>
      <c r="F64" s="38">
        <f t="shared" si="1"/>
        <v>0.79873983224282652</v>
      </c>
      <c r="G64" s="39">
        <f t="shared" si="2"/>
        <v>2988.4308858823074</v>
      </c>
      <c r="H64" s="39">
        <f t="shared" si="3"/>
        <v>877.08326054275676</v>
      </c>
      <c r="I64" s="37">
        <f t="shared" si="9"/>
        <v>3865.5141464250642</v>
      </c>
      <c r="J64" s="40">
        <f t="shared" si="10"/>
        <v>-278.79259239852956</v>
      </c>
      <c r="K64" s="37">
        <f t="shared" si="11"/>
        <v>3586.7215540265347</v>
      </c>
      <c r="L64" s="37">
        <f t="shared" si="12"/>
        <v>1785867.5356483797</v>
      </c>
      <c r="M64" s="37">
        <f t="shared" si="13"/>
        <v>1657065.3579602591</v>
      </c>
      <c r="N64" s="41">
        <f>'jan-aug'!M64</f>
        <v>1458803.2085172106</v>
      </c>
      <c r="O64" s="41">
        <f t="shared" si="14"/>
        <v>198262.14944304852</v>
      </c>
    </row>
    <row r="65" spans="1:15" s="34" customFormat="1" ht="14.5" x14ac:dyDescent="0.35">
      <c r="A65" s="33">
        <v>1818</v>
      </c>
      <c r="B65" s="34" t="s">
        <v>416</v>
      </c>
      <c r="C65">
        <v>38851465</v>
      </c>
      <c r="D65" s="36">
        <v>1777</v>
      </c>
      <c r="E65" s="37">
        <f t="shared" si="8"/>
        <v>21863.514350028137</v>
      </c>
      <c r="F65" s="38">
        <f t="shared" si="1"/>
        <v>0.88345785474952965</v>
      </c>
      <c r="G65" s="39">
        <f t="shared" si="2"/>
        <v>1730.4872109303599</v>
      </c>
      <c r="H65" s="39">
        <f t="shared" si="3"/>
        <v>143.28278348745405</v>
      </c>
      <c r="I65" s="37">
        <f t="shared" si="9"/>
        <v>1873.7699944178139</v>
      </c>
      <c r="J65" s="40">
        <f t="shared" si="10"/>
        <v>-278.79259239852956</v>
      </c>
      <c r="K65" s="37">
        <f t="shared" si="11"/>
        <v>1594.9774020192845</v>
      </c>
      <c r="L65" s="37">
        <f t="shared" si="12"/>
        <v>3329689.2800804554</v>
      </c>
      <c r="M65" s="37">
        <f t="shared" si="13"/>
        <v>2834274.8433882683</v>
      </c>
      <c r="N65" s="41">
        <f>'jan-aug'!M65</f>
        <v>2601560.8324352475</v>
      </c>
      <c r="O65" s="41">
        <f t="shared" si="14"/>
        <v>232714.01095302077</v>
      </c>
    </row>
    <row r="66" spans="1:15" s="34" customFormat="1" ht="14.5" x14ac:dyDescent="0.35">
      <c r="A66" s="33">
        <v>1820</v>
      </c>
      <c r="B66" s="34" t="s">
        <v>295</v>
      </c>
      <c r="C66">
        <v>150937975</v>
      </c>
      <c r="D66" s="36">
        <v>7447</v>
      </c>
      <c r="E66" s="37">
        <f t="shared" si="8"/>
        <v>20268.2926010474</v>
      </c>
      <c r="F66" s="38">
        <f t="shared" si="1"/>
        <v>0.81899835562044754</v>
      </c>
      <c r="G66" s="39">
        <f t="shared" si="2"/>
        <v>2687.6202603188021</v>
      </c>
      <c r="H66" s="39">
        <f t="shared" si="3"/>
        <v>701.61039563071199</v>
      </c>
      <c r="I66" s="37">
        <f t="shared" si="9"/>
        <v>3389.2306559495141</v>
      </c>
      <c r="J66" s="40">
        <f t="shared" si="10"/>
        <v>-278.79259239852956</v>
      </c>
      <c r="K66" s="37">
        <f t="shared" si="11"/>
        <v>3110.4380635509847</v>
      </c>
      <c r="L66" s="37">
        <f t="shared" si="12"/>
        <v>25239600.694856033</v>
      </c>
      <c r="M66" s="37">
        <f t="shared" si="13"/>
        <v>23163432.259264182</v>
      </c>
      <c r="N66" s="41">
        <f>'jan-aug'!M66</f>
        <v>19117670.005146466</v>
      </c>
      <c r="O66" s="41">
        <f t="shared" si="14"/>
        <v>4045762.2541177161</v>
      </c>
    </row>
    <row r="67" spans="1:15" s="34" customFormat="1" ht="14.5" x14ac:dyDescent="0.35">
      <c r="A67" s="33">
        <v>1822</v>
      </c>
      <c r="B67" s="34" t="s">
        <v>296</v>
      </c>
      <c r="C67">
        <v>37923494</v>
      </c>
      <c r="D67" s="36">
        <v>2294</v>
      </c>
      <c r="E67" s="37">
        <f t="shared" si="8"/>
        <v>16531.601569311246</v>
      </c>
      <c r="F67" s="38">
        <f t="shared" si="1"/>
        <v>0.66800666279796306</v>
      </c>
      <c r="G67" s="39">
        <f t="shared" si="2"/>
        <v>4929.6348793604948</v>
      </c>
      <c r="H67" s="39">
        <f t="shared" si="3"/>
        <v>2009.452256738366</v>
      </c>
      <c r="I67" s="37">
        <f t="shared" si="9"/>
        <v>6939.0871360988604</v>
      </c>
      <c r="J67" s="40">
        <f t="shared" si="10"/>
        <v>-278.79259239852956</v>
      </c>
      <c r="K67" s="37">
        <f t="shared" si="11"/>
        <v>6660.2945437003309</v>
      </c>
      <c r="L67" s="37">
        <f t="shared" si="12"/>
        <v>15918265.890210785</v>
      </c>
      <c r="M67" s="37">
        <f t="shared" si="13"/>
        <v>15278715.683248559</v>
      </c>
      <c r="N67" s="41">
        <f>'jan-aug'!M67</f>
        <v>12246181.509823551</v>
      </c>
      <c r="O67" s="41">
        <f t="shared" si="14"/>
        <v>3032534.1734250076</v>
      </c>
    </row>
    <row r="68" spans="1:15" s="34" customFormat="1" ht="14.5" x14ac:dyDescent="0.35">
      <c r="A68" s="33">
        <v>1824</v>
      </c>
      <c r="B68" s="34" t="s">
        <v>297</v>
      </c>
      <c r="C68">
        <v>272012439</v>
      </c>
      <c r="D68" s="36">
        <v>13278</v>
      </c>
      <c r="E68" s="37">
        <f t="shared" si="8"/>
        <v>20485.949615906011</v>
      </c>
      <c r="F68" s="38">
        <f t="shared" si="1"/>
        <v>0.8277934100814851</v>
      </c>
      <c r="G68" s="39">
        <f t="shared" si="2"/>
        <v>2557.0260514036358</v>
      </c>
      <c r="H68" s="39">
        <f t="shared" si="3"/>
        <v>625.43044043019836</v>
      </c>
      <c r="I68" s="37">
        <f t="shared" si="9"/>
        <v>3182.4564918338342</v>
      </c>
      <c r="J68" s="40">
        <f t="shared" si="10"/>
        <v>-278.79259239852956</v>
      </c>
      <c r="K68" s="37">
        <f t="shared" si="11"/>
        <v>2903.6638994353048</v>
      </c>
      <c r="L68" s="37">
        <f t="shared" si="12"/>
        <v>42256657.298569649</v>
      </c>
      <c r="M68" s="37">
        <f t="shared" si="13"/>
        <v>38554849.256701976</v>
      </c>
      <c r="N68" s="41">
        <f>'jan-aug'!M68</f>
        <v>30139797.451280337</v>
      </c>
      <c r="O68" s="41">
        <f t="shared" si="14"/>
        <v>8415051.8054216392</v>
      </c>
    </row>
    <row r="69" spans="1:15" s="34" customFormat="1" ht="14.5" x14ac:dyDescent="0.35">
      <c r="A69" s="33">
        <v>1825</v>
      </c>
      <c r="B69" s="34" t="s">
        <v>298</v>
      </c>
      <c r="C69">
        <v>27571525</v>
      </c>
      <c r="D69" s="36">
        <v>1482</v>
      </c>
      <c r="E69" s="37">
        <f t="shared" si="8"/>
        <v>18604.267881241565</v>
      </c>
      <c r="F69" s="38">
        <f t="shared" si="1"/>
        <v>0.75175867559124132</v>
      </c>
      <c r="G69" s="39">
        <f t="shared" si="2"/>
        <v>3686.0350922023031</v>
      </c>
      <c r="H69" s="39">
        <f t="shared" si="3"/>
        <v>1284.0190475627542</v>
      </c>
      <c r="I69" s="37">
        <f t="shared" si="9"/>
        <v>4970.0541397650577</v>
      </c>
      <c r="J69" s="40">
        <f t="shared" si="10"/>
        <v>-278.79259239852956</v>
      </c>
      <c r="K69" s="37">
        <f t="shared" si="11"/>
        <v>4691.2615473665282</v>
      </c>
      <c r="L69" s="37">
        <f t="shared" si="12"/>
        <v>7365620.2351318151</v>
      </c>
      <c r="M69" s="37">
        <f t="shared" si="13"/>
        <v>6952449.6131971944</v>
      </c>
      <c r="N69" s="41">
        <f>'jan-aug'!M69</f>
        <v>5032521.8721266361</v>
      </c>
      <c r="O69" s="41">
        <f t="shared" si="14"/>
        <v>1919927.7410705583</v>
      </c>
    </row>
    <row r="70" spans="1:15" s="34" customFormat="1" ht="14.5" x14ac:dyDescent="0.35">
      <c r="A70" s="33">
        <v>1826</v>
      </c>
      <c r="B70" s="34" t="s">
        <v>417</v>
      </c>
      <c r="C70">
        <v>23433878</v>
      </c>
      <c r="D70" s="36">
        <v>1297</v>
      </c>
      <c r="E70" s="37">
        <f t="shared" si="8"/>
        <v>18067.754818812646</v>
      </c>
      <c r="F70" s="38">
        <f t="shared" si="1"/>
        <v>0.73007933019460591</v>
      </c>
      <c r="G70" s="39">
        <f t="shared" si="2"/>
        <v>4007.942929659655</v>
      </c>
      <c r="H70" s="39">
        <f t="shared" si="3"/>
        <v>1471.7986194128762</v>
      </c>
      <c r="I70" s="37">
        <f t="shared" si="9"/>
        <v>5479.7415490725307</v>
      </c>
      <c r="J70" s="40">
        <f t="shared" si="10"/>
        <v>-278.79259239852956</v>
      </c>
      <c r="K70" s="37">
        <f t="shared" si="11"/>
        <v>5200.9489566740012</v>
      </c>
      <c r="L70" s="37">
        <f t="shared" si="12"/>
        <v>7107224.7891470725</v>
      </c>
      <c r="M70" s="37">
        <f t="shared" si="13"/>
        <v>6745630.7968061799</v>
      </c>
      <c r="N70" s="41">
        <f>'jan-aug'!M70</f>
        <v>4762612.8995602205</v>
      </c>
      <c r="O70" s="41">
        <f t="shared" si="14"/>
        <v>1983017.8972459594</v>
      </c>
    </row>
    <row r="71" spans="1:15" s="34" customFormat="1" ht="14.5" x14ac:dyDescent="0.35">
      <c r="A71" s="33">
        <v>1827</v>
      </c>
      <c r="B71" s="34" t="s">
        <v>299</v>
      </c>
      <c r="C71">
        <v>28564485</v>
      </c>
      <c r="D71" s="36">
        <v>1371</v>
      </c>
      <c r="E71" s="37">
        <f t="shared" si="8"/>
        <v>20834.781181619255</v>
      </c>
      <c r="F71" s="38">
        <f t="shared" si="1"/>
        <v>0.84188894759572497</v>
      </c>
      <c r="G71" s="39">
        <f t="shared" si="2"/>
        <v>2347.7271119756892</v>
      </c>
      <c r="H71" s="39">
        <f t="shared" si="3"/>
        <v>503.33939243056278</v>
      </c>
      <c r="I71" s="37">
        <f t="shared" si="9"/>
        <v>2851.0665044062521</v>
      </c>
      <c r="J71" s="40">
        <f t="shared" si="10"/>
        <v>-278.79259239852956</v>
      </c>
      <c r="K71" s="37">
        <f t="shared" si="11"/>
        <v>2572.2739120077226</v>
      </c>
      <c r="L71" s="37">
        <f t="shared" si="12"/>
        <v>3908812.1775409714</v>
      </c>
      <c r="M71" s="37">
        <f t="shared" si="13"/>
        <v>3526587.5333625879</v>
      </c>
      <c r="N71" s="41">
        <f>'jan-aug'!M71</f>
        <v>3013567.7885867879</v>
      </c>
      <c r="O71" s="41">
        <f t="shared" si="14"/>
        <v>513019.74477580003</v>
      </c>
    </row>
    <row r="72" spans="1:15" s="34" customFormat="1" ht="14.5" x14ac:dyDescent="0.35">
      <c r="A72" s="33">
        <v>1828</v>
      </c>
      <c r="B72" s="34" t="s">
        <v>300</v>
      </c>
      <c r="C72">
        <v>32362272</v>
      </c>
      <c r="D72" s="36">
        <v>1761</v>
      </c>
      <c r="E72" s="37">
        <f t="shared" si="8"/>
        <v>18377.212947189098</v>
      </c>
      <c r="F72" s="38">
        <f t="shared" ref="F72:F135" si="15">IF(ISNUMBER(C72),E72/E$366,"")</f>
        <v>0.74258387131518355</v>
      </c>
      <c r="G72" s="39">
        <f t="shared" ref="G72:G135" si="16">(E$366-E72)*0.6</f>
        <v>3822.2680526337831</v>
      </c>
      <c r="H72" s="39">
        <f t="shared" ref="H72:H135" si="17">IF(E72&gt;=E$366*0.9,0,IF(E72&lt;0.9*E$366,(E$366*0.9-E72)*0.35))</f>
        <v>1363.4882744811175</v>
      </c>
      <c r="I72" s="37">
        <f t="shared" si="9"/>
        <v>5185.7563271149011</v>
      </c>
      <c r="J72" s="40">
        <f t="shared" si="10"/>
        <v>-278.79259239852956</v>
      </c>
      <c r="K72" s="37">
        <f t="shared" si="11"/>
        <v>4906.9637347163716</v>
      </c>
      <c r="L72" s="37">
        <f t="shared" si="12"/>
        <v>9132116.8920493405</v>
      </c>
      <c r="M72" s="37">
        <f t="shared" si="13"/>
        <v>8641163.1368355304</v>
      </c>
      <c r="N72" s="41">
        <f>'jan-aug'!M72</f>
        <v>6851809.2996727433</v>
      </c>
      <c r="O72" s="41">
        <f t="shared" si="14"/>
        <v>1789353.8371627871</v>
      </c>
    </row>
    <row r="73" spans="1:15" s="34" customFormat="1" ht="14.5" x14ac:dyDescent="0.35">
      <c r="A73" s="33">
        <v>1832</v>
      </c>
      <c r="B73" s="34" t="s">
        <v>301</v>
      </c>
      <c r="C73">
        <v>109927821</v>
      </c>
      <c r="D73" s="36">
        <v>4454</v>
      </c>
      <c r="E73" s="37">
        <f t="shared" ref="E73:E136" si="18">(C73)/D73</f>
        <v>24680.696228109566</v>
      </c>
      <c r="F73" s="38">
        <f t="shared" si="15"/>
        <v>0.99729414925384241</v>
      </c>
      <c r="G73" s="39">
        <f t="shared" si="16"/>
        <v>40.178084081503037</v>
      </c>
      <c r="H73" s="39">
        <f t="shared" si="17"/>
        <v>0</v>
      </c>
      <c r="I73" s="37">
        <f t="shared" ref="I73:I136" si="19">G73+H73</f>
        <v>40.178084081503037</v>
      </c>
      <c r="J73" s="40">
        <f t="shared" ref="J73:J136" si="20">I$368</f>
        <v>-278.79259239852956</v>
      </c>
      <c r="K73" s="37">
        <f t="shared" ref="K73:K136" si="21">I73+J73</f>
        <v>-238.61450831702652</v>
      </c>
      <c r="L73" s="37">
        <f t="shared" ref="L73:L136" si="22">(I73*D73)</f>
        <v>178953.18649901453</v>
      </c>
      <c r="M73" s="37">
        <f t="shared" ref="M73:M136" si="23">(K73*D73)</f>
        <v>-1062789.0200440362</v>
      </c>
      <c r="N73" s="41">
        <f>'jan-aug'!M73</f>
        <v>-5215400.9110176479</v>
      </c>
      <c r="O73" s="41">
        <f t="shared" ref="O73:O136" si="24">M73-N73</f>
        <v>4152611.8909736117</v>
      </c>
    </row>
    <row r="74" spans="1:15" s="34" customFormat="1" ht="14.5" x14ac:dyDescent="0.35">
      <c r="A74" s="33">
        <v>1833</v>
      </c>
      <c r="B74" s="34" t="s">
        <v>302</v>
      </c>
      <c r="C74">
        <v>570030384</v>
      </c>
      <c r="D74" s="36">
        <v>26184</v>
      </c>
      <c r="E74" s="37">
        <f t="shared" si="18"/>
        <v>21770.179651695693</v>
      </c>
      <c r="F74" s="38">
        <f t="shared" si="15"/>
        <v>0.87968639920755409</v>
      </c>
      <c r="G74" s="39">
        <f t="shared" si="16"/>
        <v>1786.4880299298268</v>
      </c>
      <c r="H74" s="39">
        <f t="shared" si="17"/>
        <v>175.94992790380965</v>
      </c>
      <c r="I74" s="37">
        <f t="shared" si="19"/>
        <v>1962.4379578336363</v>
      </c>
      <c r="J74" s="40">
        <f t="shared" si="20"/>
        <v>-278.79259239852956</v>
      </c>
      <c r="K74" s="37">
        <f t="shared" si="21"/>
        <v>1683.6453654351067</v>
      </c>
      <c r="L74" s="37">
        <f t="shared" si="22"/>
        <v>51384475.487915933</v>
      </c>
      <c r="M74" s="37">
        <f t="shared" si="23"/>
        <v>44084570.248552836</v>
      </c>
      <c r="N74" s="41">
        <f>'jan-aug'!M74</f>
        <v>31844813.165832557</v>
      </c>
      <c r="O74" s="41">
        <f t="shared" si="24"/>
        <v>12239757.08272028</v>
      </c>
    </row>
    <row r="75" spans="1:15" s="34" customFormat="1" ht="14.5" x14ac:dyDescent="0.35">
      <c r="A75" s="33">
        <v>1834</v>
      </c>
      <c r="B75" s="34" t="s">
        <v>303</v>
      </c>
      <c r="C75">
        <v>57131037</v>
      </c>
      <c r="D75" s="36">
        <v>1890</v>
      </c>
      <c r="E75" s="37">
        <f t="shared" si="18"/>
        <v>30228.061904761904</v>
      </c>
      <c r="F75" s="38">
        <f t="shared" si="15"/>
        <v>1.2214513319347748</v>
      </c>
      <c r="G75" s="39">
        <f t="shared" si="16"/>
        <v>-3288.2413219098999</v>
      </c>
      <c r="H75" s="39">
        <f t="shared" si="17"/>
        <v>0</v>
      </c>
      <c r="I75" s="37">
        <f t="shared" si="19"/>
        <v>-3288.2413219098999</v>
      </c>
      <c r="J75" s="40">
        <f t="shared" si="20"/>
        <v>-278.79259239852956</v>
      </c>
      <c r="K75" s="37">
        <f t="shared" si="21"/>
        <v>-3567.0339143084293</v>
      </c>
      <c r="L75" s="37">
        <f t="shared" si="22"/>
        <v>-6214776.0984097105</v>
      </c>
      <c r="M75" s="37">
        <f t="shared" si="23"/>
        <v>-6741694.0980429314</v>
      </c>
      <c r="N75" s="41">
        <f>'jan-aug'!M75</f>
        <v>-5851637.6637232509</v>
      </c>
      <c r="O75" s="41">
        <f t="shared" si="24"/>
        <v>-890056.43431968056</v>
      </c>
    </row>
    <row r="76" spans="1:15" s="34" customFormat="1" ht="14.5" x14ac:dyDescent="0.35">
      <c r="A76" s="33">
        <v>1835</v>
      </c>
      <c r="B76" s="34" t="s">
        <v>304</v>
      </c>
      <c r="C76">
        <v>10795424</v>
      </c>
      <c r="D76" s="36">
        <v>435</v>
      </c>
      <c r="E76" s="37">
        <f t="shared" si="18"/>
        <v>24817.066666666666</v>
      </c>
      <c r="F76" s="38">
        <f t="shared" si="15"/>
        <v>1.0028045870165048</v>
      </c>
      <c r="G76" s="39">
        <f t="shared" si="16"/>
        <v>-41.644179052756954</v>
      </c>
      <c r="H76" s="39">
        <f t="shared" si="17"/>
        <v>0</v>
      </c>
      <c r="I76" s="37">
        <f t="shared" si="19"/>
        <v>-41.644179052756954</v>
      </c>
      <c r="J76" s="40">
        <f t="shared" si="20"/>
        <v>-278.79259239852956</v>
      </c>
      <c r="K76" s="37">
        <f t="shared" si="21"/>
        <v>-320.43677145128652</v>
      </c>
      <c r="L76" s="37">
        <f t="shared" si="22"/>
        <v>-18115.217887949275</v>
      </c>
      <c r="M76" s="37">
        <f t="shared" si="23"/>
        <v>-139389.99558130963</v>
      </c>
      <c r="N76" s="41">
        <f>'jan-aug'!M76</f>
        <v>195538.46787322094</v>
      </c>
      <c r="O76" s="41">
        <f t="shared" si="24"/>
        <v>-334928.46345453057</v>
      </c>
    </row>
    <row r="77" spans="1:15" s="34" customFormat="1" ht="14.5" x14ac:dyDescent="0.35">
      <c r="A77" s="33">
        <v>1836</v>
      </c>
      <c r="B77" s="34" t="s">
        <v>305</v>
      </c>
      <c r="C77">
        <v>23447515</v>
      </c>
      <c r="D77" s="36">
        <v>1213</v>
      </c>
      <c r="E77" s="37">
        <f t="shared" si="18"/>
        <v>19330.185490519372</v>
      </c>
      <c r="F77" s="38">
        <f t="shared" si="15"/>
        <v>0.78109145364101773</v>
      </c>
      <c r="G77" s="39">
        <f t="shared" si="16"/>
        <v>3250.4845266356192</v>
      </c>
      <c r="H77" s="39">
        <f t="shared" si="17"/>
        <v>1029.9478843155218</v>
      </c>
      <c r="I77" s="37">
        <f t="shared" si="19"/>
        <v>4280.4324109511408</v>
      </c>
      <c r="J77" s="40">
        <f t="shared" si="20"/>
        <v>-278.79259239852956</v>
      </c>
      <c r="K77" s="37">
        <f t="shared" si="21"/>
        <v>4001.6398185526114</v>
      </c>
      <c r="L77" s="37">
        <f t="shared" si="22"/>
        <v>5192164.514483734</v>
      </c>
      <c r="M77" s="37">
        <f t="shared" si="23"/>
        <v>4853989.0999043174</v>
      </c>
      <c r="N77" s="41">
        <f>'jan-aug'!M77</f>
        <v>3781801.7525570909</v>
      </c>
      <c r="O77" s="41">
        <f t="shared" si="24"/>
        <v>1072187.3473472265</v>
      </c>
    </row>
    <row r="78" spans="1:15" s="34" customFormat="1" ht="14.5" x14ac:dyDescent="0.35">
      <c r="A78" s="33">
        <v>1837</v>
      </c>
      <c r="B78" s="34" t="s">
        <v>306</v>
      </c>
      <c r="C78">
        <v>151751408</v>
      </c>
      <c r="D78" s="36">
        <v>6288</v>
      </c>
      <c r="E78" s="37">
        <f t="shared" si="18"/>
        <v>24133.493638676846</v>
      </c>
      <c r="F78" s="38">
        <f t="shared" si="15"/>
        <v>0.97518286293298628</v>
      </c>
      <c r="G78" s="39">
        <f t="shared" si="16"/>
        <v>368.4996377411349</v>
      </c>
      <c r="H78" s="39">
        <f t="shared" si="17"/>
        <v>0</v>
      </c>
      <c r="I78" s="37">
        <f t="shared" si="19"/>
        <v>368.4996377411349</v>
      </c>
      <c r="J78" s="40">
        <f t="shared" si="20"/>
        <v>-278.79259239852956</v>
      </c>
      <c r="K78" s="37">
        <f t="shared" si="21"/>
        <v>89.70704534260534</v>
      </c>
      <c r="L78" s="37">
        <f t="shared" si="22"/>
        <v>2317125.7221162561</v>
      </c>
      <c r="M78" s="37">
        <f t="shared" si="23"/>
        <v>564077.90111430234</v>
      </c>
      <c r="N78" s="41">
        <f>'jan-aug'!M78</f>
        <v>-2562409.7802602043</v>
      </c>
      <c r="O78" s="41">
        <f t="shared" si="24"/>
        <v>3126487.6813745066</v>
      </c>
    </row>
    <row r="79" spans="1:15" s="34" customFormat="1" ht="14.5" x14ac:dyDescent="0.35">
      <c r="A79" s="33">
        <v>1838</v>
      </c>
      <c r="B79" s="34" t="s">
        <v>307</v>
      </c>
      <c r="C79">
        <v>41526632</v>
      </c>
      <c r="D79" s="36">
        <v>1950</v>
      </c>
      <c r="E79" s="37">
        <f t="shared" si="18"/>
        <v>21295.708717948717</v>
      </c>
      <c r="F79" s="38">
        <f t="shared" si="15"/>
        <v>0.860514043539648</v>
      </c>
      <c r="G79" s="39">
        <f t="shared" si="16"/>
        <v>2071.1705901780119</v>
      </c>
      <c r="H79" s="39">
        <f t="shared" si="17"/>
        <v>342.01475471525117</v>
      </c>
      <c r="I79" s="37">
        <f t="shared" si="19"/>
        <v>2413.1853448932629</v>
      </c>
      <c r="J79" s="40">
        <f t="shared" si="20"/>
        <v>-278.79259239852956</v>
      </c>
      <c r="K79" s="37">
        <f t="shared" si="21"/>
        <v>2134.3927524947335</v>
      </c>
      <c r="L79" s="37">
        <f t="shared" si="22"/>
        <v>4705711.4225418624</v>
      </c>
      <c r="M79" s="37">
        <f t="shared" si="23"/>
        <v>4162065.8673647302</v>
      </c>
      <c r="N79" s="41">
        <f>'jan-aug'!M79</f>
        <v>2260980.1554297847</v>
      </c>
      <c r="O79" s="41">
        <f t="shared" si="24"/>
        <v>1901085.7119349455</v>
      </c>
    </row>
    <row r="80" spans="1:15" s="34" customFormat="1" ht="14.5" x14ac:dyDescent="0.35">
      <c r="A80" s="33">
        <v>1839</v>
      </c>
      <c r="B80" s="34" t="s">
        <v>308</v>
      </c>
      <c r="C80">
        <v>23379416</v>
      </c>
      <c r="D80" s="36">
        <v>1017</v>
      </c>
      <c r="E80" s="37">
        <f t="shared" si="18"/>
        <v>22988.609636184858</v>
      </c>
      <c r="F80" s="38">
        <f t="shared" si="15"/>
        <v>0.92892054898905596</v>
      </c>
      <c r="G80" s="39">
        <f t="shared" si="16"/>
        <v>1055.4300392363277</v>
      </c>
      <c r="H80" s="39">
        <f t="shared" si="17"/>
        <v>0</v>
      </c>
      <c r="I80" s="37">
        <f t="shared" si="19"/>
        <v>1055.4300392363277</v>
      </c>
      <c r="J80" s="40">
        <f t="shared" si="20"/>
        <v>-278.79259239852956</v>
      </c>
      <c r="K80" s="37">
        <f t="shared" si="21"/>
        <v>776.63744683779817</v>
      </c>
      <c r="L80" s="37">
        <f t="shared" si="22"/>
        <v>1073372.3499033453</v>
      </c>
      <c r="M80" s="37">
        <f t="shared" si="23"/>
        <v>789840.28343404073</v>
      </c>
      <c r="N80" s="41">
        <f>'jan-aug'!M80</f>
        <v>-266281.62476536806</v>
      </c>
      <c r="O80" s="41">
        <f t="shared" si="24"/>
        <v>1056121.9081994088</v>
      </c>
    </row>
    <row r="81" spans="1:15" s="34" customFormat="1" ht="14.5" x14ac:dyDescent="0.35">
      <c r="A81" s="33">
        <v>1840</v>
      </c>
      <c r="B81" s="34" t="s">
        <v>309</v>
      </c>
      <c r="C81">
        <v>87811906</v>
      </c>
      <c r="D81" s="36">
        <v>4671</v>
      </c>
      <c r="E81" s="37">
        <f t="shared" si="18"/>
        <v>18799.380432455579</v>
      </c>
      <c r="F81" s="38">
        <f t="shared" si="15"/>
        <v>0.75964275649290192</v>
      </c>
      <c r="G81" s="39">
        <f t="shared" si="16"/>
        <v>3568.9675614738953</v>
      </c>
      <c r="H81" s="39">
        <f t="shared" si="17"/>
        <v>1215.7296546378495</v>
      </c>
      <c r="I81" s="37">
        <f t="shared" si="19"/>
        <v>4784.6972161117446</v>
      </c>
      <c r="J81" s="40">
        <f t="shared" si="20"/>
        <v>-278.79259239852956</v>
      </c>
      <c r="K81" s="37">
        <f t="shared" si="21"/>
        <v>4505.9046237132152</v>
      </c>
      <c r="L81" s="37">
        <f t="shared" si="22"/>
        <v>22349320.69645796</v>
      </c>
      <c r="M81" s="37">
        <f t="shared" si="23"/>
        <v>21047080.497364428</v>
      </c>
      <c r="N81" s="41">
        <f>'jan-aug'!M81</f>
        <v>16627789.820852578</v>
      </c>
      <c r="O81" s="41">
        <f t="shared" si="24"/>
        <v>4419290.6765118502</v>
      </c>
    </row>
    <row r="82" spans="1:15" s="34" customFormat="1" ht="14.5" x14ac:dyDescent="0.35">
      <c r="A82" s="33">
        <v>1841</v>
      </c>
      <c r="B82" s="34" t="s">
        <v>418</v>
      </c>
      <c r="C82">
        <v>211509449</v>
      </c>
      <c r="D82" s="36">
        <v>9739</v>
      </c>
      <c r="E82" s="37">
        <f t="shared" si="18"/>
        <v>21717.778930074957</v>
      </c>
      <c r="F82" s="38">
        <f t="shared" si="15"/>
        <v>0.8775689981178102</v>
      </c>
      <c r="G82" s="39">
        <f t="shared" si="16"/>
        <v>1817.9284629022679</v>
      </c>
      <c r="H82" s="39">
        <f t="shared" si="17"/>
        <v>194.29018047106709</v>
      </c>
      <c r="I82" s="37">
        <f t="shared" si="19"/>
        <v>2012.218643373335</v>
      </c>
      <c r="J82" s="40">
        <f t="shared" si="20"/>
        <v>-278.79259239852956</v>
      </c>
      <c r="K82" s="37">
        <f t="shared" si="21"/>
        <v>1733.4260509748055</v>
      </c>
      <c r="L82" s="37">
        <f t="shared" si="22"/>
        <v>19596997.367812909</v>
      </c>
      <c r="M82" s="37">
        <f t="shared" si="23"/>
        <v>16881836.310443632</v>
      </c>
      <c r="N82" s="41">
        <f>'jan-aug'!M82</f>
        <v>11484932.623374708</v>
      </c>
      <c r="O82" s="41">
        <f t="shared" si="24"/>
        <v>5396903.6870689243</v>
      </c>
    </row>
    <row r="83" spans="1:15" s="34" customFormat="1" ht="14.5" x14ac:dyDescent="0.35">
      <c r="A83" s="33">
        <v>1845</v>
      </c>
      <c r="B83" s="34" t="s">
        <v>310</v>
      </c>
      <c r="C83">
        <v>50528327</v>
      </c>
      <c r="D83" s="36">
        <v>1926</v>
      </c>
      <c r="E83" s="37">
        <f t="shared" si="18"/>
        <v>26234.853063343719</v>
      </c>
      <c r="F83" s="38">
        <f t="shared" si="15"/>
        <v>1.0600943030451524</v>
      </c>
      <c r="G83" s="39">
        <f t="shared" si="16"/>
        <v>-892.31601705898868</v>
      </c>
      <c r="H83" s="39">
        <f t="shared" si="17"/>
        <v>0</v>
      </c>
      <c r="I83" s="37">
        <f t="shared" si="19"/>
        <v>-892.31601705898868</v>
      </c>
      <c r="J83" s="40">
        <f t="shared" si="20"/>
        <v>-278.79259239852956</v>
      </c>
      <c r="K83" s="37">
        <f t="shared" si="21"/>
        <v>-1171.1086094575182</v>
      </c>
      <c r="L83" s="37">
        <f t="shared" si="22"/>
        <v>-1718600.6488556121</v>
      </c>
      <c r="M83" s="37">
        <f t="shared" si="23"/>
        <v>-2255555.18181518</v>
      </c>
      <c r="N83" s="41">
        <f>'jan-aug'!M83</f>
        <v>-3752768.9601751189</v>
      </c>
      <c r="O83" s="41">
        <f t="shared" si="24"/>
        <v>1497213.7783599389</v>
      </c>
    </row>
    <row r="84" spans="1:15" s="34" customFormat="1" ht="14.5" x14ac:dyDescent="0.35">
      <c r="A84" s="33">
        <v>1848</v>
      </c>
      <c r="B84" s="34" t="s">
        <v>311</v>
      </c>
      <c r="C84">
        <v>55855390</v>
      </c>
      <c r="D84" s="36">
        <v>2608</v>
      </c>
      <c r="E84" s="37">
        <f t="shared" si="18"/>
        <v>21416.944018404909</v>
      </c>
      <c r="F84" s="38">
        <f t="shared" si="15"/>
        <v>0.86541290274161353</v>
      </c>
      <c r="G84" s="39">
        <f t="shared" si="16"/>
        <v>1998.429409904297</v>
      </c>
      <c r="H84" s="39">
        <f t="shared" si="17"/>
        <v>299.582399555584</v>
      </c>
      <c r="I84" s="37">
        <f t="shared" si="19"/>
        <v>2298.0118094598811</v>
      </c>
      <c r="J84" s="40">
        <f t="shared" si="20"/>
        <v>-278.79259239852956</v>
      </c>
      <c r="K84" s="37">
        <f t="shared" si="21"/>
        <v>2019.2192170613516</v>
      </c>
      <c r="L84" s="37">
        <f t="shared" si="22"/>
        <v>5993214.7990713697</v>
      </c>
      <c r="M84" s="37">
        <f t="shared" si="23"/>
        <v>5266123.7180960048</v>
      </c>
      <c r="N84" s="41">
        <f>'jan-aug'!M84</f>
        <v>5301394.1902876319</v>
      </c>
      <c r="O84" s="41">
        <f t="shared" si="24"/>
        <v>-35270.472191627137</v>
      </c>
    </row>
    <row r="85" spans="1:15" s="34" customFormat="1" ht="14.5" x14ac:dyDescent="0.35">
      <c r="A85" s="33">
        <v>1851</v>
      </c>
      <c r="B85" s="34" t="s">
        <v>312</v>
      </c>
      <c r="C85">
        <v>42738335</v>
      </c>
      <c r="D85" s="36">
        <v>2034</v>
      </c>
      <c r="E85" s="37">
        <f t="shared" si="18"/>
        <v>21011.964110127828</v>
      </c>
      <c r="F85" s="38">
        <f t="shared" si="15"/>
        <v>0.84904853079046516</v>
      </c>
      <c r="G85" s="39">
        <f t="shared" si="16"/>
        <v>2241.4173548705453</v>
      </c>
      <c r="H85" s="39">
        <f t="shared" si="17"/>
        <v>441.3253674525622</v>
      </c>
      <c r="I85" s="37">
        <f t="shared" si="19"/>
        <v>2682.7427223231075</v>
      </c>
      <c r="J85" s="40">
        <f t="shared" si="20"/>
        <v>-278.79259239852956</v>
      </c>
      <c r="K85" s="37">
        <f t="shared" si="21"/>
        <v>2403.9501299245781</v>
      </c>
      <c r="L85" s="37">
        <f t="shared" si="22"/>
        <v>5456698.6972052008</v>
      </c>
      <c r="M85" s="37">
        <f t="shared" si="23"/>
        <v>4889634.5642665913</v>
      </c>
      <c r="N85" s="41">
        <f>'jan-aug'!M85</f>
        <v>3580824.4524329156</v>
      </c>
      <c r="O85" s="41">
        <f t="shared" si="24"/>
        <v>1308810.1118336758</v>
      </c>
    </row>
    <row r="86" spans="1:15" s="34" customFormat="1" ht="14.5" x14ac:dyDescent="0.35">
      <c r="A86" s="33">
        <v>1853</v>
      </c>
      <c r="B86" s="34" t="s">
        <v>314</v>
      </c>
      <c r="C86">
        <v>24079900</v>
      </c>
      <c r="D86" s="36">
        <v>1348</v>
      </c>
      <c r="E86" s="37">
        <f t="shared" si="18"/>
        <v>17863.427299703264</v>
      </c>
      <c r="F86" s="38">
        <f t="shared" si="15"/>
        <v>0.72182289214861373</v>
      </c>
      <c r="G86" s="39">
        <f t="shared" si="16"/>
        <v>4130.5394411252837</v>
      </c>
      <c r="H86" s="39">
        <f t="shared" si="17"/>
        <v>1543.3132511011597</v>
      </c>
      <c r="I86" s="37">
        <f t="shared" si="19"/>
        <v>5673.8526922264437</v>
      </c>
      <c r="J86" s="40">
        <f t="shared" si="20"/>
        <v>-278.79259239852956</v>
      </c>
      <c r="K86" s="37">
        <f t="shared" si="21"/>
        <v>5395.0600998279142</v>
      </c>
      <c r="L86" s="37">
        <f t="shared" si="22"/>
        <v>7648353.4291212456</v>
      </c>
      <c r="M86" s="37">
        <f t="shared" si="23"/>
        <v>7272541.014568028</v>
      </c>
      <c r="N86" s="41">
        <f>'jan-aug'!M86</f>
        <v>5321520.1352406917</v>
      </c>
      <c r="O86" s="41">
        <f t="shared" si="24"/>
        <v>1951020.8793273363</v>
      </c>
    </row>
    <row r="87" spans="1:15" s="34" customFormat="1" ht="14.5" x14ac:dyDescent="0.35">
      <c r="A87" s="33">
        <v>1856</v>
      </c>
      <c r="B87" s="34" t="s">
        <v>315</v>
      </c>
      <c r="C87">
        <v>14029692</v>
      </c>
      <c r="D87" s="36">
        <v>498</v>
      </c>
      <c r="E87" s="37">
        <f t="shared" si="18"/>
        <v>28172.072289156626</v>
      </c>
      <c r="F87" s="38">
        <f t="shared" si="15"/>
        <v>1.1383731887730553</v>
      </c>
      <c r="G87" s="39">
        <f t="shared" si="16"/>
        <v>-2054.6475525467326</v>
      </c>
      <c r="H87" s="39">
        <f t="shared" si="17"/>
        <v>0</v>
      </c>
      <c r="I87" s="37">
        <f t="shared" si="19"/>
        <v>-2054.6475525467326</v>
      </c>
      <c r="J87" s="40">
        <f t="shared" si="20"/>
        <v>-278.79259239852956</v>
      </c>
      <c r="K87" s="37">
        <f t="shared" si="21"/>
        <v>-2333.4401449452621</v>
      </c>
      <c r="L87" s="37">
        <f t="shared" si="22"/>
        <v>-1023214.4811682729</v>
      </c>
      <c r="M87" s="37">
        <f t="shared" si="23"/>
        <v>-1162053.1921827404</v>
      </c>
      <c r="N87" s="41">
        <f>'jan-aug'!M87</f>
        <v>-1215746.2009175546</v>
      </c>
      <c r="O87" s="41">
        <f t="shared" si="24"/>
        <v>53693.008734814124</v>
      </c>
    </row>
    <row r="88" spans="1:15" s="34" customFormat="1" ht="14.5" x14ac:dyDescent="0.35">
      <c r="A88" s="33">
        <v>1857</v>
      </c>
      <c r="B88" s="34" t="s">
        <v>316</v>
      </c>
      <c r="C88">
        <v>17075506</v>
      </c>
      <c r="D88" s="36">
        <v>728</v>
      </c>
      <c r="E88" s="37">
        <f t="shared" si="18"/>
        <v>23455.365384615383</v>
      </c>
      <c r="F88" s="38">
        <f t="shared" si="15"/>
        <v>0.94778115051901601</v>
      </c>
      <c r="G88" s="39">
        <f t="shared" si="16"/>
        <v>775.37659017801263</v>
      </c>
      <c r="H88" s="39">
        <f t="shared" si="17"/>
        <v>0</v>
      </c>
      <c r="I88" s="37">
        <f t="shared" si="19"/>
        <v>775.37659017801263</v>
      </c>
      <c r="J88" s="40">
        <f t="shared" si="20"/>
        <v>-278.79259239852956</v>
      </c>
      <c r="K88" s="37">
        <f t="shared" si="21"/>
        <v>496.58399777948307</v>
      </c>
      <c r="L88" s="37">
        <f t="shared" si="22"/>
        <v>564474.15764959319</v>
      </c>
      <c r="M88" s="37">
        <f t="shared" si="23"/>
        <v>361513.15038346365</v>
      </c>
      <c r="N88" s="41">
        <f>'jan-aug'!M88</f>
        <v>83807.271751044755</v>
      </c>
      <c r="O88" s="41">
        <f t="shared" si="24"/>
        <v>277705.87863241893</v>
      </c>
    </row>
    <row r="89" spans="1:15" s="34" customFormat="1" ht="14.5" x14ac:dyDescent="0.35">
      <c r="A89" s="33">
        <v>1859</v>
      </c>
      <c r="B89" s="34" t="s">
        <v>317</v>
      </c>
      <c r="C89">
        <v>29420224</v>
      </c>
      <c r="D89" s="36">
        <v>1272</v>
      </c>
      <c r="E89" s="37">
        <f t="shared" si="18"/>
        <v>23129.106918238995</v>
      </c>
      <c r="F89" s="38">
        <f t="shared" si="15"/>
        <v>0.93459774367123327</v>
      </c>
      <c r="G89" s="39">
        <f t="shared" si="16"/>
        <v>971.13167000384556</v>
      </c>
      <c r="H89" s="39">
        <f t="shared" si="17"/>
        <v>0</v>
      </c>
      <c r="I89" s="37">
        <f t="shared" si="19"/>
        <v>971.13167000384556</v>
      </c>
      <c r="J89" s="40">
        <f t="shared" si="20"/>
        <v>-278.79259239852956</v>
      </c>
      <c r="K89" s="37">
        <f t="shared" si="21"/>
        <v>692.33907760531599</v>
      </c>
      <c r="L89" s="37">
        <f t="shared" si="22"/>
        <v>1235279.4842448914</v>
      </c>
      <c r="M89" s="37">
        <f t="shared" si="23"/>
        <v>880655.306713962</v>
      </c>
      <c r="N89" s="41">
        <f>'jan-aug'!M89</f>
        <v>391965.12536721129</v>
      </c>
      <c r="O89" s="41">
        <f t="shared" si="24"/>
        <v>488690.1813467507</v>
      </c>
    </row>
    <row r="90" spans="1:15" s="34" customFormat="1" ht="14.5" x14ac:dyDescent="0.35">
      <c r="A90" s="33">
        <v>1860</v>
      </c>
      <c r="B90" s="34" t="s">
        <v>318</v>
      </c>
      <c r="C90">
        <v>231963078</v>
      </c>
      <c r="D90" s="36">
        <v>11433</v>
      </c>
      <c r="E90" s="37">
        <f t="shared" si="18"/>
        <v>20288.907373392809</v>
      </c>
      <c r="F90" s="38">
        <f t="shared" si="15"/>
        <v>0.81983135448151123</v>
      </c>
      <c r="G90" s="39">
        <f t="shared" si="16"/>
        <v>2675.2513969115571</v>
      </c>
      <c r="H90" s="39">
        <f t="shared" si="17"/>
        <v>694.39522530981901</v>
      </c>
      <c r="I90" s="37">
        <f t="shared" si="19"/>
        <v>3369.6466222213762</v>
      </c>
      <c r="J90" s="40">
        <f t="shared" si="20"/>
        <v>-278.79259239852956</v>
      </c>
      <c r="K90" s="37">
        <f t="shared" si="21"/>
        <v>3090.8540298228468</v>
      </c>
      <c r="L90" s="37">
        <f t="shared" si="22"/>
        <v>38525169.831856996</v>
      </c>
      <c r="M90" s="37">
        <f t="shared" si="23"/>
        <v>35337734.122964606</v>
      </c>
      <c r="N90" s="41">
        <f>'jan-aug'!M90</f>
        <v>26240742.254604466</v>
      </c>
      <c r="O90" s="41">
        <f t="shared" si="24"/>
        <v>9096991.8683601394</v>
      </c>
    </row>
    <row r="91" spans="1:15" s="34" customFormat="1" ht="14.5" x14ac:dyDescent="0.35">
      <c r="A91" s="33">
        <v>1865</v>
      </c>
      <c r="B91" s="34" t="s">
        <v>319</v>
      </c>
      <c r="C91">
        <v>212345977</v>
      </c>
      <c r="D91" s="36">
        <v>9608</v>
      </c>
      <c r="E91" s="37">
        <f t="shared" si="18"/>
        <v>22100.955141548708</v>
      </c>
      <c r="F91" s="38">
        <f t="shared" si="15"/>
        <v>0.89305232931333756</v>
      </c>
      <c r="G91" s="39">
        <f t="shared" si="16"/>
        <v>1588.0227360180179</v>
      </c>
      <c r="H91" s="39">
        <f t="shared" si="17"/>
        <v>60.178506455254499</v>
      </c>
      <c r="I91" s="37">
        <f t="shared" si="19"/>
        <v>1648.2012424732725</v>
      </c>
      <c r="J91" s="40">
        <f t="shared" si="20"/>
        <v>-278.79259239852956</v>
      </c>
      <c r="K91" s="37">
        <f t="shared" si="21"/>
        <v>1369.408650074743</v>
      </c>
      <c r="L91" s="37">
        <f t="shared" si="22"/>
        <v>15835917.537683202</v>
      </c>
      <c r="M91" s="37">
        <f t="shared" si="23"/>
        <v>13157278.309918132</v>
      </c>
      <c r="N91" s="41">
        <f>'jan-aug'!M91</f>
        <v>9388049.2738817427</v>
      </c>
      <c r="O91" s="41">
        <f t="shared" si="24"/>
        <v>3769229.0360363889</v>
      </c>
    </row>
    <row r="92" spans="1:15" s="34" customFormat="1" ht="14.5" x14ac:dyDescent="0.35">
      <c r="A92" s="33">
        <v>1866</v>
      </c>
      <c r="B92" s="34" t="s">
        <v>320</v>
      </c>
      <c r="C92">
        <v>162352517</v>
      </c>
      <c r="D92" s="36">
        <v>8061</v>
      </c>
      <c r="E92" s="37">
        <f t="shared" si="18"/>
        <v>20140.493363106314</v>
      </c>
      <c r="F92" s="38">
        <f t="shared" si="15"/>
        <v>0.81383426174320161</v>
      </c>
      <c r="G92" s="39">
        <f t="shared" si="16"/>
        <v>2764.2998030834538</v>
      </c>
      <c r="H92" s="39">
        <f t="shared" si="17"/>
        <v>746.34012891009218</v>
      </c>
      <c r="I92" s="37">
        <f t="shared" si="19"/>
        <v>3510.6399319935458</v>
      </c>
      <c r="J92" s="40">
        <f t="shared" si="20"/>
        <v>-278.79259239852956</v>
      </c>
      <c r="K92" s="37">
        <f t="shared" si="21"/>
        <v>3231.8473395950164</v>
      </c>
      <c r="L92" s="37">
        <f t="shared" si="22"/>
        <v>28299268.491799973</v>
      </c>
      <c r="M92" s="37">
        <f t="shared" si="23"/>
        <v>26051921.404475428</v>
      </c>
      <c r="N92" s="41">
        <f>'jan-aug'!M92</f>
        <v>23107558.524907425</v>
      </c>
      <c r="O92" s="41">
        <f t="shared" si="24"/>
        <v>2944362.8795680031</v>
      </c>
    </row>
    <row r="93" spans="1:15" s="34" customFormat="1" ht="14.5" x14ac:dyDescent="0.35">
      <c r="A93" s="33">
        <v>1867</v>
      </c>
      <c r="B93" s="34" t="s">
        <v>170</v>
      </c>
      <c r="C93">
        <v>49028408</v>
      </c>
      <c r="D93" s="36">
        <v>2569</v>
      </c>
      <c r="E93" s="37">
        <f t="shared" si="18"/>
        <v>19084.627481510317</v>
      </c>
      <c r="F93" s="38">
        <f t="shared" si="15"/>
        <v>0.77116897967902975</v>
      </c>
      <c r="G93" s="39">
        <f t="shared" si="16"/>
        <v>3397.8193320410523</v>
      </c>
      <c r="H93" s="39">
        <f t="shared" si="17"/>
        <v>1115.8931874686912</v>
      </c>
      <c r="I93" s="37">
        <f t="shared" si="19"/>
        <v>4513.7125195097433</v>
      </c>
      <c r="J93" s="40">
        <f t="shared" si="20"/>
        <v>-278.79259239852956</v>
      </c>
      <c r="K93" s="37">
        <f t="shared" si="21"/>
        <v>4234.9199271112138</v>
      </c>
      <c r="L93" s="37">
        <f t="shared" si="22"/>
        <v>11595727.46262053</v>
      </c>
      <c r="M93" s="37">
        <f t="shared" si="23"/>
        <v>10879509.292748708</v>
      </c>
      <c r="N93" s="41">
        <f>'jan-aug'!M93</f>
        <v>8461609.3541790359</v>
      </c>
      <c r="O93" s="41">
        <f t="shared" si="24"/>
        <v>2417899.9385696724</v>
      </c>
    </row>
    <row r="94" spans="1:15" s="34" customFormat="1" ht="14.5" x14ac:dyDescent="0.35">
      <c r="A94" s="33">
        <v>1868</v>
      </c>
      <c r="B94" s="34" t="s">
        <v>321</v>
      </c>
      <c r="C94">
        <v>98369821</v>
      </c>
      <c r="D94" s="36">
        <v>4410</v>
      </c>
      <c r="E94" s="37">
        <f t="shared" si="18"/>
        <v>22306.081859410431</v>
      </c>
      <c r="F94" s="38">
        <f t="shared" si="15"/>
        <v>0.90134106127164215</v>
      </c>
      <c r="G94" s="39">
        <f t="shared" si="16"/>
        <v>1464.9467053009837</v>
      </c>
      <c r="H94" s="39">
        <f t="shared" si="17"/>
        <v>0</v>
      </c>
      <c r="I94" s="37">
        <f t="shared" si="19"/>
        <v>1464.9467053009837</v>
      </c>
      <c r="J94" s="40">
        <f t="shared" si="20"/>
        <v>-278.79259239852956</v>
      </c>
      <c r="K94" s="37">
        <f t="shared" si="21"/>
        <v>1186.154112902454</v>
      </c>
      <c r="L94" s="37">
        <f t="shared" si="22"/>
        <v>6460414.9703773381</v>
      </c>
      <c r="M94" s="37">
        <f t="shared" si="23"/>
        <v>5230939.6378998226</v>
      </c>
      <c r="N94" s="41">
        <f>'jan-aug'!M94</f>
        <v>2754628.7846457576</v>
      </c>
      <c r="O94" s="41">
        <f t="shared" si="24"/>
        <v>2476310.8532540649</v>
      </c>
    </row>
    <row r="95" spans="1:15" s="34" customFormat="1" ht="14.5" x14ac:dyDescent="0.35">
      <c r="A95" s="33">
        <v>1870</v>
      </c>
      <c r="B95" s="34" t="s">
        <v>385</v>
      </c>
      <c r="C95">
        <v>217734091</v>
      </c>
      <c r="D95" s="36">
        <v>10566</v>
      </c>
      <c r="E95" s="37">
        <f t="shared" si="18"/>
        <v>20607.050066250238</v>
      </c>
      <c r="F95" s="38">
        <f t="shared" si="15"/>
        <v>0.83268682027883401</v>
      </c>
      <c r="G95" s="39">
        <f t="shared" si="16"/>
        <v>2484.3657811970993</v>
      </c>
      <c r="H95" s="39">
        <f t="shared" si="17"/>
        <v>583.04528280971874</v>
      </c>
      <c r="I95" s="37">
        <f t="shared" si="19"/>
        <v>3067.4110640068179</v>
      </c>
      <c r="J95" s="40">
        <f t="shared" si="20"/>
        <v>-278.79259239852956</v>
      </c>
      <c r="K95" s="37">
        <f t="shared" si="21"/>
        <v>2788.6184716082885</v>
      </c>
      <c r="L95" s="37">
        <f t="shared" si="22"/>
        <v>32410265.302296039</v>
      </c>
      <c r="M95" s="37">
        <f t="shared" si="23"/>
        <v>29464542.771013174</v>
      </c>
      <c r="N95" s="41">
        <f>'jan-aug'!M95</f>
        <v>21857167.798036467</v>
      </c>
      <c r="O95" s="41">
        <f t="shared" si="24"/>
        <v>7607374.9729767069</v>
      </c>
    </row>
    <row r="96" spans="1:15" s="34" customFormat="1" ht="14.5" x14ac:dyDescent="0.35">
      <c r="A96" s="33">
        <v>1871</v>
      </c>
      <c r="B96" s="34" t="s">
        <v>322</v>
      </c>
      <c r="C96">
        <v>96806842</v>
      </c>
      <c r="D96" s="36">
        <v>4663</v>
      </c>
      <c r="E96" s="37">
        <f t="shared" si="18"/>
        <v>20760.635213381942</v>
      </c>
      <c r="F96" s="38">
        <f t="shared" si="15"/>
        <v>0.83889286759739756</v>
      </c>
      <c r="G96" s="39">
        <f t="shared" si="16"/>
        <v>2392.2146929180772</v>
      </c>
      <c r="H96" s="39">
        <f t="shared" si="17"/>
        <v>529.29048131362254</v>
      </c>
      <c r="I96" s="37">
        <f t="shared" si="19"/>
        <v>2921.5051742316996</v>
      </c>
      <c r="J96" s="40">
        <f t="shared" si="20"/>
        <v>-278.79259239852956</v>
      </c>
      <c r="K96" s="37">
        <f t="shared" si="21"/>
        <v>2642.7125818331701</v>
      </c>
      <c r="L96" s="37">
        <f t="shared" si="22"/>
        <v>13622978.627442416</v>
      </c>
      <c r="M96" s="37">
        <f t="shared" si="23"/>
        <v>12322968.769088073</v>
      </c>
      <c r="N96" s="41">
        <f>'jan-aug'!M96</f>
        <v>8537005.4544713181</v>
      </c>
      <c r="O96" s="41">
        <f t="shared" si="24"/>
        <v>3785963.3146167547</v>
      </c>
    </row>
    <row r="97" spans="1:15" s="34" customFormat="1" ht="14.5" x14ac:dyDescent="0.35">
      <c r="A97" s="33">
        <v>1874</v>
      </c>
      <c r="B97" s="34" t="s">
        <v>323</v>
      </c>
      <c r="C97">
        <v>23973930</v>
      </c>
      <c r="D97" s="36">
        <v>1015</v>
      </c>
      <c r="E97" s="37">
        <f t="shared" si="18"/>
        <v>23619.635467980297</v>
      </c>
      <c r="F97" s="38">
        <f t="shared" si="15"/>
        <v>0.95441895325857906</v>
      </c>
      <c r="G97" s="39">
        <f t="shared" si="16"/>
        <v>676.81454015906422</v>
      </c>
      <c r="H97" s="39">
        <f t="shared" si="17"/>
        <v>0</v>
      </c>
      <c r="I97" s="37">
        <f t="shared" si="19"/>
        <v>676.81454015906422</v>
      </c>
      <c r="J97" s="40">
        <f t="shared" si="20"/>
        <v>-278.79259239852956</v>
      </c>
      <c r="K97" s="37">
        <f t="shared" si="21"/>
        <v>398.02194776053466</v>
      </c>
      <c r="L97" s="37">
        <f t="shared" si="22"/>
        <v>686966.75826145022</v>
      </c>
      <c r="M97" s="37">
        <f t="shared" si="23"/>
        <v>403992.27697694267</v>
      </c>
      <c r="N97" s="41">
        <f>'jan-aug'!M97</f>
        <v>200888.62503751571</v>
      </c>
      <c r="O97" s="41">
        <f t="shared" si="24"/>
        <v>203103.65193942696</v>
      </c>
    </row>
    <row r="98" spans="1:15" s="34" customFormat="1" ht="14.5" x14ac:dyDescent="0.35">
      <c r="A98" s="33">
        <v>1875</v>
      </c>
      <c r="B98" s="34" t="s">
        <v>440</v>
      </c>
      <c r="C98">
        <v>62328718</v>
      </c>
      <c r="D98" s="36">
        <v>2766</v>
      </c>
      <c r="E98" s="37">
        <f t="shared" si="18"/>
        <v>22533.882140274764</v>
      </c>
      <c r="F98" s="38">
        <f t="shared" si="15"/>
        <v>0.91054598341827253</v>
      </c>
      <c r="G98" s="39">
        <f t="shared" si="16"/>
        <v>1328.2665367823843</v>
      </c>
      <c r="H98" s="39">
        <f t="shared" si="17"/>
        <v>0</v>
      </c>
      <c r="I98" s="37">
        <f t="shared" si="19"/>
        <v>1328.2665367823843</v>
      </c>
      <c r="J98" s="40">
        <f t="shared" si="20"/>
        <v>-278.79259239852956</v>
      </c>
      <c r="K98" s="37">
        <f t="shared" si="21"/>
        <v>1049.4739443838548</v>
      </c>
      <c r="L98" s="37">
        <f t="shared" si="22"/>
        <v>3673985.2407400748</v>
      </c>
      <c r="M98" s="37">
        <f t="shared" si="23"/>
        <v>2902844.9301657425</v>
      </c>
      <c r="N98" s="41">
        <f>'jan-aug'!M98</f>
        <v>862539.72261454724</v>
      </c>
      <c r="O98" s="41">
        <f t="shared" si="24"/>
        <v>2040305.2075511953</v>
      </c>
    </row>
    <row r="99" spans="1:15" s="34" customFormat="1" ht="14.5" x14ac:dyDescent="0.35">
      <c r="A99" s="33">
        <v>3001</v>
      </c>
      <c r="B99" s="34" t="s">
        <v>63</v>
      </c>
      <c r="C99">
        <v>593700452</v>
      </c>
      <c r="D99" s="36">
        <v>31373</v>
      </c>
      <c r="E99" s="37">
        <f t="shared" si="18"/>
        <v>18923.929876008031</v>
      </c>
      <c r="F99" s="38">
        <f t="shared" si="15"/>
        <v>0.76467553312933301</v>
      </c>
      <c r="G99" s="39">
        <f t="shared" si="16"/>
        <v>3494.2378953424236</v>
      </c>
      <c r="H99" s="39">
        <f t="shared" si="17"/>
        <v>1172.1373493944911</v>
      </c>
      <c r="I99" s="37">
        <f t="shared" si="19"/>
        <v>4666.3752447369152</v>
      </c>
      <c r="J99" s="40">
        <f t="shared" si="20"/>
        <v>-278.79259239852956</v>
      </c>
      <c r="K99" s="37">
        <f t="shared" si="21"/>
        <v>4387.5826523383857</v>
      </c>
      <c r="L99" s="37">
        <f t="shared" si="22"/>
        <v>146398190.55313125</v>
      </c>
      <c r="M99" s="37">
        <f t="shared" si="23"/>
        <v>137651630.55181217</v>
      </c>
      <c r="N99" s="41">
        <f>'jan-aug'!M99</f>
        <v>110499634.55987109</v>
      </c>
      <c r="O99" s="41">
        <f t="shared" si="24"/>
        <v>27151995.991941079</v>
      </c>
    </row>
    <row r="100" spans="1:15" s="34" customFormat="1" ht="14.5" x14ac:dyDescent="0.35">
      <c r="A100" s="33">
        <v>3002</v>
      </c>
      <c r="B100" s="34" t="s">
        <v>64</v>
      </c>
      <c r="C100">
        <v>1067265464</v>
      </c>
      <c r="D100" s="36">
        <v>49273</v>
      </c>
      <c r="E100" s="37">
        <f t="shared" si="18"/>
        <v>21660.249304893146</v>
      </c>
      <c r="F100" s="38">
        <f t="shared" si="15"/>
        <v>0.87524434900449866</v>
      </c>
      <c r="G100" s="39">
        <f t="shared" si="16"/>
        <v>1852.4462380113546</v>
      </c>
      <c r="H100" s="39">
        <f t="shared" si="17"/>
        <v>214.42554928470088</v>
      </c>
      <c r="I100" s="37">
        <f t="shared" si="19"/>
        <v>2066.8717872960556</v>
      </c>
      <c r="J100" s="40">
        <f t="shared" si="20"/>
        <v>-278.79259239852956</v>
      </c>
      <c r="K100" s="37">
        <f t="shared" si="21"/>
        <v>1788.0791948975261</v>
      </c>
      <c r="L100" s="37">
        <f t="shared" si="22"/>
        <v>101840973.57543854</v>
      </c>
      <c r="M100" s="37">
        <f t="shared" si="23"/>
        <v>88104026.170185804</v>
      </c>
      <c r="N100" s="41">
        <f>'jan-aug'!M100</f>
        <v>69496382.087918788</v>
      </c>
      <c r="O100" s="41">
        <f t="shared" si="24"/>
        <v>18607644.082267016</v>
      </c>
    </row>
    <row r="101" spans="1:15" s="34" customFormat="1" ht="14.5" x14ac:dyDescent="0.35">
      <c r="A101" s="33">
        <v>3003</v>
      </c>
      <c r="B101" s="34" t="s">
        <v>65</v>
      </c>
      <c r="C101">
        <v>1133038218</v>
      </c>
      <c r="D101" s="36">
        <v>56732</v>
      </c>
      <c r="E101" s="37">
        <f t="shared" si="18"/>
        <v>19971.765811182402</v>
      </c>
      <c r="F101" s="38">
        <f t="shared" si="15"/>
        <v>0.8070163422324873</v>
      </c>
      <c r="G101" s="39">
        <f t="shared" si="16"/>
        <v>2865.5363342378009</v>
      </c>
      <c r="H101" s="39">
        <f t="shared" si="17"/>
        <v>805.39477208346136</v>
      </c>
      <c r="I101" s="37">
        <f t="shared" si="19"/>
        <v>3670.9311063212622</v>
      </c>
      <c r="J101" s="40">
        <f t="shared" si="20"/>
        <v>-278.79259239852956</v>
      </c>
      <c r="K101" s="37">
        <f t="shared" si="21"/>
        <v>3392.1385139227327</v>
      </c>
      <c r="L101" s="37">
        <f t="shared" si="22"/>
        <v>208259263.52381784</v>
      </c>
      <c r="M101" s="37">
        <f t="shared" si="23"/>
        <v>192442802.17186448</v>
      </c>
      <c r="N101" s="41">
        <f>'jan-aug'!M101</f>
        <v>150623875.84263718</v>
      </c>
      <c r="O101" s="41">
        <f t="shared" si="24"/>
        <v>41818926.329227298</v>
      </c>
    </row>
    <row r="102" spans="1:15" s="34" customFormat="1" ht="14.5" x14ac:dyDescent="0.35">
      <c r="A102" s="33">
        <v>3004</v>
      </c>
      <c r="B102" s="34" t="s">
        <v>66</v>
      </c>
      <c r="C102">
        <v>1711120676</v>
      </c>
      <c r="D102" s="36">
        <v>82385</v>
      </c>
      <c r="E102" s="37">
        <f t="shared" si="18"/>
        <v>20769.808533106756</v>
      </c>
      <c r="F102" s="38">
        <f t="shared" si="15"/>
        <v>0.83926354182823115</v>
      </c>
      <c r="G102" s="39">
        <f t="shared" si="16"/>
        <v>2386.7107010831887</v>
      </c>
      <c r="H102" s="39">
        <f t="shared" si="17"/>
        <v>526.07981940993761</v>
      </c>
      <c r="I102" s="37">
        <f t="shared" si="19"/>
        <v>2912.7905204931262</v>
      </c>
      <c r="J102" s="40">
        <f t="shared" si="20"/>
        <v>-278.79259239852956</v>
      </c>
      <c r="K102" s="37">
        <f t="shared" si="21"/>
        <v>2633.9979280945968</v>
      </c>
      <c r="L102" s="37">
        <f t="shared" si="22"/>
        <v>239970247.03082621</v>
      </c>
      <c r="M102" s="37">
        <f t="shared" si="23"/>
        <v>217001919.30607337</v>
      </c>
      <c r="N102" s="41">
        <f>'jan-aug'!M102</f>
        <v>179860981.03991428</v>
      </c>
      <c r="O102" s="41">
        <f t="shared" si="24"/>
        <v>37140938.266159087</v>
      </c>
    </row>
    <row r="103" spans="1:15" s="34" customFormat="1" ht="14.5" x14ac:dyDescent="0.35">
      <c r="A103" s="33">
        <v>3005</v>
      </c>
      <c r="B103" s="34" t="s">
        <v>138</v>
      </c>
      <c r="C103">
        <v>2342184416</v>
      </c>
      <c r="D103" s="36">
        <v>101386</v>
      </c>
      <c r="E103" s="37">
        <f t="shared" si="18"/>
        <v>23101.655218669242</v>
      </c>
      <c r="F103" s="38">
        <f t="shared" si="15"/>
        <v>0.9334884792033693</v>
      </c>
      <c r="G103" s="39">
        <f t="shared" si="16"/>
        <v>987.60268974569692</v>
      </c>
      <c r="H103" s="39">
        <f t="shared" si="17"/>
        <v>0</v>
      </c>
      <c r="I103" s="37">
        <f t="shared" si="19"/>
        <v>987.60268974569692</v>
      </c>
      <c r="J103" s="40">
        <f t="shared" si="20"/>
        <v>-278.79259239852956</v>
      </c>
      <c r="K103" s="37">
        <f t="shared" si="21"/>
        <v>708.81009734716736</v>
      </c>
      <c r="L103" s="37">
        <f t="shared" si="22"/>
        <v>100129086.30255723</v>
      </c>
      <c r="M103" s="37">
        <f t="shared" si="23"/>
        <v>71863420.529639915</v>
      </c>
      <c r="N103" s="41">
        <f>'jan-aug'!M103</f>
        <v>61113803.542515799</v>
      </c>
      <c r="O103" s="41">
        <f t="shared" si="24"/>
        <v>10749616.987124115</v>
      </c>
    </row>
    <row r="104" spans="1:15" s="34" customFormat="1" ht="14.5" x14ac:dyDescent="0.35">
      <c r="A104" s="33">
        <v>3006</v>
      </c>
      <c r="B104" s="34" t="s">
        <v>139</v>
      </c>
      <c r="C104">
        <v>703669377</v>
      </c>
      <c r="D104" s="36">
        <v>27723</v>
      </c>
      <c r="E104" s="37">
        <f t="shared" si="18"/>
        <v>25382.151174115355</v>
      </c>
      <c r="F104" s="38">
        <f t="shared" si="15"/>
        <v>1.0256384433998074</v>
      </c>
      <c r="G104" s="39">
        <f t="shared" si="16"/>
        <v>-380.69488352197078</v>
      </c>
      <c r="H104" s="39">
        <f t="shared" si="17"/>
        <v>0</v>
      </c>
      <c r="I104" s="37">
        <f t="shared" si="19"/>
        <v>-380.69488352197078</v>
      </c>
      <c r="J104" s="40">
        <f t="shared" si="20"/>
        <v>-278.79259239852956</v>
      </c>
      <c r="K104" s="37">
        <f t="shared" si="21"/>
        <v>-659.4874759205004</v>
      </c>
      <c r="L104" s="37">
        <f t="shared" si="22"/>
        <v>-10554004.255879596</v>
      </c>
      <c r="M104" s="37">
        <f t="shared" si="23"/>
        <v>-18282971.294944033</v>
      </c>
      <c r="N104" s="41">
        <f>'jan-aug'!M104</f>
        <v>-20078888.442645311</v>
      </c>
      <c r="O104" s="41">
        <f t="shared" si="24"/>
        <v>1795917.1477012783</v>
      </c>
    </row>
    <row r="105" spans="1:15" s="34" customFormat="1" ht="14.5" x14ac:dyDescent="0.35">
      <c r="A105" s="33">
        <v>3007</v>
      </c>
      <c r="B105" s="34" t="s">
        <v>140</v>
      </c>
      <c r="C105">
        <v>663129120</v>
      </c>
      <c r="D105" s="36">
        <v>30641</v>
      </c>
      <c r="E105" s="37">
        <f t="shared" si="18"/>
        <v>21641.888972292028</v>
      </c>
      <c r="F105" s="38">
        <f t="shared" si="15"/>
        <v>0.87450244723186565</v>
      </c>
      <c r="G105" s="39">
        <f t="shared" si="16"/>
        <v>1863.4624375720252</v>
      </c>
      <c r="H105" s="39">
        <f t="shared" si="17"/>
        <v>220.85166569509218</v>
      </c>
      <c r="I105" s="37">
        <f t="shared" si="19"/>
        <v>2084.3141032671174</v>
      </c>
      <c r="J105" s="40">
        <f t="shared" si="20"/>
        <v>-278.79259239852956</v>
      </c>
      <c r="K105" s="37">
        <f t="shared" si="21"/>
        <v>1805.5215108685879</v>
      </c>
      <c r="L105" s="37">
        <f t="shared" si="22"/>
        <v>63865468.438207746</v>
      </c>
      <c r="M105" s="37">
        <f t="shared" si="23"/>
        <v>55322984.614524402</v>
      </c>
      <c r="N105" s="41">
        <f>'jan-aug'!M105</f>
        <v>44249788.835986696</v>
      </c>
      <c r="O105" s="41">
        <f t="shared" si="24"/>
        <v>11073195.778537706</v>
      </c>
    </row>
    <row r="106" spans="1:15" s="34" customFormat="1" ht="14.5" x14ac:dyDescent="0.35">
      <c r="A106" s="33">
        <v>3011</v>
      </c>
      <c r="B106" s="34" t="s">
        <v>67</v>
      </c>
      <c r="C106">
        <v>123727609</v>
      </c>
      <c r="D106" s="36">
        <v>4668</v>
      </c>
      <c r="E106" s="37">
        <f t="shared" si="18"/>
        <v>26505.486075407025</v>
      </c>
      <c r="F106" s="38">
        <f t="shared" si="15"/>
        <v>1.0710300042519232</v>
      </c>
      <c r="G106" s="39">
        <f t="shared" si="16"/>
        <v>-1054.6958242969724</v>
      </c>
      <c r="H106" s="39">
        <f t="shared" si="17"/>
        <v>0</v>
      </c>
      <c r="I106" s="37">
        <f t="shared" si="19"/>
        <v>-1054.6958242969724</v>
      </c>
      <c r="J106" s="40">
        <f t="shared" si="20"/>
        <v>-278.79259239852956</v>
      </c>
      <c r="K106" s="37">
        <f t="shared" si="21"/>
        <v>-1333.4884166955021</v>
      </c>
      <c r="L106" s="37">
        <f t="shared" si="22"/>
        <v>-4923320.1078182673</v>
      </c>
      <c r="M106" s="37">
        <f t="shared" si="23"/>
        <v>-6224723.9291346036</v>
      </c>
      <c r="N106" s="41">
        <f>'jan-aug'!M106</f>
        <v>-5159030.2399259964</v>
      </c>
      <c r="O106" s="41">
        <f t="shared" si="24"/>
        <v>-1065693.6892086072</v>
      </c>
    </row>
    <row r="107" spans="1:15" s="34" customFormat="1" ht="14.5" x14ac:dyDescent="0.35">
      <c r="A107" s="33">
        <v>3012</v>
      </c>
      <c r="B107" s="34" t="s">
        <v>68</v>
      </c>
      <c r="C107">
        <v>25883385</v>
      </c>
      <c r="D107" s="36">
        <v>1325</v>
      </c>
      <c r="E107" s="37">
        <f t="shared" si="18"/>
        <v>19534.630188679246</v>
      </c>
      <c r="F107" s="38">
        <f t="shared" si="15"/>
        <v>0.78935262664182604</v>
      </c>
      <c r="G107" s="39">
        <f t="shared" si="16"/>
        <v>3127.8177077396945</v>
      </c>
      <c r="H107" s="39">
        <f t="shared" si="17"/>
        <v>958.39223995956593</v>
      </c>
      <c r="I107" s="37">
        <f t="shared" si="19"/>
        <v>4086.2099476992603</v>
      </c>
      <c r="J107" s="40">
        <f t="shared" si="20"/>
        <v>-278.79259239852956</v>
      </c>
      <c r="K107" s="37">
        <f t="shared" si="21"/>
        <v>3807.4173553007308</v>
      </c>
      <c r="L107" s="37">
        <f t="shared" si="22"/>
        <v>5414228.1807015203</v>
      </c>
      <c r="M107" s="37">
        <f t="shared" si="23"/>
        <v>5044827.9957734682</v>
      </c>
      <c r="N107" s="41">
        <f>'jan-aug'!M107</f>
        <v>4229163.1318945959</v>
      </c>
      <c r="O107" s="41">
        <f t="shared" si="24"/>
        <v>815664.86387887225</v>
      </c>
    </row>
    <row r="108" spans="1:15" s="34" customFormat="1" ht="14.5" x14ac:dyDescent="0.35">
      <c r="A108" s="33">
        <v>3013</v>
      </c>
      <c r="B108" s="34" t="s">
        <v>69</v>
      </c>
      <c r="C108">
        <v>69918598</v>
      </c>
      <c r="D108" s="36">
        <v>3595</v>
      </c>
      <c r="E108" s="37">
        <f t="shared" si="18"/>
        <v>19448.845062586926</v>
      </c>
      <c r="F108" s="38">
        <f t="shared" si="15"/>
        <v>0.78588623316758388</v>
      </c>
      <c r="G108" s="39">
        <f t="shared" si="16"/>
        <v>3179.2887833950867</v>
      </c>
      <c r="H108" s="39">
        <f t="shared" si="17"/>
        <v>988.41703409187789</v>
      </c>
      <c r="I108" s="37">
        <f t="shared" si="19"/>
        <v>4167.7058174869644</v>
      </c>
      <c r="J108" s="40">
        <f t="shared" si="20"/>
        <v>-278.79259239852956</v>
      </c>
      <c r="K108" s="37">
        <f t="shared" si="21"/>
        <v>3888.913225088435</v>
      </c>
      <c r="L108" s="37">
        <f t="shared" si="22"/>
        <v>14982902.413865637</v>
      </c>
      <c r="M108" s="37">
        <f t="shared" si="23"/>
        <v>13980643.044192923</v>
      </c>
      <c r="N108" s="41">
        <f>'jan-aug'!M108</f>
        <v>11327679.042574394</v>
      </c>
      <c r="O108" s="41">
        <f t="shared" si="24"/>
        <v>2652964.0016185287</v>
      </c>
    </row>
    <row r="109" spans="1:15" s="34" customFormat="1" ht="14.5" x14ac:dyDescent="0.35">
      <c r="A109" s="33">
        <v>3014</v>
      </c>
      <c r="B109" s="34" t="s">
        <v>419</v>
      </c>
      <c r="C109">
        <v>932107404</v>
      </c>
      <c r="D109" s="36">
        <v>44792</v>
      </c>
      <c r="E109" s="37">
        <f t="shared" si="18"/>
        <v>20809.684854438292</v>
      </c>
      <c r="F109" s="38">
        <f t="shared" si="15"/>
        <v>0.84087485868858824</v>
      </c>
      <c r="G109" s="39">
        <f t="shared" si="16"/>
        <v>2362.7849082842672</v>
      </c>
      <c r="H109" s="39">
        <f t="shared" si="17"/>
        <v>512.12310694389998</v>
      </c>
      <c r="I109" s="37">
        <f t="shared" si="19"/>
        <v>2874.9080152281672</v>
      </c>
      <c r="J109" s="40">
        <f t="shared" si="20"/>
        <v>-278.79259239852956</v>
      </c>
      <c r="K109" s="37">
        <f t="shared" si="21"/>
        <v>2596.1154228296377</v>
      </c>
      <c r="L109" s="37">
        <f t="shared" si="22"/>
        <v>128772879.81810006</v>
      </c>
      <c r="M109" s="37">
        <f t="shared" si="23"/>
        <v>116285202.01938513</v>
      </c>
      <c r="N109" s="41">
        <f>'jan-aug'!M109</f>
        <v>91000103.768620953</v>
      </c>
      <c r="O109" s="41">
        <f t="shared" si="24"/>
        <v>25285098.250764176</v>
      </c>
    </row>
    <row r="110" spans="1:15" s="34" customFormat="1" ht="14.5" x14ac:dyDescent="0.35">
      <c r="A110" s="33">
        <v>3015</v>
      </c>
      <c r="B110" s="34" t="s">
        <v>70</v>
      </c>
      <c r="C110">
        <v>74956355</v>
      </c>
      <c r="D110" s="36">
        <v>3805</v>
      </c>
      <c r="E110" s="37">
        <f t="shared" si="18"/>
        <v>19699.43626806833</v>
      </c>
      <c r="F110" s="38">
        <f t="shared" si="15"/>
        <v>0.79601208783437549</v>
      </c>
      <c r="G110" s="39">
        <f t="shared" si="16"/>
        <v>3028.9340601062445</v>
      </c>
      <c r="H110" s="39">
        <f t="shared" si="17"/>
        <v>900.71011217338662</v>
      </c>
      <c r="I110" s="37">
        <f t="shared" si="19"/>
        <v>3929.6441722796312</v>
      </c>
      <c r="J110" s="40">
        <f t="shared" si="20"/>
        <v>-278.79259239852956</v>
      </c>
      <c r="K110" s="37">
        <f t="shared" si="21"/>
        <v>3650.8515798811018</v>
      </c>
      <c r="L110" s="37">
        <f t="shared" si="22"/>
        <v>14952296.075523997</v>
      </c>
      <c r="M110" s="37">
        <f t="shared" si="23"/>
        <v>13891490.261447592</v>
      </c>
      <c r="N110" s="41">
        <f>'jan-aug'!M110</f>
        <v>10426842.460082218</v>
      </c>
      <c r="O110" s="41">
        <f t="shared" si="24"/>
        <v>3464647.8013653737</v>
      </c>
    </row>
    <row r="111" spans="1:15" s="34" customFormat="1" ht="14.5" x14ac:dyDescent="0.35">
      <c r="A111" s="33">
        <v>3016</v>
      </c>
      <c r="B111" s="34" t="s">
        <v>71</v>
      </c>
      <c r="C111">
        <v>168481371</v>
      </c>
      <c r="D111" s="36">
        <v>8255</v>
      </c>
      <c r="E111" s="37">
        <f t="shared" si="18"/>
        <v>20409.614900060569</v>
      </c>
      <c r="F111" s="38">
        <f t="shared" si="15"/>
        <v>0.8247088874734515</v>
      </c>
      <c r="G111" s="39">
        <f t="shared" si="16"/>
        <v>2602.8268809109009</v>
      </c>
      <c r="H111" s="39">
        <f t="shared" si="17"/>
        <v>652.14759097610295</v>
      </c>
      <c r="I111" s="37">
        <f t="shared" si="19"/>
        <v>3254.9744718870038</v>
      </c>
      <c r="J111" s="40">
        <f t="shared" si="20"/>
        <v>-278.79259239852956</v>
      </c>
      <c r="K111" s="37">
        <f t="shared" si="21"/>
        <v>2976.1818794884744</v>
      </c>
      <c r="L111" s="37">
        <f t="shared" si="22"/>
        <v>26869814.265427217</v>
      </c>
      <c r="M111" s="37">
        <f t="shared" si="23"/>
        <v>24568381.415177356</v>
      </c>
      <c r="N111" s="41">
        <f>'jan-aug'!M111</f>
        <v>19925291.009652764</v>
      </c>
      <c r="O111" s="41">
        <f t="shared" si="24"/>
        <v>4643090.4055245928</v>
      </c>
    </row>
    <row r="112" spans="1:15" s="34" customFormat="1" ht="14.5" x14ac:dyDescent="0.35">
      <c r="A112" s="33">
        <v>3017</v>
      </c>
      <c r="B112" s="34" t="s">
        <v>72</v>
      </c>
      <c r="C112">
        <v>162369770</v>
      </c>
      <c r="D112" s="36">
        <v>7508</v>
      </c>
      <c r="E112" s="37">
        <f t="shared" si="18"/>
        <v>21626.234683004794</v>
      </c>
      <c r="F112" s="38">
        <f t="shared" si="15"/>
        <v>0.87386989088205314</v>
      </c>
      <c r="G112" s="39">
        <f t="shared" si="16"/>
        <v>1872.8550111443662</v>
      </c>
      <c r="H112" s="39">
        <f t="shared" si="17"/>
        <v>226.33066694562439</v>
      </c>
      <c r="I112" s="37">
        <f t="shared" si="19"/>
        <v>2099.1856780899907</v>
      </c>
      <c r="J112" s="40">
        <f t="shared" si="20"/>
        <v>-278.79259239852956</v>
      </c>
      <c r="K112" s="37">
        <f t="shared" si="21"/>
        <v>1820.3930856914612</v>
      </c>
      <c r="L112" s="37">
        <f t="shared" si="22"/>
        <v>15760686.07109965</v>
      </c>
      <c r="M112" s="37">
        <f t="shared" si="23"/>
        <v>13667511.28737149</v>
      </c>
      <c r="N112" s="41">
        <f>'jan-aug'!M112</f>
        <v>11740656.198803496</v>
      </c>
      <c r="O112" s="41">
        <f t="shared" si="24"/>
        <v>1926855.0885679945</v>
      </c>
    </row>
    <row r="113" spans="1:15" s="34" customFormat="1" ht="14.5" x14ac:dyDescent="0.35">
      <c r="A113" s="33">
        <v>3018</v>
      </c>
      <c r="B113" s="34" t="s">
        <v>420</v>
      </c>
      <c r="C113">
        <v>117000144</v>
      </c>
      <c r="D113" s="36">
        <v>5736</v>
      </c>
      <c r="E113" s="37">
        <f t="shared" si="18"/>
        <v>20397.514644351464</v>
      </c>
      <c r="F113" s="38">
        <f t="shared" si="15"/>
        <v>0.82421994201941595</v>
      </c>
      <c r="G113" s="39">
        <f t="shared" si="16"/>
        <v>2610.087034336364</v>
      </c>
      <c r="H113" s="39">
        <f t="shared" si="17"/>
        <v>656.38268047428971</v>
      </c>
      <c r="I113" s="37">
        <f t="shared" si="19"/>
        <v>3266.4697148106538</v>
      </c>
      <c r="J113" s="40">
        <f t="shared" si="20"/>
        <v>-278.79259239852956</v>
      </c>
      <c r="K113" s="37">
        <f t="shared" si="21"/>
        <v>2987.6771224121244</v>
      </c>
      <c r="L113" s="37">
        <f t="shared" si="22"/>
        <v>18736470.284153912</v>
      </c>
      <c r="M113" s="37">
        <f t="shared" si="23"/>
        <v>17137315.974155944</v>
      </c>
      <c r="N113" s="41">
        <f>'jan-aug'!M113</f>
        <v>13541919.245356536</v>
      </c>
      <c r="O113" s="41">
        <f t="shared" si="24"/>
        <v>3595396.7287994083</v>
      </c>
    </row>
    <row r="114" spans="1:15" s="34" customFormat="1" ht="14.5" x14ac:dyDescent="0.35">
      <c r="A114" s="33">
        <v>3019</v>
      </c>
      <c r="B114" s="34" t="s">
        <v>73</v>
      </c>
      <c r="C114">
        <v>437548971</v>
      </c>
      <c r="D114" s="36">
        <v>18042</v>
      </c>
      <c r="E114" s="37">
        <f t="shared" si="18"/>
        <v>24251.68889258397</v>
      </c>
      <c r="F114" s="38">
        <f t="shared" si="15"/>
        <v>0.97995888035574019</v>
      </c>
      <c r="G114" s="39">
        <f t="shared" si="16"/>
        <v>297.58248539686025</v>
      </c>
      <c r="H114" s="39">
        <f t="shared" si="17"/>
        <v>0</v>
      </c>
      <c r="I114" s="37">
        <f t="shared" si="19"/>
        <v>297.58248539686025</v>
      </c>
      <c r="J114" s="40">
        <f t="shared" si="20"/>
        <v>-278.79259239852956</v>
      </c>
      <c r="K114" s="37">
        <f t="shared" si="21"/>
        <v>18.789892998330686</v>
      </c>
      <c r="L114" s="37">
        <f t="shared" si="22"/>
        <v>5368983.2015301529</v>
      </c>
      <c r="M114" s="37">
        <f t="shared" si="23"/>
        <v>339007.24947588221</v>
      </c>
      <c r="N114" s="41">
        <f>'jan-aug'!M114</f>
        <v>1105505.5282037994</v>
      </c>
      <c r="O114" s="41">
        <f t="shared" si="24"/>
        <v>-766498.27872791723</v>
      </c>
    </row>
    <row r="115" spans="1:15" s="34" customFormat="1" ht="14.5" x14ac:dyDescent="0.35">
      <c r="A115" s="33">
        <v>3020</v>
      </c>
      <c r="B115" s="34" t="s">
        <v>421</v>
      </c>
      <c r="C115">
        <v>1642984369</v>
      </c>
      <c r="D115" s="36">
        <v>59288</v>
      </c>
      <c r="E115" s="37">
        <f t="shared" si="18"/>
        <v>27711.920945216571</v>
      </c>
      <c r="F115" s="38">
        <f t="shared" si="15"/>
        <v>1.1197794571035229</v>
      </c>
      <c r="G115" s="39">
        <f t="shared" si="16"/>
        <v>-1778.5567461826997</v>
      </c>
      <c r="H115" s="39">
        <f t="shared" si="17"/>
        <v>0</v>
      </c>
      <c r="I115" s="37">
        <f t="shared" si="19"/>
        <v>-1778.5567461826997</v>
      </c>
      <c r="J115" s="40">
        <f t="shared" si="20"/>
        <v>-278.79259239852956</v>
      </c>
      <c r="K115" s="37">
        <f t="shared" si="21"/>
        <v>-2057.3493385812294</v>
      </c>
      <c r="L115" s="37">
        <f t="shared" si="22"/>
        <v>-105447072.36767989</v>
      </c>
      <c r="M115" s="37">
        <f t="shared" si="23"/>
        <v>-121976127.58580393</v>
      </c>
      <c r="N115" s="41">
        <f>'jan-aug'!M115</f>
        <v>-94141326.356626481</v>
      </c>
      <c r="O115" s="41">
        <f t="shared" si="24"/>
        <v>-27834801.229177445</v>
      </c>
    </row>
    <row r="116" spans="1:15" s="34" customFormat="1" ht="14.5" x14ac:dyDescent="0.35">
      <c r="A116" s="33">
        <v>3021</v>
      </c>
      <c r="B116" s="34" t="s">
        <v>74</v>
      </c>
      <c r="C116">
        <v>475897153</v>
      </c>
      <c r="D116" s="36">
        <v>20439</v>
      </c>
      <c r="E116" s="37">
        <f t="shared" si="18"/>
        <v>23283.77870737316</v>
      </c>
      <c r="F116" s="38">
        <f t="shared" si="15"/>
        <v>0.94084769986908334</v>
      </c>
      <c r="G116" s="39">
        <f t="shared" si="16"/>
        <v>878.32859652334662</v>
      </c>
      <c r="H116" s="39">
        <f t="shared" si="17"/>
        <v>0</v>
      </c>
      <c r="I116" s="37">
        <f t="shared" si="19"/>
        <v>878.32859652334662</v>
      </c>
      <c r="J116" s="40">
        <f t="shared" si="20"/>
        <v>-278.79259239852956</v>
      </c>
      <c r="K116" s="37">
        <f t="shared" si="21"/>
        <v>599.53600412481705</v>
      </c>
      <c r="L116" s="37">
        <f t="shared" si="22"/>
        <v>17952158.184340682</v>
      </c>
      <c r="M116" s="37">
        <f t="shared" si="23"/>
        <v>12253916.388307136</v>
      </c>
      <c r="N116" s="41">
        <f>'jan-aug'!M116</f>
        <v>10474370.539450016</v>
      </c>
      <c r="O116" s="41">
        <f t="shared" si="24"/>
        <v>1779545.8488571197</v>
      </c>
    </row>
    <row r="117" spans="1:15" s="34" customFormat="1" ht="14.5" x14ac:dyDescent="0.35">
      <c r="A117" s="33">
        <v>3022</v>
      </c>
      <c r="B117" s="34" t="s">
        <v>75</v>
      </c>
      <c r="C117">
        <v>475355300</v>
      </c>
      <c r="D117" s="36">
        <v>15877</v>
      </c>
      <c r="E117" s="37">
        <f t="shared" si="18"/>
        <v>29939.868992882788</v>
      </c>
      <c r="F117" s="38">
        <f t="shared" si="15"/>
        <v>1.2098060727323166</v>
      </c>
      <c r="G117" s="39">
        <f t="shared" si="16"/>
        <v>-3115.3255747824301</v>
      </c>
      <c r="H117" s="39">
        <f t="shared" si="17"/>
        <v>0</v>
      </c>
      <c r="I117" s="37">
        <f t="shared" si="19"/>
        <v>-3115.3255747824301</v>
      </c>
      <c r="J117" s="40">
        <f t="shared" si="20"/>
        <v>-278.79259239852956</v>
      </c>
      <c r="K117" s="37">
        <f t="shared" si="21"/>
        <v>-3394.1181671809595</v>
      </c>
      <c r="L117" s="37">
        <f t="shared" si="22"/>
        <v>-49462024.150820643</v>
      </c>
      <c r="M117" s="37">
        <f t="shared" si="23"/>
        <v>-53888414.140332095</v>
      </c>
      <c r="N117" s="41">
        <f>'jan-aug'!M117</f>
        <v>-42155450.060176723</v>
      </c>
      <c r="O117" s="41">
        <f t="shared" si="24"/>
        <v>-11732964.080155373</v>
      </c>
    </row>
    <row r="118" spans="1:15" s="34" customFormat="1" ht="14.5" x14ac:dyDescent="0.35">
      <c r="A118" s="33">
        <v>3023</v>
      </c>
      <c r="B118" s="34" t="s">
        <v>76</v>
      </c>
      <c r="C118">
        <v>496635417</v>
      </c>
      <c r="D118" s="36">
        <v>19616</v>
      </c>
      <c r="E118" s="37">
        <f t="shared" si="18"/>
        <v>25317.874031402935</v>
      </c>
      <c r="F118" s="38">
        <f t="shared" si="15"/>
        <v>1.023041141534196</v>
      </c>
      <c r="G118" s="39">
        <f t="shared" si="16"/>
        <v>-342.12859789451829</v>
      </c>
      <c r="H118" s="39">
        <f t="shared" si="17"/>
        <v>0</v>
      </c>
      <c r="I118" s="37">
        <f t="shared" si="19"/>
        <v>-342.12859789451829</v>
      </c>
      <c r="J118" s="40">
        <f t="shared" si="20"/>
        <v>-278.79259239852956</v>
      </c>
      <c r="K118" s="37">
        <f t="shared" si="21"/>
        <v>-620.92119029304786</v>
      </c>
      <c r="L118" s="37">
        <f t="shared" si="22"/>
        <v>-6711194.5762988711</v>
      </c>
      <c r="M118" s="37">
        <f t="shared" si="23"/>
        <v>-12179990.068788426</v>
      </c>
      <c r="N118" s="41">
        <f>'jan-aug'!M118</f>
        <v>-8210957.4666641559</v>
      </c>
      <c r="O118" s="41">
        <f t="shared" si="24"/>
        <v>-3969032.6021242701</v>
      </c>
    </row>
    <row r="119" spans="1:15" s="34" customFormat="1" ht="14.5" x14ac:dyDescent="0.35">
      <c r="A119" s="33">
        <v>3024</v>
      </c>
      <c r="B119" s="34" t="s">
        <v>77</v>
      </c>
      <c r="C119">
        <v>5067118541</v>
      </c>
      <c r="D119" s="36">
        <v>127731</v>
      </c>
      <c r="E119" s="37">
        <f t="shared" si="18"/>
        <v>39670.233075760778</v>
      </c>
      <c r="F119" s="38">
        <f t="shared" si="15"/>
        <v>1.6029892747082699</v>
      </c>
      <c r="G119" s="39">
        <f t="shared" si="16"/>
        <v>-8953.5440245092232</v>
      </c>
      <c r="H119" s="39">
        <f t="shared" si="17"/>
        <v>0</v>
      </c>
      <c r="I119" s="37">
        <f t="shared" si="19"/>
        <v>-8953.5440245092232</v>
      </c>
      <c r="J119" s="40">
        <f t="shared" si="20"/>
        <v>-278.79259239852956</v>
      </c>
      <c r="K119" s="37">
        <f t="shared" si="21"/>
        <v>-9232.3366169077526</v>
      </c>
      <c r="L119" s="37">
        <f t="shared" si="22"/>
        <v>-1143645131.7945876</v>
      </c>
      <c r="M119" s="37">
        <f t="shared" si="23"/>
        <v>-1179255588.4142442</v>
      </c>
      <c r="N119" s="41">
        <f>'jan-aug'!M119</f>
        <v>-923972241.38594413</v>
      </c>
      <c r="O119" s="41">
        <f t="shared" si="24"/>
        <v>-255283347.02830005</v>
      </c>
    </row>
    <row r="120" spans="1:15" s="34" customFormat="1" ht="14.5" x14ac:dyDescent="0.35">
      <c r="A120" s="33">
        <v>3025</v>
      </c>
      <c r="B120" s="34" t="s">
        <v>78</v>
      </c>
      <c r="C120">
        <v>3126529467</v>
      </c>
      <c r="D120" s="36">
        <v>94441</v>
      </c>
      <c r="E120" s="37">
        <f t="shared" si="18"/>
        <v>33105.637032644721</v>
      </c>
      <c r="F120" s="38">
        <f t="shared" si="15"/>
        <v>1.337727988498759</v>
      </c>
      <c r="G120" s="39">
        <f t="shared" si="16"/>
        <v>-5014.7863986395905</v>
      </c>
      <c r="H120" s="39">
        <f t="shared" si="17"/>
        <v>0</v>
      </c>
      <c r="I120" s="37">
        <f t="shared" si="19"/>
        <v>-5014.7863986395905</v>
      </c>
      <c r="J120" s="40">
        <f t="shared" si="20"/>
        <v>-278.79259239852956</v>
      </c>
      <c r="K120" s="37">
        <f t="shared" si="21"/>
        <v>-5293.57899103812</v>
      </c>
      <c r="L120" s="37">
        <f t="shared" si="22"/>
        <v>-473601442.27392155</v>
      </c>
      <c r="M120" s="37">
        <f t="shared" si="23"/>
        <v>-499930893.49263108</v>
      </c>
      <c r="N120" s="41">
        <f>'jan-aug'!M120</f>
        <v>-388841077.81697732</v>
      </c>
      <c r="O120" s="41">
        <f t="shared" si="24"/>
        <v>-111089815.67565376</v>
      </c>
    </row>
    <row r="121" spans="1:15" s="34" customFormat="1" ht="14.5" x14ac:dyDescent="0.35">
      <c r="A121" s="33">
        <v>3026</v>
      </c>
      <c r="B121" s="34" t="s">
        <v>79</v>
      </c>
      <c r="C121">
        <v>339928582</v>
      </c>
      <c r="D121" s="36">
        <v>17390</v>
      </c>
      <c r="E121" s="37">
        <f t="shared" si="18"/>
        <v>19547.359516963774</v>
      </c>
      <c r="F121" s="38">
        <f t="shared" si="15"/>
        <v>0.7898669915732186</v>
      </c>
      <c r="G121" s="39">
        <f t="shared" si="16"/>
        <v>3120.180110768978</v>
      </c>
      <c r="H121" s="39">
        <f t="shared" si="17"/>
        <v>953.93697505998125</v>
      </c>
      <c r="I121" s="37">
        <f t="shared" si="19"/>
        <v>4074.1170858289593</v>
      </c>
      <c r="J121" s="40">
        <f t="shared" si="20"/>
        <v>-278.79259239852956</v>
      </c>
      <c r="K121" s="37">
        <f t="shared" si="21"/>
        <v>3795.3244934304298</v>
      </c>
      <c r="L121" s="37">
        <f t="shared" si="22"/>
        <v>70848896.122565597</v>
      </c>
      <c r="M121" s="37">
        <f t="shared" si="23"/>
        <v>66000692.940755174</v>
      </c>
      <c r="N121" s="41">
        <f>'jan-aug'!M121</f>
        <v>52846753.471243069</v>
      </c>
      <c r="O121" s="41">
        <f t="shared" si="24"/>
        <v>13153939.469512105</v>
      </c>
    </row>
    <row r="122" spans="1:15" s="34" customFormat="1" ht="14.5" x14ac:dyDescent="0.35">
      <c r="A122" s="33">
        <v>3027</v>
      </c>
      <c r="B122" s="34" t="s">
        <v>80</v>
      </c>
      <c r="C122">
        <v>463583399</v>
      </c>
      <c r="D122" s="36">
        <v>18530</v>
      </c>
      <c r="E122" s="37">
        <f t="shared" si="18"/>
        <v>25017.992390717754</v>
      </c>
      <c r="F122" s="38">
        <f t="shared" si="15"/>
        <v>1.0109235657997095</v>
      </c>
      <c r="G122" s="39">
        <f t="shared" si="16"/>
        <v>-162.19961348341022</v>
      </c>
      <c r="H122" s="39">
        <f t="shared" si="17"/>
        <v>0</v>
      </c>
      <c r="I122" s="37">
        <f t="shared" si="19"/>
        <v>-162.19961348341022</v>
      </c>
      <c r="J122" s="40">
        <f t="shared" si="20"/>
        <v>-278.79259239852956</v>
      </c>
      <c r="K122" s="37">
        <f t="shared" si="21"/>
        <v>-440.99220588193975</v>
      </c>
      <c r="L122" s="37">
        <f t="shared" si="22"/>
        <v>-3005558.8378475914</v>
      </c>
      <c r="M122" s="37">
        <f t="shared" si="23"/>
        <v>-8171585.5749923438</v>
      </c>
      <c r="N122" s="41">
        <f>'jan-aug'!M122</f>
        <v>-5779576.2236993769</v>
      </c>
      <c r="O122" s="41">
        <f t="shared" si="24"/>
        <v>-2392009.3512929669</v>
      </c>
    </row>
    <row r="123" spans="1:15" s="34" customFormat="1" ht="14.5" x14ac:dyDescent="0.35">
      <c r="A123" s="33">
        <v>3028</v>
      </c>
      <c r="B123" s="34" t="s">
        <v>81</v>
      </c>
      <c r="C123">
        <v>231771131</v>
      </c>
      <c r="D123" s="36">
        <v>11110</v>
      </c>
      <c r="E123" s="37">
        <f t="shared" si="18"/>
        <v>20861.487938793878</v>
      </c>
      <c r="F123" s="38">
        <f t="shared" si="15"/>
        <v>0.84296811053463183</v>
      </c>
      <c r="G123" s="39">
        <f t="shared" si="16"/>
        <v>2331.7030576709153</v>
      </c>
      <c r="H123" s="39">
        <f t="shared" si="17"/>
        <v>493.99202741944481</v>
      </c>
      <c r="I123" s="37">
        <f t="shared" si="19"/>
        <v>2825.69508509036</v>
      </c>
      <c r="J123" s="40">
        <f t="shared" si="20"/>
        <v>-278.79259239852956</v>
      </c>
      <c r="K123" s="37">
        <f t="shared" si="21"/>
        <v>2546.9024926918305</v>
      </c>
      <c r="L123" s="37">
        <f t="shared" si="22"/>
        <v>31393472.395353898</v>
      </c>
      <c r="M123" s="37">
        <f t="shared" si="23"/>
        <v>28296086.693806238</v>
      </c>
      <c r="N123" s="41">
        <f>'jan-aug'!M123</f>
        <v>22561443.961961497</v>
      </c>
      <c r="O123" s="41">
        <f t="shared" si="24"/>
        <v>5734642.7318447419</v>
      </c>
    </row>
    <row r="124" spans="1:15" s="34" customFormat="1" ht="14.5" x14ac:dyDescent="0.35">
      <c r="A124" s="33">
        <v>3029</v>
      </c>
      <c r="B124" s="34" t="s">
        <v>82</v>
      </c>
      <c r="C124">
        <v>1050719359</v>
      </c>
      <c r="D124" s="36">
        <v>41460</v>
      </c>
      <c r="E124" s="37">
        <f t="shared" si="18"/>
        <v>25342.965726000966</v>
      </c>
      <c r="F124" s="38">
        <f t="shared" si="15"/>
        <v>1.0240550432485642</v>
      </c>
      <c r="G124" s="39">
        <f t="shared" si="16"/>
        <v>-357.18361465333726</v>
      </c>
      <c r="H124" s="39">
        <f t="shared" si="17"/>
        <v>0</v>
      </c>
      <c r="I124" s="37">
        <f t="shared" si="19"/>
        <v>-357.18361465333726</v>
      </c>
      <c r="J124" s="40">
        <f t="shared" si="20"/>
        <v>-278.79259239852956</v>
      </c>
      <c r="K124" s="37">
        <f t="shared" si="21"/>
        <v>-635.97620705186682</v>
      </c>
      <c r="L124" s="37">
        <f t="shared" si="22"/>
        <v>-14808832.663527362</v>
      </c>
      <c r="M124" s="37">
        <f t="shared" si="23"/>
        <v>-26367573.544370398</v>
      </c>
      <c r="N124" s="41">
        <f>'jan-aug'!M124</f>
        <v>-18342136.613738574</v>
      </c>
      <c r="O124" s="41">
        <f t="shared" si="24"/>
        <v>-8025436.9306318238</v>
      </c>
    </row>
    <row r="125" spans="1:15" s="34" customFormat="1" ht="14.5" x14ac:dyDescent="0.35">
      <c r="A125" s="33">
        <v>3030</v>
      </c>
      <c r="B125" s="34" t="s">
        <v>422</v>
      </c>
      <c r="C125">
        <v>2150186030</v>
      </c>
      <c r="D125" s="36">
        <v>85983</v>
      </c>
      <c r="E125" s="37">
        <f t="shared" si="18"/>
        <v>25007.106404754428</v>
      </c>
      <c r="F125" s="38">
        <f t="shared" si="15"/>
        <v>1.0104836863891069</v>
      </c>
      <c r="G125" s="39">
        <f t="shared" si="16"/>
        <v>-155.66802190541421</v>
      </c>
      <c r="H125" s="39">
        <f t="shared" si="17"/>
        <v>0</v>
      </c>
      <c r="I125" s="37">
        <f t="shared" si="19"/>
        <v>-155.66802190541421</v>
      </c>
      <c r="J125" s="40">
        <f t="shared" si="20"/>
        <v>-278.79259239852956</v>
      </c>
      <c r="K125" s="37">
        <f t="shared" si="21"/>
        <v>-434.46061430394377</v>
      </c>
      <c r="L125" s="37">
        <f t="shared" si="22"/>
        <v>-13384803.527493229</v>
      </c>
      <c r="M125" s="37">
        <f t="shared" si="23"/>
        <v>-37356226.999695994</v>
      </c>
      <c r="N125" s="41">
        <f>'jan-aug'!M125</f>
        <v>-26639344.200590532</v>
      </c>
      <c r="O125" s="41">
        <f t="shared" si="24"/>
        <v>-10716882.799105462</v>
      </c>
    </row>
    <row r="126" spans="1:15" s="34" customFormat="1" ht="14.5" x14ac:dyDescent="0.35">
      <c r="A126" s="33">
        <v>3031</v>
      </c>
      <c r="B126" s="34" t="s">
        <v>83</v>
      </c>
      <c r="C126">
        <v>631421881</v>
      </c>
      <c r="D126" s="36">
        <v>24249</v>
      </c>
      <c r="E126" s="37">
        <f t="shared" si="18"/>
        <v>26039.08948822632</v>
      </c>
      <c r="F126" s="38">
        <f t="shared" si="15"/>
        <v>1.05218391565992</v>
      </c>
      <c r="G126" s="39">
        <f t="shared" si="16"/>
        <v>-774.85787198854962</v>
      </c>
      <c r="H126" s="39">
        <f t="shared" si="17"/>
        <v>0</v>
      </c>
      <c r="I126" s="37">
        <f t="shared" si="19"/>
        <v>-774.85787198854962</v>
      </c>
      <c r="J126" s="40">
        <f t="shared" si="20"/>
        <v>-278.79259239852956</v>
      </c>
      <c r="K126" s="37">
        <f t="shared" si="21"/>
        <v>-1053.6504643870792</v>
      </c>
      <c r="L126" s="37">
        <f t="shared" si="22"/>
        <v>-18789528.537850339</v>
      </c>
      <c r="M126" s="37">
        <f t="shared" si="23"/>
        <v>-25549970.110922284</v>
      </c>
      <c r="N126" s="41">
        <f>'jan-aug'!M126</f>
        <v>-19420615.73503973</v>
      </c>
      <c r="O126" s="41">
        <f t="shared" si="24"/>
        <v>-6129354.3758825548</v>
      </c>
    </row>
    <row r="127" spans="1:15" s="34" customFormat="1" ht="14.5" x14ac:dyDescent="0.35">
      <c r="A127" s="33">
        <v>3032</v>
      </c>
      <c r="B127" s="34" t="s">
        <v>84</v>
      </c>
      <c r="C127">
        <v>191780586</v>
      </c>
      <c r="D127" s="36">
        <v>6890</v>
      </c>
      <c r="E127" s="37">
        <f t="shared" si="18"/>
        <v>27834.627866473151</v>
      </c>
      <c r="F127" s="38">
        <f t="shared" si="15"/>
        <v>1.124737781354634</v>
      </c>
      <c r="G127" s="39">
        <f t="shared" si="16"/>
        <v>-1852.180898936648</v>
      </c>
      <c r="H127" s="39">
        <f t="shared" si="17"/>
        <v>0</v>
      </c>
      <c r="I127" s="37">
        <f t="shared" si="19"/>
        <v>-1852.180898936648</v>
      </c>
      <c r="J127" s="40">
        <f t="shared" si="20"/>
        <v>-278.79259239852956</v>
      </c>
      <c r="K127" s="37">
        <f t="shared" si="21"/>
        <v>-2130.9734913351776</v>
      </c>
      <c r="L127" s="37">
        <f t="shared" si="22"/>
        <v>-12761526.393673504</v>
      </c>
      <c r="M127" s="37">
        <f t="shared" si="23"/>
        <v>-14682407.355299374</v>
      </c>
      <c r="N127" s="41">
        <f>'jan-aug'!M127</f>
        <v>-12316244.370927608</v>
      </c>
      <c r="O127" s="41">
        <f t="shared" si="24"/>
        <v>-2366162.9843717664</v>
      </c>
    </row>
    <row r="128" spans="1:15" s="34" customFormat="1" ht="14.5" x14ac:dyDescent="0.35">
      <c r="A128" s="33">
        <v>3033</v>
      </c>
      <c r="B128" s="34" t="s">
        <v>85</v>
      </c>
      <c r="C128">
        <v>888958710</v>
      </c>
      <c r="D128" s="36">
        <v>39625</v>
      </c>
      <c r="E128" s="37">
        <f t="shared" si="18"/>
        <v>22434.289211356467</v>
      </c>
      <c r="F128" s="38">
        <f t="shared" si="15"/>
        <v>0.9065216461629827</v>
      </c>
      <c r="G128" s="39">
        <f t="shared" si="16"/>
        <v>1388.0222941333625</v>
      </c>
      <c r="H128" s="39">
        <f t="shared" si="17"/>
        <v>0</v>
      </c>
      <c r="I128" s="37">
        <f t="shared" si="19"/>
        <v>1388.0222941333625</v>
      </c>
      <c r="J128" s="40">
        <f t="shared" si="20"/>
        <v>-278.79259239852956</v>
      </c>
      <c r="K128" s="37">
        <f t="shared" si="21"/>
        <v>1109.2297017348328</v>
      </c>
      <c r="L128" s="37">
        <f t="shared" si="22"/>
        <v>55000383.40503449</v>
      </c>
      <c r="M128" s="37">
        <f t="shared" si="23"/>
        <v>43953226.931242749</v>
      </c>
      <c r="N128" s="41">
        <f>'jan-aug'!M128</f>
        <v>33812729.380405463</v>
      </c>
      <c r="O128" s="41">
        <f t="shared" si="24"/>
        <v>10140497.550837286</v>
      </c>
    </row>
    <row r="129" spans="1:15" s="34" customFormat="1" ht="14.5" x14ac:dyDescent="0.35">
      <c r="A129" s="33">
        <v>3034</v>
      </c>
      <c r="B129" s="34" t="s">
        <v>86</v>
      </c>
      <c r="C129">
        <v>466644659</v>
      </c>
      <c r="D129" s="36">
        <v>23092</v>
      </c>
      <c r="E129" s="37">
        <f t="shared" si="18"/>
        <v>20208.065953576996</v>
      </c>
      <c r="F129" s="38">
        <f t="shared" si="15"/>
        <v>0.81656472560465398</v>
      </c>
      <c r="G129" s="39">
        <f t="shared" si="16"/>
        <v>2723.7562488010449</v>
      </c>
      <c r="H129" s="39">
        <f t="shared" si="17"/>
        <v>722.68972224535366</v>
      </c>
      <c r="I129" s="37">
        <f t="shared" si="19"/>
        <v>3446.4459710463984</v>
      </c>
      <c r="J129" s="40">
        <f t="shared" si="20"/>
        <v>-278.79259239852956</v>
      </c>
      <c r="K129" s="37">
        <f t="shared" si="21"/>
        <v>3167.653378647869</v>
      </c>
      <c r="L129" s="37">
        <f t="shared" si="22"/>
        <v>79585330.36340344</v>
      </c>
      <c r="M129" s="37">
        <f t="shared" si="23"/>
        <v>73147451.819736585</v>
      </c>
      <c r="N129" s="41">
        <f>'jan-aug'!M129</f>
        <v>58991557.309479259</v>
      </c>
      <c r="O129" s="41">
        <f t="shared" si="24"/>
        <v>14155894.510257326</v>
      </c>
    </row>
    <row r="130" spans="1:15" s="34" customFormat="1" ht="14.5" x14ac:dyDescent="0.35">
      <c r="A130" s="33">
        <v>3035</v>
      </c>
      <c r="B130" s="34" t="s">
        <v>87</v>
      </c>
      <c r="C130">
        <v>503050330</v>
      </c>
      <c r="D130" s="36">
        <v>25436</v>
      </c>
      <c r="E130" s="37">
        <f t="shared" si="18"/>
        <v>19777.100566126748</v>
      </c>
      <c r="F130" s="38">
        <f t="shared" si="15"/>
        <v>0.79915033601601926</v>
      </c>
      <c r="G130" s="39">
        <f t="shared" si="16"/>
        <v>2982.3354812711937</v>
      </c>
      <c r="H130" s="39">
        <f t="shared" si="17"/>
        <v>873.52760785294026</v>
      </c>
      <c r="I130" s="37">
        <f t="shared" si="19"/>
        <v>3855.8630891241337</v>
      </c>
      <c r="J130" s="40">
        <f t="shared" si="20"/>
        <v>-278.79259239852956</v>
      </c>
      <c r="K130" s="37">
        <f t="shared" si="21"/>
        <v>3577.0704967256042</v>
      </c>
      <c r="L130" s="37">
        <f t="shared" si="22"/>
        <v>98077733.534961462</v>
      </c>
      <c r="M130" s="37">
        <f t="shared" si="23"/>
        <v>90986365.154712468</v>
      </c>
      <c r="N130" s="41">
        <f>'jan-aug'!M130</f>
        <v>72514572.559185654</v>
      </c>
      <c r="O130" s="41">
        <f t="shared" si="24"/>
        <v>18471792.595526814</v>
      </c>
    </row>
    <row r="131" spans="1:15" s="34" customFormat="1" ht="14.5" x14ac:dyDescent="0.35">
      <c r="A131" s="33">
        <v>3036</v>
      </c>
      <c r="B131" s="34" t="s">
        <v>88</v>
      </c>
      <c r="C131">
        <v>290942528</v>
      </c>
      <c r="D131" s="36">
        <v>14139</v>
      </c>
      <c r="E131" s="37">
        <f t="shared" si="18"/>
        <v>20577.305891505763</v>
      </c>
      <c r="F131" s="38">
        <f t="shared" si="15"/>
        <v>0.83148492179214284</v>
      </c>
      <c r="G131" s="39">
        <f t="shared" si="16"/>
        <v>2502.2122860437848</v>
      </c>
      <c r="H131" s="39">
        <f t="shared" si="17"/>
        <v>593.4557439702852</v>
      </c>
      <c r="I131" s="37">
        <f t="shared" si="19"/>
        <v>3095.6680300140702</v>
      </c>
      <c r="J131" s="40">
        <f t="shared" si="20"/>
        <v>-278.79259239852956</v>
      </c>
      <c r="K131" s="37">
        <f t="shared" si="21"/>
        <v>2816.8754376155407</v>
      </c>
      <c r="L131" s="37">
        <f t="shared" si="22"/>
        <v>43769650.276368938</v>
      </c>
      <c r="M131" s="37">
        <f t="shared" si="23"/>
        <v>39827801.812446132</v>
      </c>
      <c r="N131" s="41">
        <f>'jan-aug'!M131</f>
        <v>30925237.083062429</v>
      </c>
      <c r="O131" s="41">
        <f t="shared" si="24"/>
        <v>8902564.7293837033</v>
      </c>
    </row>
    <row r="132" spans="1:15" s="34" customFormat="1" ht="14.5" x14ac:dyDescent="0.35">
      <c r="A132" s="33">
        <v>3037</v>
      </c>
      <c r="B132" s="34" t="s">
        <v>89</v>
      </c>
      <c r="C132">
        <v>52704846</v>
      </c>
      <c r="D132" s="36">
        <v>2854</v>
      </c>
      <c r="E132" s="37">
        <f t="shared" si="18"/>
        <v>18467.009810791871</v>
      </c>
      <c r="F132" s="38">
        <f t="shared" si="15"/>
        <v>0.74621237052220324</v>
      </c>
      <c r="G132" s="39">
        <f t="shared" si="16"/>
        <v>3768.3899344721194</v>
      </c>
      <c r="H132" s="39">
        <f t="shared" si="17"/>
        <v>1332.0593722201472</v>
      </c>
      <c r="I132" s="37">
        <f t="shared" si="19"/>
        <v>5100.4493066922669</v>
      </c>
      <c r="J132" s="40">
        <f t="shared" si="20"/>
        <v>-278.79259239852956</v>
      </c>
      <c r="K132" s="37">
        <f t="shared" si="21"/>
        <v>4821.6567142937374</v>
      </c>
      <c r="L132" s="37">
        <f t="shared" si="22"/>
        <v>14556682.32129973</v>
      </c>
      <c r="M132" s="37">
        <f t="shared" si="23"/>
        <v>13761008.262594327</v>
      </c>
      <c r="N132" s="41">
        <f>'jan-aug'!M132</f>
        <v>10653341.756511081</v>
      </c>
      <c r="O132" s="41">
        <f t="shared" si="24"/>
        <v>3107666.5060832463</v>
      </c>
    </row>
    <row r="133" spans="1:15" s="34" customFormat="1" ht="14.5" x14ac:dyDescent="0.35">
      <c r="A133" s="33">
        <v>3038</v>
      </c>
      <c r="B133" s="34" t="s">
        <v>141</v>
      </c>
      <c r="C133">
        <v>190703898</v>
      </c>
      <c r="D133" s="36">
        <v>6799</v>
      </c>
      <c r="E133" s="37">
        <f t="shared" si="18"/>
        <v>28048.815708192382</v>
      </c>
      <c r="F133" s="38">
        <f t="shared" si="15"/>
        <v>1.1333926539487309</v>
      </c>
      <c r="G133" s="39">
        <f t="shared" si="16"/>
        <v>-1980.6936039681866</v>
      </c>
      <c r="H133" s="39">
        <f t="shared" si="17"/>
        <v>0</v>
      </c>
      <c r="I133" s="37">
        <f t="shared" si="19"/>
        <v>-1980.6936039681866</v>
      </c>
      <c r="J133" s="40">
        <f t="shared" si="20"/>
        <v>-278.79259239852956</v>
      </c>
      <c r="K133" s="37">
        <f t="shared" si="21"/>
        <v>-2259.4861963667163</v>
      </c>
      <c r="L133" s="37">
        <f t="shared" si="22"/>
        <v>-13466735.813379701</v>
      </c>
      <c r="M133" s="37">
        <f t="shared" si="23"/>
        <v>-15362246.649097305</v>
      </c>
      <c r="N133" s="41">
        <f>'jan-aug'!M133</f>
        <v>-11351597.204896485</v>
      </c>
      <c r="O133" s="41">
        <f t="shared" si="24"/>
        <v>-4010649.4442008194</v>
      </c>
    </row>
    <row r="134" spans="1:15" s="34" customFormat="1" ht="14.5" x14ac:dyDescent="0.35">
      <c r="A134" s="33">
        <v>3039</v>
      </c>
      <c r="B134" s="34" t="s">
        <v>142</v>
      </c>
      <c r="C134">
        <v>25767304</v>
      </c>
      <c r="D134" s="36">
        <v>1050</v>
      </c>
      <c r="E134" s="37">
        <f t="shared" si="18"/>
        <v>24540.289523809523</v>
      </c>
      <c r="F134" s="38">
        <f t="shared" si="15"/>
        <v>0.99162061462498674</v>
      </c>
      <c r="G134" s="39">
        <f t="shared" si="16"/>
        <v>124.42210666152896</v>
      </c>
      <c r="H134" s="39">
        <f t="shared" si="17"/>
        <v>0</v>
      </c>
      <c r="I134" s="37">
        <f t="shared" si="19"/>
        <v>124.42210666152896</v>
      </c>
      <c r="J134" s="40">
        <f t="shared" si="20"/>
        <v>-278.79259239852956</v>
      </c>
      <c r="K134" s="37">
        <f t="shared" si="21"/>
        <v>-154.37048573700059</v>
      </c>
      <c r="L134" s="37">
        <f t="shared" si="22"/>
        <v>130643.2119946054</v>
      </c>
      <c r="M134" s="37">
        <f t="shared" si="23"/>
        <v>-162089.01002385063</v>
      </c>
      <c r="N134" s="41">
        <f>'jan-aug'!M134</f>
        <v>67909.453487083796</v>
      </c>
      <c r="O134" s="41">
        <f t="shared" si="24"/>
        <v>-229998.46351093444</v>
      </c>
    </row>
    <row r="135" spans="1:15" s="34" customFormat="1" ht="14.5" x14ac:dyDescent="0.35">
      <c r="A135" s="33">
        <v>3040</v>
      </c>
      <c r="B135" s="34" t="s">
        <v>423</v>
      </c>
      <c r="C135">
        <v>77704780</v>
      </c>
      <c r="D135" s="36">
        <v>3273</v>
      </c>
      <c r="E135" s="37">
        <f t="shared" si="18"/>
        <v>23741.148793156124</v>
      </c>
      <c r="F135" s="38">
        <f t="shared" si="15"/>
        <v>0.95932904684484555</v>
      </c>
      <c r="G135" s="39">
        <f t="shared" si="16"/>
        <v>603.90654505356792</v>
      </c>
      <c r="H135" s="39">
        <f t="shared" si="17"/>
        <v>0</v>
      </c>
      <c r="I135" s="37">
        <f t="shared" si="19"/>
        <v>603.90654505356792</v>
      </c>
      <c r="J135" s="40">
        <f t="shared" si="20"/>
        <v>-278.79259239852956</v>
      </c>
      <c r="K135" s="37">
        <f t="shared" si="21"/>
        <v>325.11395265503836</v>
      </c>
      <c r="L135" s="37">
        <f t="shared" si="22"/>
        <v>1976586.1219603277</v>
      </c>
      <c r="M135" s="37">
        <f t="shared" si="23"/>
        <v>1064097.9670399406</v>
      </c>
      <c r="N135" s="41">
        <f>'jan-aug'!M135</f>
        <v>716892.39758402575</v>
      </c>
      <c r="O135" s="41">
        <f t="shared" si="24"/>
        <v>347205.5694559149</v>
      </c>
    </row>
    <row r="136" spans="1:15" s="34" customFormat="1" ht="14.5" x14ac:dyDescent="0.35">
      <c r="A136" s="33">
        <v>3041</v>
      </c>
      <c r="B136" s="34" t="s">
        <v>143</v>
      </c>
      <c r="C136">
        <v>113938140</v>
      </c>
      <c r="D136" s="36">
        <v>4608</v>
      </c>
      <c r="E136" s="37">
        <f t="shared" si="18"/>
        <v>24726.158854166668</v>
      </c>
      <c r="F136" s="38">
        <f t="shared" ref="F136:F199" si="25">IF(ISNUMBER(C136),E136/E$366,"")</f>
        <v>0.99913119674056705</v>
      </c>
      <c r="G136" s="39">
        <f t="shared" ref="G136:G199" si="26">(E$366-E136)*0.6</f>
        <v>12.900508447241736</v>
      </c>
      <c r="H136" s="39">
        <f t="shared" ref="H136:H199" si="27">IF(E136&gt;=E$366*0.9,0,IF(E136&lt;0.9*E$366,(E$366*0.9-E136)*0.35))</f>
        <v>0</v>
      </c>
      <c r="I136" s="37">
        <f t="shared" si="19"/>
        <v>12.900508447241736</v>
      </c>
      <c r="J136" s="40">
        <f t="shared" si="20"/>
        <v>-278.79259239852956</v>
      </c>
      <c r="K136" s="37">
        <f t="shared" si="21"/>
        <v>-265.89208395128782</v>
      </c>
      <c r="L136" s="37">
        <f t="shared" si="22"/>
        <v>59445.542924889916</v>
      </c>
      <c r="M136" s="37">
        <f t="shared" si="23"/>
        <v>-1225230.7228475343</v>
      </c>
      <c r="N136" s="41">
        <f>'jan-aug'!M136</f>
        <v>-1660207.3458395419</v>
      </c>
      <c r="O136" s="41">
        <f t="shared" si="24"/>
        <v>434976.62299200753</v>
      </c>
    </row>
    <row r="137" spans="1:15" s="34" customFormat="1" ht="14.5" x14ac:dyDescent="0.35">
      <c r="A137" s="33">
        <v>3042</v>
      </c>
      <c r="B137" s="34" t="s">
        <v>144</v>
      </c>
      <c r="C137">
        <v>74276037</v>
      </c>
      <c r="D137" s="36">
        <v>2486</v>
      </c>
      <c r="E137" s="37">
        <f t="shared" ref="E137:E200" si="28">(C137)/D137</f>
        <v>29877.730088495577</v>
      </c>
      <c r="F137" s="38">
        <f t="shared" si="25"/>
        <v>1.2072951725043146</v>
      </c>
      <c r="G137" s="39">
        <f t="shared" si="26"/>
        <v>-3078.0422321501032</v>
      </c>
      <c r="H137" s="39">
        <f t="shared" si="27"/>
        <v>0</v>
      </c>
      <c r="I137" s="37">
        <f t="shared" ref="I137:I200" si="29">G137+H137</f>
        <v>-3078.0422321501032</v>
      </c>
      <c r="J137" s="40">
        <f t="shared" ref="J137:J200" si="30">I$368</f>
        <v>-278.79259239852956</v>
      </c>
      <c r="K137" s="37">
        <f t="shared" ref="K137:K200" si="31">I137+J137</f>
        <v>-3356.8348245486327</v>
      </c>
      <c r="L137" s="37">
        <f t="shared" ref="L137:L200" si="32">(I137*D137)</f>
        <v>-7652012.9891251568</v>
      </c>
      <c r="M137" s="37">
        <f t="shared" ref="M137:M200" si="33">(K137*D137)</f>
        <v>-8345091.3738279007</v>
      </c>
      <c r="N137" s="41">
        <f>'jan-aug'!M137</f>
        <v>-6798168.7049820097</v>
      </c>
      <c r="O137" s="41">
        <f t="shared" ref="O137:O200" si="34">M137-N137</f>
        <v>-1546922.668845891</v>
      </c>
    </row>
    <row r="138" spans="1:15" s="34" customFormat="1" ht="14.5" x14ac:dyDescent="0.35">
      <c r="A138" s="33">
        <v>3043</v>
      </c>
      <c r="B138" s="34" t="s">
        <v>145</v>
      </c>
      <c r="C138">
        <v>116962423</v>
      </c>
      <c r="D138" s="36">
        <v>4674</v>
      </c>
      <c r="E138" s="37">
        <f t="shared" si="28"/>
        <v>25024.052845528455</v>
      </c>
      <c r="F138" s="38">
        <f t="shared" si="25"/>
        <v>1.0111684558169387</v>
      </c>
      <c r="G138" s="39">
        <f t="shared" si="26"/>
        <v>-165.8358863698304</v>
      </c>
      <c r="H138" s="39">
        <f t="shared" si="27"/>
        <v>0</v>
      </c>
      <c r="I138" s="37">
        <f t="shared" si="29"/>
        <v>-165.8358863698304</v>
      </c>
      <c r="J138" s="40">
        <f t="shared" si="30"/>
        <v>-278.79259239852956</v>
      </c>
      <c r="K138" s="37">
        <f t="shared" si="31"/>
        <v>-444.62847876835997</v>
      </c>
      <c r="L138" s="37">
        <f t="shared" si="32"/>
        <v>-775116.93289258727</v>
      </c>
      <c r="M138" s="37">
        <f t="shared" si="33"/>
        <v>-2078193.5097633144</v>
      </c>
      <c r="N138" s="41">
        <f>'jan-aug'!M138</f>
        <v>-2878216.1893346338</v>
      </c>
      <c r="O138" s="41">
        <f t="shared" si="34"/>
        <v>800022.67957131937</v>
      </c>
    </row>
    <row r="139" spans="1:15" s="34" customFormat="1" ht="14.5" x14ac:dyDescent="0.35">
      <c r="A139" s="33">
        <v>3044</v>
      </c>
      <c r="B139" s="34" t="s">
        <v>146</v>
      </c>
      <c r="C139">
        <v>151601727</v>
      </c>
      <c r="D139" s="36">
        <v>4441</v>
      </c>
      <c r="E139" s="37">
        <f t="shared" si="28"/>
        <v>34136.844629587933</v>
      </c>
      <c r="F139" s="38">
        <f t="shared" si="25"/>
        <v>1.3793968820175035</v>
      </c>
      <c r="G139" s="39">
        <f t="shared" si="26"/>
        <v>-5633.5109568055168</v>
      </c>
      <c r="H139" s="39">
        <f t="shared" si="27"/>
        <v>0</v>
      </c>
      <c r="I139" s="37">
        <f t="shared" si="29"/>
        <v>-5633.5109568055168</v>
      </c>
      <c r="J139" s="40">
        <f t="shared" si="30"/>
        <v>-278.79259239852956</v>
      </c>
      <c r="K139" s="37">
        <f t="shared" si="31"/>
        <v>-5912.3035492040462</v>
      </c>
      <c r="L139" s="37">
        <f t="shared" si="32"/>
        <v>-25018422.159173299</v>
      </c>
      <c r="M139" s="37">
        <f t="shared" si="33"/>
        <v>-26256540.062015168</v>
      </c>
      <c r="N139" s="41">
        <f>'jan-aug'!M139</f>
        <v>-23181910.687298913</v>
      </c>
      <c r="O139" s="41">
        <f t="shared" si="34"/>
        <v>-3074629.3747162558</v>
      </c>
    </row>
    <row r="140" spans="1:15" s="34" customFormat="1" ht="14.5" x14ac:dyDescent="0.35">
      <c r="A140" s="33">
        <v>3045</v>
      </c>
      <c r="B140" s="34" t="s">
        <v>147</v>
      </c>
      <c r="C140">
        <v>81212594</v>
      </c>
      <c r="D140" s="36">
        <v>3467</v>
      </c>
      <c r="E140" s="37">
        <f t="shared" si="28"/>
        <v>23424.457456013846</v>
      </c>
      <c r="F140" s="38">
        <f t="shared" si="25"/>
        <v>0.94653222722791519</v>
      </c>
      <c r="G140" s="39">
        <f t="shared" si="26"/>
        <v>793.92134733893465</v>
      </c>
      <c r="H140" s="39">
        <f t="shared" si="27"/>
        <v>0</v>
      </c>
      <c r="I140" s="37">
        <f t="shared" si="29"/>
        <v>793.92134733893465</v>
      </c>
      <c r="J140" s="40">
        <f t="shared" si="30"/>
        <v>-278.79259239852956</v>
      </c>
      <c r="K140" s="37">
        <f t="shared" si="31"/>
        <v>515.12875494040509</v>
      </c>
      <c r="L140" s="37">
        <f t="shared" si="32"/>
        <v>2752525.3112240862</v>
      </c>
      <c r="M140" s="37">
        <f t="shared" si="33"/>
        <v>1785951.3933783844</v>
      </c>
      <c r="N140" s="41">
        <f>'jan-aug'!M140</f>
        <v>1635333.3667044938</v>
      </c>
      <c r="O140" s="41">
        <f t="shared" si="34"/>
        <v>150618.02667389065</v>
      </c>
    </row>
    <row r="141" spans="1:15" s="34" customFormat="1" ht="14.5" x14ac:dyDescent="0.35">
      <c r="A141" s="33">
        <v>3046</v>
      </c>
      <c r="B141" s="34" t="s">
        <v>148</v>
      </c>
      <c r="C141">
        <v>56418006</v>
      </c>
      <c r="D141" s="36">
        <v>2212</v>
      </c>
      <c r="E141" s="37">
        <f t="shared" si="28"/>
        <v>25505.42766726944</v>
      </c>
      <c r="F141" s="38">
        <f t="shared" si="25"/>
        <v>1.0306197828331365</v>
      </c>
      <c r="G141" s="39">
        <f t="shared" si="26"/>
        <v>-454.66077941442126</v>
      </c>
      <c r="H141" s="39">
        <f t="shared" si="27"/>
        <v>0</v>
      </c>
      <c r="I141" s="37">
        <f t="shared" si="29"/>
        <v>-454.66077941442126</v>
      </c>
      <c r="J141" s="40">
        <f t="shared" si="30"/>
        <v>-278.79259239852956</v>
      </c>
      <c r="K141" s="37">
        <f t="shared" si="31"/>
        <v>-733.45337181295076</v>
      </c>
      <c r="L141" s="37">
        <f t="shared" si="32"/>
        <v>-1005709.6440646998</v>
      </c>
      <c r="M141" s="37">
        <f t="shared" si="33"/>
        <v>-1622398.858450247</v>
      </c>
      <c r="N141" s="41">
        <f>'jan-aug'!M141</f>
        <v>-1152715.6819872113</v>
      </c>
      <c r="O141" s="41">
        <f t="shared" si="34"/>
        <v>-469683.17646303563</v>
      </c>
    </row>
    <row r="142" spans="1:15" s="34" customFormat="1" ht="14.5" x14ac:dyDescent="0.35">
      <c r="A142" s="33">
        <v>3047</v>
      </c>
      <c r="B142" s="34" t="s">
        <v>149</v>
      </c>
      <c r="C142">
        <v>295655041</v>
      </c>
      <c r="D142" s="36">
        <v>14115</v>
      </c>
      <c r="E142" s="37">
        <f t="shared" si="28"/>
        <v>20946.159475735032</v>
      </c>
      <c r="F142" s="38">
        <f t="shared" si="25"/>
        <v>0.84638950625294096</v>
      </c>
      <c r="G142" s="39">
        <f t="shared" si="26"/>
        <v>2280.9001355062233</v>
      </c>
      <c r="H142" s="39">
        <f t="shared" si="27"/>
        <v>464.35698949004086</v>
      </c>
      <c r="I142" s="37">
        <f t="shared" si="29"/>
        <v>2745.2571249962639</v>
      </c>
      <c r="J142" s="40">
        <f t="shared" si="30"/>
        <v>-278.79259239852956</v>
      </c>
      <c r="K142" s="37">
        <f t="shared" si="31"/>
        <v>2466.4645325977344</v>
      </c>
      <c r="L142" s="37">
        <f t="shared" si="32"/>
        <v>38749304.319322266</v>
      </c>
      <c r="M142" s="37">
        <f t="shared" si="33"/>
        <v>34814146.877617024</v>
      </c>
      <c r="N142" s="41">
        <f>'jan-aug'!M142</f>
        <v>24776476.683918674</v>
      </c>
      <c r="O142" s="41">
        <f t="shared" si="34"/>
        <v>10037670.19369835</v>
      </c>
    </row>
    <row r="143" spans="1:15" s="34" customFormat="1" ht="14.5" x14ac:dyDescent="0.35">
      <c r="A143" s="33">
        <v>3048</v>
      </c>
      <c r="B143" s="34" t="s">
        <v>150</v>
      </c>
      <c r="C143">
        <v>442809334</v>
      </c>
      <c r="D143" s="36">
        <v>19423</v>
      </c>
      <c r="E143" s="37">
        <f t="shared" si="28"/>
        <v>22798.194614632139</v>
      </c>
      <c r="F143" s="38">
        <f t="shared" si="25"/>
        <v>0.92122628521426475</v>
      </c>
      <c r="G143" s="39">
        <f t="shared" si="26"/>
        <v>1169.6790521679591</v>
      </c>
      <c r="H143" s="39">
        <f t="shared" si="27"/>
        <v>0</v>
      </c>
      <c r="I143" s="37">
        <f t="shared" si="29"/>
        <v>1169.6790521679591</v>
      </c>
      <c r="J143" s="40">
        <f t="shared" si="30"/>
        <v>-278.79259239852956</v>
      </c>
      <c r="K143" s="37">
        <f t="shared" si="31"/>
        <v>890.88645976942951</v>
      </c>
      <c r="L143" s="37">
        <f t="shared" si="32"/>
        <v>22718676.230258267</v>
      </c>
      <c r="M143" s="37">
        <f t="shared" si="33"/>
        <v>17303687.70810163</v>
      </c>
      <c r="N143" s="41">
        <f>'jan-aug'!M143</f>
        <v>12194762.639313947</v>
      </c>
      <c r="O143" s="41">
        <f t="shared" si="34"/>
        <v>5108925.0687876828</v>
      </c>
    </row>
    <row r="144" spans="1:15" s="34" customFormat="1" ht="14.5" x14ac:dyDescent="0.35">
      <c r="A144" s="33">
        <v>3049</v>
      </c>
      <c r="B144" s="34" t="s">
        <v>151</v>
      </c>
      <c r="C144">
        <v>734361533</v>
      </c>
      <c r="D144" s="36">
        <v>26811</v>
      </c>
      <c r="E144" s="37">
        <f t="shared" si="28"/>
        <v>27390.307448435342</v>
      </c>
      <c r="F144" s="38">
        <f t="shared" si="25"/>
        <v>1.1067837435427488</v>
      </c>
      <c r="G144" s="39">
        <f t="shared" si="26"/>
        <v>-1585.5886481139626</v>
      </c>
      <c r="H144" s="39">
        <f t="shared" si="27"/>
        <v>0</v>
      </c>
      <c r="I144" s="37">
        <f t="shared" si="29"/>
        <v>-1585.5886481139626</v>
      </c>
      <c r="J144" s="40">
        <f t="shared" si="30"/>
        <v>-278.79259239852956</v>
      </c>
      <c r="K144" s="37">
        <f t="shared" si="31"/>
        <v>-1864.3812405124922</v>
      </c>
      <c r="L144" s="37">
        <f t="shared" si="32"/>
        <v>-42511217.24458345</v>
      </c>
      <c r="M144" s="37">
        <f t="shared" si="33"/>
        <v>-49985925.43938043</v>
      </c>
      <c r="N144" s="41">
        <f>'jan-aug'!M144</f>
        <v>-37153980.132531226</v>
      </c>
      <c r="O144" s="41">
        <f t="shared" si="34"/>
        <v>-12831945.306849204</v>
      </c>
    </row>
    <row r="145" spans="1:15" s="34" customFormat="1" ht="14.5" x14ac:dyDescent="0.35">
      <c r="A145" s="33">
        <v>3050</v>
      </c>
      <c r="B145" s="34" t="s">
        <v>152</v>
      </c>
      <c r="C145">
        <v>63286182</v>
      </c>
      <c r="D145" s="36">
        <v>2688</v>
      </c>
      <c r="E145" s="37">
        <f t="shared" si="28"/>
        <v>23543.966517857141</v>
      </c>
      <c r="F145" s="38">
        <f t="shared" si="25"/>
        <v>0.95136133281949042</v>
      </c>
      <c r="G145" s="39">
        <f t="shared" si="26"/>
        <v>722.21591023295764</v>
      </c>
      <c r="H145" s="39">
        <f t="shared" si="27"/>
        <v>0</v>
      </c>
      <c r="I145" s="37">
        <f t="shared" si="29"/>
        <v>722.21591023295764</v>
      </c>
      <c r="J145" s="40">
        <f t="shared" si="30"/>
        <v>-278.79259239852956</v>
      </c>
      <c r="K145" s="37">
        <f t="shared" si="31"/>
        <v>443.42331783442808</v>
      </c>
      <c r="L145" s="37">
        <f t="shared" si="32"/>
        <v>1941316.3667061902</v>
      </c>
      <c r="M145" s="37">
        <f t="shared" si="33"/>
        <v>1191921.8783389428</v>
      </c>
      <c r="N145" s="41">
        <f>'jan-aug'!M145</f>
        <v>1084158.8649269331</v>
      </c>
      <c r="O145" s="41">
        <f t="shared" si="34"/>
        <v>107763.01341200969</v>
      </c>
    </row>
    <row r="146" spans="1:15" s="34" customFormat="1" ht="14.5" x14ac:dyDescent="0.35">
      <c r="A146" s="33">
        <v>3051</v>
      </c>
      <c r="B146" s="34" t="s">
        <v>153</v>
      </c>
      <c r="C146">
        <v>31128406</v>
      </c>
      <c r="D146" s="36">
        <v>1390</v>
      </c>
      <c r="E146" s="37">
        <f t="shared" si="28"/>
        <v>22394.536690647481</v>
      </c>
      <c r="F146" s="38">
        <f t="shared" si="25"/>
        <v>0.90491533182100681</v>
      </c>
      <c r="G146" s="39">
        <f t="shared" si="26"/>
        <v>1411.8738065587538</v>
      </c>
      <c r="H146" s="39">
        <f t="shared" si="27"/>
        <v>0</v>
      </c>
      <c r="I146" s="37">
        <f t="shared" si="29"/>
        <v>1411.8738065587538</v>
      </c>
      <c r="J146" s="40">
        <f t="shared" si="30"/>
        <v>-278.79259239852956</v>
      </c>
      <c r="K146" s="37">
        <f t="shared" si="31"/>
        <v>1133.0812141602241</v>
      </c>
      <c r="L146" s="37">
        <f t="shared" si="32"/>
        <v>1962504.5911166677</v>
      </c>
      <c r="M146" s="37">
        <f t="shared" si="33"/>
        <v>1574982.8876827115</v>
      </c>
      <c r="N146" s="41">
        <f>'jan-aug'!M146</f>
        <v>776920.9869971869</v>
      </c>
      <c r="O146" s="41">
        <f t="shared" si="34"/>
        <v>798061.90068552457</v>
      </c>
    </row>
    <row r="147" spans="1:15" s="34" customFormat="1" ht="14.5" x14ac:dyDescent="0.35">
      <c r="A147" s="33">
        <v>3052</v>
      </c>
      <c r="B147" s="34" t="s">
        <v>154</v>
      </c>
      <c r="C147">
        <v>75568283</v>
      </c>
      <c r="D147" s="36">
        <v>2439</v>
      </c>
      <c r="E147" s="37">
        <f t="shared" si="28"/>
        <v>30983.305863058631</v>
      </c>
      <c r="F147" s="38">
        <f t="shared" si="25"/>
        <v>1.2519691250272891</v>
      </c>
      <c r="G147" s="39">
        <f t="shared" si="26"/>
        <v>-3741.3876968879358</v>
      </c>
      <c r="H147" s="39">
        <f t="shared" si="27"/>
        <v>0</v>
      </c>
      <c r="I147" s="37">
        <f t="shared" si="29"/>
        <v>-3741.3876968879358</v>
      </c>
      <c r="J147" s="40">
        <f t="shared" si="30"/>
        <v>-278.79259239852956</v>
      </c>
      <c r="K147" s="37">
        <f t="shared" si="31"/>
        <v>-4020.1802892864653</v>
      </c>
      <c r="L147" s="37">
        <f t="shared" si="32"/>
        <v>-9125244.5927096754</v>
      </c>
      <c r="M147" s="37">
        <f t="shared" si="33"/>
        <v>-9805219.7255696896</v>
      </c>
      <c r="N147" s="41">
        <f>'jan-aug'!M147</f>
        <v>-10688563.634614289</v>
      </c>
      <c r="O147" s="41">
        <f t="shared" si="34"/>
        <v>883343.90904459916</v>
      </c>
    </row>
    <row r="148" spans="1:15" s="34" customFormat="1" ht="14.5" x14ac:dyDescent="0.35">
      <c r="A148" s="33">
        <v>3053</v>
      </c>
      <c r="B148" s="34" t="s">
        <v>127</v>
      </c>
      <c r="C148">
        <v>140357863</v>
      </c>
      <c r="D148" s="36">
        <v>6852</v>
      </c>
      <c r="E148" s="37">
        <f t="shared" si="28"/>
        <v>20484.218184471687</v>
      </c>
      <c r="F148" s="38">
        <f t="shared" si="25"/>
        <v>0.82772344664028696</v>
      </c>
      <c r="G148" s="39">
        <f t="shared" si="26"/>
        <v>2558.0649102642301</v>
      </c>
      <c r="H148" s="39">
        <f t="shared" si="27"/>
        <v>626.03644143221163</v>
      </c>
      <c r="I148" s="37">
        <f t="shared" si="29"/>
        <v>3184.1013516964417</v>
      </c>
      <c r="J148" s="40">
        <f t="shared" si="30"/>
        <v>-278.79259239852956</v>
      </c>
      <c r="K148" s="37">
        <f t="shared" si="31"/>
        <v>2905.3087592979123</v>
      </c>
      <c r="L148" s="37">
        <f t="shared" si="32"/>
        <v>21817462.461824019</v>
      </c>
      <c r="M148" s="37">
        <f t="shared" si="33"/>
        <v>19907175.618709296</v>
      </c>
      <c r="N148" s="41">
        <f>'jan-aug'!M148</f>
        <v>15970559.655540967</v>
      </c>
      <c r="O148" s="41">
        <f t="shared" si="34"/>
        <v>3936615.9631683286</v>
      </c>
    </row>
    <row r="149" spans="1:15" s="34" customFormat="1" ht="14.5" x14ac:dyDescent="0.35">
      <c r="A149" s="33">
        <v>3054</v>
      </c>
      <c r="B149" s="34" t="s">
        <v>128</v>
      </c>
      <c r="C149">
        <v>198450426</v>
      </c>
      <c r="D149" s="36">
        <v>9048</v>
      </c>
      <c r="E149" s="37">
        <f t="shared" si="28"/>
        <v>21933.070954907162</v>
      </c>
      <c r="F149" s="38">
        <f t="shared" si="25"/>
        <v>0.88626848838995376</v>
      </c>
      <c r="G149" s="39">
        <f t="shared" si="26"/>
        <v>1688.7532480029454</v>
      </c>
      <c r="H149" s="39">
        <f t="shared" si="27"/>
        <v>118.93797177979557</v>
      </c>
      <c r="I149" s="37">
        <f t="shared" si="29"/>
        <v>1807.691219782741</v>
      </c>
      <c r="J149" s="40">
        <f t="shared" si="30"/>
        <v>-278.79259239852956</v>
      </c>
      <c r="K149" s="37">
        <f t="shared" si="31"/>
        <v>1528.8986273842115</v>
      </c>
      <c r="L149" s="37">
        <f t="shared" si="32"/>
        <v>16355990.156594241</v>
      </c>
      <c r="M149" s="37">
        <f t="shared" si="33"/>
        <v>13833474.780572345</v>
      </c>
      <c r="N149" s="41">
        <f>'jan-aug'!M149</f>
        <v>10377550.677194195</v>
      </c>
      <c r="O149" s="41">
        <f t="shared" si="34"/>
        <v>3455924.1033781506</v>
      </c>
    </row>
    <row r="150" spans="1:15" s="34" customFormat="1" ht="14.5" x14ac:dyDescent="0.35">
      <c r="A150" s="33">
        <v>3401</v>
      </c>
      <c r="B150" s="34" t="s">
        <v>91</v>
      </c>
      <c r="C150">
        <v>369740046</v>
      </c>
      <c r="D150" s="36">
        <v>17829</v>
      </c>
      <c r="E150" s="37">
        <f t="shared" si="28"/>
        <v>20738.125862359077</v>
      </c>
      <c r="F150" s="38">
        <f t="shared" si="25"/>
        <v>0.83798331286396832</v>
      </c>
      <c r="G150" s="39">
        <f t="shared" si="26"/>
        <v>2405.7203035317966</v>
      </c>
      <c r="H150" s="39">
        <f t="shared" si="27"/>
        <v>537.16875417162532</v>
      </c>
      <c r="I150" s="37">
        <f t="shared" si="29"/>
        <v>2942.8890577034217</v>
      </c>
      <c r="J150" s="40">
        <f t="shared" si="30"/>
        <v>-278.79259239852956</v>
      </c>
      <c r="K150" s="37">
        <f t="shared" si="31"/>
        <v>2664.0964653048923</v>
      </c>
      <c r="L150" s="37">
        <f t="shared" si="32"/>
        <v>52468769.009794302</v>
      </c>
      <c r="M150" s="37">
        <f t="shared" si="33"/>
        <v>47498175.879920922</v>
      </c>
      <c r="N150" s="41">
        <f>'jan-aug'!M150</f>
        <v>37536789.876414157</v>
      </c>
      <c r="O150" s="41">
        <f t="shared" si="34"/>
        <v>9961386.0035067648</v>
      </c>
    </row>
    <row r="151" spans="1:15" s="34" customFormat="1" ht="14.5" x14ac:dyDescent="0.35">
      <c r="A151" s="33">
        <v>3403</v>
      </c>
      <c r="B151" s="34" t="s">
        <v>92</v>
      </c>
      <c r="C151">
        <v>717214581</v>
      </c>
      <c r="D151" s="36">
        <v>31369</v>
      </c>
      <c r="E151" s="37">
        <f t="shared" si="28"/>
        <v>22863.801236889922</v>
      </c>
      <c r="F151" s="38">
        <f t="shared" si="25"/>
        <v>0.92387730850490735</v>
      </c>
      <c r="G151" s="39">
        <f t="shared" si="26"/>
        <v>1130.3150788132893</v>
      </c>
      <c r="H151" s="39">
        <f t="shared" si="27"/>
        <v>0</v>
      </c>
      <c r="I151" s="37">
        <f t="shared" si="29"/>
        <v>1130.3150788132893</v>
      </c>
      <c r="J151" s="40">
        <f t="shared" si="30"/>
        <v>-278.79259239852956</v>
      </c>
      <c r="K151" s="37">
        <f t="shared" si="31"/>
        <v>851.52248641475978</v>
      </c>
      <c r="L151" s="37">
        <f t="shared" si="32"/>
        <v>35456853.707294077</v>
      </c>
      <c r="M151" s="37">
        <f t="shared" si="33"/>
        <v>26711408.876344599</v>
      </c>
      <c r="N151" s="41">
        <f>'jan-aug'!M151</f>
        <v>24850082.7667013</v>
      </c>
      <c r="O151" s="41">
        <f t="shared" si="34"/>
        <v>1861326.1096432991</v>
      </c>
    </row>
    <row r="152" spans="1:15" s="34" customFormat="1" ht="14.5" x14ac:dyDescent="0.35">
      <c r="A152" s="33">
        <v>3405</v>
      </c>
      <c r="B152" s="34" t="s">
        <v>112</v>
      </c>
      <c r="C152">
        <v>651896270</v>
      </c>
      <c r="D152" s="36">
        <v>28345</v>
      </c>
      <c r="E152" s="37">
        <f t="shared" si="28"/>
        <v>22998.63362144999</v>
      </c>
      <c r="F152" s="38">
        <f t="shared" si="25"/>
        <v>0.92932559679503057</v>
      </c>
      <c r="G152" s="39">
        <f t="shared" si="26"/>
        <v>1049.4156480772485</v>
      </c>
      <c r="H152" s="39">
        <f t="shared" si="27"/>
        <v>0</v>
      </c>
      <c r="I152" s="37">
        <f t="shared" si="29"/>
        <v>1049.4156480772485</v>
      </c>
      <c r="J152" s="40">
        <f t="shared" si="30"/>
        <v>-278.79259239852956</v>
      </c>
      <c r="K152" s="37">
        <f t="shared" si="31"/>
        <v>770.62305567871897</v>
      </c>
      <c r="L152" s="37">
        <f t="shared" si="32"/>
        <v>29745686.54474961</v>
      </c>
      <c r="M152" s="37">
        <f t="shared" si="33"/>
        <v>21843310.513213288</v>
      </c>
      <c r="N152" s="41">
        <f>'jan-aug'!M152</f>
        <v>19270965.068658471</v>
      </c>
      <c r="O152" s="41">
        <f t="shared" si="34"/>
        <v>2572345.4445548169</v>
      </c>
    </row>
    <row r="153" spans="1:15" s="34" customFormat="1" ht="14.5" x14ac:dyDescent="0.35">
      <c r="A153" s="33">
        <v>3407</v>
      </c>
      <c r="B153" s="34" t="s">
        <v>113</v>
      </c>
      <c r="C153">
        <v>635113990</v>
      </c>
      <c r="D153" s="36">
        <v>30560</v>
      </c>
      <c r="E153" s="37">
        <f t="shared" si="28"/>
        <v>20782.52585078534</v>
      </c>
      <c r="F153" s="38">
        <f t="shared" si="25"/>
        <v>0.83977742143672485</v>
      </c>
      <c r="G153" s="39">
        <f t="shared" si="26"/>
        <v>2379.0803104760384</v>
      </c>
      <c r="H153" s="39">
        <f t="shared" si="27"/>
        <v>521.62875822243325</v>
      </c>
      <c r="I153" s="37">
        <f t="shared" si="29"/>
        <v>2900.7090686984716</v>
      </c>
      <c r="J153" s="40">
        <f t="shared" si="30"/>
        <v>-278.79259239852956</v>
      </c>
      <c r="K153" s="37">
        <f t="shared" si="31"/>
        <v>2621.9164762999421</v>
      </c>
      <c r="L153" s="37">
        <f t="shared" si="32"/>
        <v>88645669.139425293</v>
      </c>
      <c r="M153" s="37">
        <f t="shared" si="33"/>
        <v>80125767.515726238</v>
      </c>
      <c r="N153" s="41">
        <f>'jan-aug'!M153</f>
        <v>66662334.076376505</v>
      </c>
      <c r="O153" s="41">
        <f t="shared" si="34"/>
        <v>13463433.439349733</v>
      </c>
    </row>
    <row r="154" spans="1:15" s="34" customFormat="1" ht="14.5" x14ac:dyDescent="0.35">
      <c r="A154" s="33">
        <v>3411</v>
      </c>
      <c r="B154" s="34" t="s">
        <v>93</v>
      </c>
      <c r="C154">
        <v>684182067</v>
      </c>
      <c r="D154" s="36">
        <v>34768</v>
      </c>
      <c r="E154" s="37">
        <f t="shared" si="28"/>
        <v>19678.499395996318</v>
      </c>
      <c r="F154" s="38">
        <f t="shared" si="25"/>
        <v>0.79516607361224378</v>
      </c>
      <c r="G154" s="39">
        <f t="shared" si="26"/>
        <v>3041.4961833494517</v>
      </c>
      <c r="H154" s="39">
        <f t="shared" si="27"/>
        <v>908.03801739859091</v>
      </c>
      <c r="I154" s="37">
        <f t="shared" si="29"/>
        <v>3949.5342007480426</v>
      </c>
      <c r="J154" s="40">
        <f t="shared" si="30"/>
        <v>-278.79259239852956</v>
      </c>
      <c r="K154" s="37">
        <f t="shared" si="31"/>
        <v>3670.7416083495132</v>
      </c>
      <c r="L154" s="37">
        <f t="shared" si="32"/>
        <v>137317405.09160796</v>
      </c>
      <c r="M154" s="37">
        <f t="shared" si="33"/>
        <v>127624344.23909587</v>
      </c>
      <c r="N154" s="41">
        <f>'jan-aug'!M154</f>
        <v>101425873.54291424</v>
      </c>
      <c r="O154" s="41">
        <f t="shared" si="34"/>
        <v>26198470.696181625</v>
      </c>
    </row>
    <row r="155" spans="1:15" s="34" customFormat="1" ht="14.5" x14ac:dyDescent="0.35">
      <c r="A155" s="33">
        <v>3412</v>
      </c>
      <c r="B155" s="34" t="s">
        <v>94</v>
      </c>
      <c r="C155">
        <v>135261279</v>
      </c>
      <c r="D155" s="36">
        <v>7674</v>
      </c>
      <c r="E155" s="37">
        <f t="shared" si="28"/>
        <v>17625.915949960909</v>
      </c>
      <c r="F155" s="38">
        <f t="shared" si="25"/>
        <v>0.71222556647796853</v>
      </c>
      <c r="G155" s="39">
        <f t="shared" si="26"/>
        <v>4273.0462509706967</v>
      </c>
      <c r="H155" s="39">
        <f t="shared" si="27"/>
        <v>1626.4422235109841</v>
      </c>
      <c r="I155" s="37">
        <f t="shared" si="29"/>
        <v>5899.4884744816809</v>
      </c>
      <c r="J155" s="40">
        <f t="shared" si="30"/>
        <v>-278.79259239852956</v>
      </c>
      <c r="K155" s="37">
        <f t="shared" si="31"/>
        <v>5620.6958820831514</v>
      </c>
      <c r="L155" s="37">
        <f t="shared" si="32"/>
        <v>45272674.553172417</v>
      </c>
      <c r="M155" s="37">
        <f t="shared" si="33"/>
        <v>43133220.199106105</v>
      </c>
      <c r="N155" s="41">
        <f>'jan-aug'!M155</f>
        <v>34147531.751214445</v>
      </c>
      <c r="O155" s="41">
        <f t="shared" si="34"/>
        <v>8985688.44789166</v>
      </c>
    </row>
    <row r="156" spans="1:15" s="34" customFormat="1" ht="14.5" x14ac:dyDescent="0.35">
      <c r="A156" s="33">
        <v>3413</v>
      </c>
      <c r="B156" s="34" t="s">
        <v>95</v>
      </c>
      <c r="C156">
        <v>411185424</v>
      </c>
      <c r="D156" s="36">
        <v>21064</v>
      </c>
      <c r="E156" s="37">
        <f t="shared" si="28"/>
        <v>19520.766426129889</v>
      </c>
      <c r="F156" s="38">
        <f t="shared" si="25"/>
        <v>0.78879242164803942</v>
      </c>
      <c r="G156" s="39">
        <f t="shared" si="26"/>
        <v>3136.1359652693091</v>
      </c>
      <c r="H156" s="39">
        <f t="shared" si="27"/>
        <v>963.24455685184103</v>
      </c>
      <c r="I156" s="37">
        <f t="shared" si="29"/>
        <v>4099.3805221211496</v>
      </c>
      <c r="J156" s="40">
        <f t="shared" si="30"/>
        <v>-278.79259239852956</v>
      </c>
      <c r="K156" s="37">
        <f t="shared" si="31"/>
        <v>3820.5879297226202</v>
      </c>
      <c r="L156" s="37">
        <f t="shared" si="32"/>
        <v>86349351.31795989</v>
      </c>
      <c r="M156" s="37">
        <f t="shared" si="33"/>
        <v>80476864.151677266</v>
      </c>
      <c r="N156" s="41">
        <f>'jan-aug'!M156</f>
        <v>64928987.431832306</v>
      </c>
      <c r="O156" s="41">
        <f t="shared" si="34"/>
        <v>15547876.71984496</v>
      </c>
    </row>
    <row r="157" spans="1:15" s="34" customFormat="1" ht="14.5" x14ac:dyDescent="0.35">
      <c r="A157" s="33">
        <v>3414</v>
      </c>
      <c r="B157" s="34" t="s">
        <v>96</v>
      </c>
      <c r="C157">
        <v>86290292</v>
      </c>
      <c r="D157" s="36">
        <v>5016</v>
      </c>
      <c r="E157" s="37">
        <f t="shared" si="28"/>
        <v>17203.008771929824</v>
      </c>
      <c r="F157" s="38">
        <f t="shared" si="25"/>
        <v>0.69513679189763489</v>
      </c>
      <c r="G157" s="39">
        <f t="shared" si="26"/>
        <v>4526.790557789348</v>
      </c>
      <c r="H157" s="39">
        <f t="shared" si="27"/>
        <v>1774.4597358218634</v>
      </c>
      <c r="I157" s="37">
        <f t="shared" si="29"/>
        <v>6301.2502936112114</v>
      </c>
      <c r="J157" s="40">
        <f t="shared" si="30"/>
        <v>-278.79259239852956</v>
      </c>
      <c r="K157" s="37">
        <f t="shared" si="31"/>
        <v>6022.457701212682</v>
      </c>
      <c r="L157" s="37">
        <f t="shared" si="32"/>
        <v>31607071.472753838</v>
      </c>
      <c r="M157" s="37">
        <f t="shared" si="33"/>
        <v>30208647.829282813</v>
      </c>
      <c r="N157" s="41">
        <f>'jan-aug'!M157</f>
        <v>23968620.471044</v>
      </c>
      <c r="O157" s="41">
        <f t="shared" si="34"/>
        <v>6240027.3582388125</v>
      </c>
    </row>
    <row r="158" spans="1:15" s="34" customFormat="1" ht="14.5" x14ac:dyDescent="0.35">
      <c r="A158" s="33">
        <v>3415</v>
      </c>
      <c r="B158" s="34" t="s">
        <v>97</v>
      </c>
      <c r="C158">
        <v>154978782</v>
      </c>
      <c r="D158" s="36">
        <v>7905</v>
      </c>
      <c r="E158" s="37">
        <f t="shared" si="28"/>
        <v>19605.159013282733</v>
      </c>
      <c r="F158" s="38">
        <f t="shared" si="25"/>
        <v>0.7922025456020011</v>
      </c>
      <c r="G158" s="39">
        <f t="shared" si="26"/>
        <v>3085.5004129776025</v>
      </c>
      <c r="H158" s="39">
        <f t="shared" si="27"/>
        <v>933.70715134834552</v>
      </c>
      <c r="I158" s="37">
        <f t="shared" si="29"/>
        <v>4019.2075643259482</v>
      </c>
      <c r="J158" s="40">
        <f t="shared" si="30"/>
        <v>-278.79259239852956</v>
      </c>
      <c r="K158" s="37">
        <f t="shared" si="31"/>
        <v>3740.4149719274187</v>
      </c>
      <c r="L158" s="37">
        <f t="shared" si="32"/>
        <v>31771835.795996621</v>
      </c>
      <c r="M158" s="37">
        <f t="shared" si="33"/>
        <v>29567980.353086244</v>
      </c>
      <c r="N158" s="41">
        <f>'jan-aug'!M158</f>
        <v>23714905.030473042</v>
      </c>
      <c r="O158" s="41">
        <f t="shared" si="34"/>
        <v>5853075.322613202</v>
      </c>
    </row>
    <row r="159" spans="1:15" s="34" customFormat="1" ht="14.5" x14ac:dyDescent="0.35">
      <c r="A159" s="33">
        <v>3416</v>
      </c>
      <c r="B159" s="34" t="s">
        <v>98</v>
      </c>
      <c r="C159">
        <v>102312563</v>
      </c>
      <c r="D159" s="36">
        <v>6106</v>
      </c>
      <c r="E159" s="37">
        <f t="shared" si="28"/>
        <v>16756.069931215199</v>
      </c>
      <c r="F159" s="38">
        <f t="shared" si="25"/>
        <v>0.67707694922547657</v>
      </c>
      <c r="G159" s="39">
        <f t="shared" si="26"/>
        <v>4794.9538622181226</v>
      </c>
      <c r="H159" s="39">
        <f t="shared" si="27"/>
        <v>1930.8883300719824</v>
      </c>
      <c r="I159" s="37">
        <f t="shared" si="29"/>
        <v>6725.8421922901052</v>
      </c>
      <c r="J159" s="40">
        <f t="shared" si="30"/>
        <v>-278.79259239852956</v>
      </c>
      <c r="K159" s="37">
        <f t="shared" si="31"/>
        <v>6447.0495998915758</v>
      </c>
      <c r="L159" s="37">
        <f t="shared" si="32"/>
        <v>41067992.426123381</v>
      </c>
      <c r="M159" s="37">
        <f t="shared" si="33"/>
        <v>39365684.85693796</v>
      </c>
      <c r="N159" s="41">
        <f>'jan-aug'!M159</f>
        <v>31498277.19048937</v>
      </c>
      <c r="O159" s="41">
        <f t="shared" si="34"/>
        <v>7867407.6664485894</v>
      </c>
    </row>
    <row r="160" spans="1:15" s="34" customFormat="1" ht="14.5" x14ac:dyDescent="0.35">
      <c r="A160" s="33">
        <v>3417</v>
      </c>
      <c r="B160" s="34" t="s">
        <v>99</v>
      </c>
      <c r="C160">
        <v>84094973</v>
      </c>
      <c r="D160" s="36">
        <v>4612</v>
      </c>
      <c r="E160" s="37">
        <f t="shared" si="28"/>
        <v>18233.949045967041</v>
      </c>
      <c r="F160" s="38">
        <f t="shared" si="25"/>
        <v>0.73679488346947952</v>
      </c>
      <c r="G160" s="39">
        <f t="shared" si="26"/>
        <v>3908.2263933670174</v>
      </c>
      <c r="H160" s="39">
        <f t="shared" si="27"/>
        <v>1413.6306399088376</v>
      </c>
      <c r="I160" s="37">
        <f t="shared" si="29"/>
        <v>5321.8570332758554</v>
      </c>
      <c r="J160" s="40">
        <f t="shared" si="30"/>
        <v>-278.79259239852956</v>
      </c>
      <c r="K160" s="37">
        <f t="shared" si="31"/>
        <v>5043.064440877326</v>
      </c>
      <c r="L160" s="37">
        <f t="shared" si="32"/>
        <v>24544404.637468245</v>
      </c>
      <c r="M160" s="37">
        <f t="shared" si="33"/>
        <v>23258613.201326229</v>
      </c>
      <c r="N160" s="41">
        <f>'jan-aug'!M160</f>
        <v>19520550.718790855</v>
      </c>
      <c r="O160" s="41">
        <f t="shared" si="34"/>
        <v>3738062.4825353734</v>
      </c>
    </row>
    <row r="161" spans="1:15" s="34" customFormat="1" ht="14.5" x14ac:dyDescent="0.35">
      <c r="A161" s="33">
        <v>3418</v>
      </c>
      <c r="B161" s="34" t="s">
        <v>100</v>
      </c>
      <c r="C161">
        <v>125054963</v>
      </c>
      <c r="D161" s="36">
        <v>7203</v>
      </c>
      <c r="E161" s="37">
        <f t="shared" si="28"/>
        <v>17361.510898236847</v>
      </c>
      <c r="F161" s="38">
        <f t="shared" si="25"/>
        <v>0.70154152382858637</v>
      </c>
      <c r="G161" s="39">
        <f t="shared" si="26"/>
        <v>4431.6892820051335</v>
      </c>
      <c r="H161" s="39">
        <f t="shared" si="27"/>
        <v>1718.9839916144056</v>
      </c>
      <c r="I161" s="37">
        <f t="shared" si="29"/>
        <v>6150.673273619539</v>
      </c>
      <c r="J161" s="40">
        <f t="shared" si="30"/>
        <v>-278.79259239852956</v>
      </c>
      <c r="K161" s="37">
        <f t="shared" si="31"/>
        <v>5871.8806812210096</v>
      </c>
      <c r="L161" s="37">
        <f t="shared" si="32"/>
        <v>44303299.589881539</v>
      </c>
      <c r="M161" s="37">
        <f t="shared" si="33"/>
        <v>42295156.546834931</v>
      </c>
      <c r="N161" s="41">
        <f>'jan-aug'!M161</f>
        <v>34616437.180518322</v>
      </c>
      <c r="O161" s="41">
        <f t="shared" si="34"/>
        <v>7678719.3663166091</v>
      </c>
    </row>
    <row r="162" spans="1:15" s="34" customFormat="1" ht="14.5" x14ac:dyDescent="0.35">
      <c r="A162" s="33">
        <v>3419</v>
      </c>
      <c r="B162" s="34" t="s">
        <v>424</v>
      </c>
      <c r="C162">
        <v>65086289</v>
      </c>
      <c r="D162" s="36">
        <v>3662</v>
      </c>
      <c r="E162" s="37">
        <f t="shared" si="28"/>
        <v>17773.426815947569</v>
      </c>
      <c r="F162" s="38">
        <f t="shared" si="25"/>
        <v>0.71818616508670274</v>
      </c>
      <c r="G162" s="39">
        <f t="shared" si="26"/>
        <v>4184.5397313787007</v>
      </c>
      <c r="H162" s="39">
        <f t="shared" si="27"/>
        <v>1574.8134204156531</v>
      </c>
      <c r="I162" s="37">
        <f t="shared" si="29"/>
        <v>5759.3531517943538</v>
      </c>
      <c r="J162" s="40">
        <f t="shared" si="30"/>
        <v>-278.79259239852956</v>
      </c>
      <c r="K162" s="37">
        <f t="shared" si="31"/>
        <v>5480.5605593958244</v>
      </c>
      <c r="L162" s="37">
        <f t="shared" si="32"/>
        <v>21090751.241870925</v>
      </c>
      <c r="M162" s="37">
        <f t="shared" si="33"/>
        <v>20069812.76850751</v>
      </c>
      <c r="N162" s="41">
        <f>'jan-aug'!M162</f>
        <v>16098417.211017368</v>
      </c>
      <c r="O162" s="41">
        <f t="shared" si="34"/>
        <v>3971395.5574901421</v>
      </c>
    </row>
    <row r="163" spans="1:15" s="34" customFormat="1" ht="14.5" x14ac:dyDescent="0.35">
      <c r="A163" s="33">
        <v>3420</v>
      </c>
      <c r="B163" s="34" t="s">
        <v>101</v>
      </c>
      <c r="C163">
        <v>414917611</v>
      </c>
      <c r="D163" s="36">
        <v>21254</v>
      </c>
      <c r="E163" s="37">
        <f t="shared" si="28"/>
        <v>19521.859932248048</v>
      </c>
      <c r="F163" s="38">
        <f t="shared" si="25"/>
        <v>0.78883660789156085</v>
      </c>
      <c r="G163" s="39">
        <f t="shared" si="26"/>
        <v>3135.4798615984137</v>
      </c>
      <c r="H163" s="39">
        <f t="shared" si="27"/>
        <v>962.86182971048538</v>
      </c>
      <c r="I163" s="37">
        <f t="shared" si="29"/>
        <v>4098.3416913088986</v>
      </c>
      <c r="J163" s="40">
        <f t="shared" si="30"/>
        <v>-278.79259239852956</v>
      </c>
      <c r="K163" s="37">
        <f t="shared" si="31"/>
        <v>3819.5490989103691</v>
      </c>
      <c r="L163" s="37">
        <f t="shared" si="32"/>
        <v>87106154.30707933</v>
      </c>
      <c r="M163" s="37">
        <f t="shared" si="33"/>
        <v>81180696.548240989</v>
      </c>
      <c r="N163" s="41">
        <f>'jan-aug'!M163</f>
        <v>66443864.233387001</v>
      </c>
      <c r="O163" s="41">
        <f t="shared" si="34"/>
        <v>14736832.314853989</v>
      </c>
    </row>
    <row r="164" spans="1:15" s="34" customFormat="1" ht="14.5" x14ac:dyDescent="0.35">
      <c r="A164" s="33">
        <v>3421</v>
      </c>
      <c r="B164" s="34" t="s">
        <v>102</v>
      </c>
      <c r="C164">
        <v>134609784</v>
      </c>
      <c r="D164" s="36">
        <v>6627</v>
      </c>
      <c r="E164" s="37">
        <f t="shared" si="28"/>
        <v>20312.325939339069</v>
      </c>
      <c r="F164" s="38">
        <f t="shared" si="25"/>
        <v>0.82077764864543035</v>
      </c>
      <c r="G164" s="39">
        <f t="shared" si="26"/>
        <v>2661.2002573438008</v>
      </c>
      <c r="H164" s="39">
        <f t="shared" si="27"/>
        <v>686.19872722862794</v>
      </c>
      <c r="I164" s="37">
        <f t="shared" si="29"/>
        <v>3347.3989845724286</v>
      </c>
      <c r="J164" s="40">
        <f t="shared" si="30"/>
        <v>-278.79259239852956</v>
      </c>
      <c r="K164" s="37">
        <f t="shared" si="31"/>
        <v>3068.6063921738992</v>
      </c>
      <c r="L164" s="37">
        <f t="shared" si="32"/>
        <v>22183213.070761483</v>
      </c>
      <c r="M164" s="37">
        <f t="shared" si="33"/>
        <v>20335654.560936429</v>
      </c>
      <c r="N164" s="41">
        <f>'jan-aug'!M164</f>
        <v>16361141.4010683</v>
      </c>
      <c r="O164" s="41">
        <f t="shared" si="34"/>
        <v>3974513.1598681286</v>
      </c>
    </row>
    <row r="165" spans="1:15" s="34" customFormat="1" ht="14.5" x14ac:dyDescent="0.35">
      <c r="A165" s="33">
        <v>3422</v>
      </c>
      <c r="B165" s="34" t="s">
        <v>103</v>
      </c>
      <c r="C165">
        <v>83237786</v>
      </c>
      <c r="D165" s="36">
        <v>4356</v>
      </c>
      <c r="E165" s="37">
        <f t="shared" si="28"/>
        <v>19108.766299357208</v>
      </c>
      <c r="F165" s="38">
        <f t="shared" si="25"/>
        <v>0.77214437768182964</v>
      </c>
      <c r="G165" s="39">
        <f t="shared" si="26"/>
        <v>3383.3360413329174</v>
      </c>
      <c r="H165" s="39">
        <f t="shared" si="27"/>
        <v>1107.4446012222791</v>
      </c>
      <c r="I165" s="37">
        <f t="shared" si="29"/>
        <v>4490.7806425551962</v>
      </c>
      <c r="J165" s="40">
        <f t="shared" si="30"/>
        <v>-278.79259239852956</v>
      </c>
      <c r="K165" s="37">
        <f t="shared" si="31"/>
        <v>4211.9880501566668</v>
      </c>
      <c r="L165" s="37">
        <f t="shared" si="32"/>
        <v>19561840.478970435</v>
      </c>
      <c r="M165" s="37">
        <f t="shared" si="33"/>
        <v>18347419.946482439</v>
      </c>
      <c r="N165" s="41">
        <f>'jan-aug'!M165</f>
        <v>13305788.544590842</v>
      </c>
      <c r="O165" s="41">
        <f t="shared" si="34"/>
        <v>5041631.4018915966</v>
      </c>
    </row>
    <row r="166" spans="1:15" s="34" customFormat="1" ht="14.5" x14ac:dyDescent="0.35">
      <c r="A166" s="33">
        <v>3423</v>
      </c>
      <c r="B166" s="34" t="s">
        <v>104</v>
      </c>
      <c r="C166">
        <v>41684412</v>
      </c>
      <c r="D166" s="36">
        <v>2419</v>
      </c>
      <c r="E166" s="37">
        <f t="shared" si="28"/>
        <v>17232.084332368748</v>
      </c>
      <c r="F166" s="38">
        <f t="shared" si="25"/>
        <v>0.69631167311022357</v>
      </c>
      <c r="G166" s="39">
        <f t="shared" si="26"/>
        <v>4509.345221525994</v>
      </c>
      <c r="H166" s="39">
        <f t="shared" si="27"/>
        <v>1764.2832896682403</v>
      </c>
      <c r="I166" s="37">
        <f t="shared" si="29"/>
        <v>6273.6285111942343</v>
      </c>
      <c r="J166" s="40">
        <f t="shared" si="30"/>
        <v>-278.79259239852956</v>
      </c>
      <c r="K166" s="37">
        <f t="shared" si="31"/>
        <v>5994.8359187957049</v>
      </c>
      <c r="L166" s="37">
        <f t="shared" si="32"/>
        <v>15175907.368578853</v>
      </c>
      <c r="M166" s="37">
        <f t="shared" si="33"/>
        <v>14501508.08756681</v>
      </c>
      <c r="N166" s="41">
        <f>'jan-aug'!M166</f>
        <v>11589960.734530589</v>
      </c>
      <c r="O166" s="41">
        <f t="shared" si="34"/>
        <v>2911547.3530362211</v>
      </c>
    </row>
    <row r="167" spans="1:15" s="34" customFormat="1" ht="14.5" x14ac:dyDescent="0.35">
      <c r="A167" s="33">
        <v>3424</v>
      </c>
      <c r="B167" s="34" t="s">
        <v>105</v>
      </c>
      <c r="C167">
        <v>32634140</v>
      </c>
      <c r="D167" s="36">
        <v>1780</v>
      </c>
      <c r="E167" s="37">
        <f t="shared" si="28"/>
        <v>18333.786516853932</v>
      </c>
      <c r="F167" s="38">
        <f t="shared" si="25"/>
        <v>0.74082910214271114</v>
      </c>
      <c r="G167" s="39">
        <f t="shared" si="26"/>
        <v>3848.323910834883</v>
      </c>
      <c r="H167" s="39">
        <f t="shared" si="27"/>
        <v>1378.6875250984258</v>
      </c>
      <c r="I167" s="37">
        <f t="shared" si="29"/>
        <v>5227.0114359333093</v>
      </c>
      <c r="J167" s="40">
        <f t="shared" si="30"/>
        <v>-278.79259239852956</v>
      </c>
      <c r="K167" s="37">
        <f t="shared" si="31"/>
        <v>4948.2188435347798</v>
      </c>
      <c r="L167" s="37">
        <f t="shared" si="32"/>
        <v>9304080.3559612911</v>
      </c>
      <c r="M167" s="37">
        <f t="shared" si="33"/>
        <v>8807829.541491909</v>
      </c>
      <c r="N167" s="41">
        <f>'jan-aug'!M167</f>
        <v>6372661.5198282134</v>
      </c>
      <c r="O167" s="41">
        <f t="shared" si="34"/>
        <v>2435168.0216636956</v>
      </c>
    </row>
    <row r="168" spans="1:15" s="34" customFormat="1" ht="14.5" x14ac:dyDescent="0.35">
      <c r="A168" s="33">
        <v>3425</v>
      </c>
      <c r="B168" s="34" t="s">
        <v>106</v>
      </c>
      <c r="C168">
        <v>21889139</v>
      </c>
      <c r="D168" s="36">
        <v>1268</v>
      </c>
      <c r="E168" s="37">
        <f t="shared" si="28"/>
        <v>17262.727917981072</v>
      </c>
      <c r="F168" s="38">
        <f t="shared" si="25"/>
        <v>0.69754991486648832</v>
      </c>
      <c r="G168" s="39">
        <f t="shared" si="26"/>
        <v>4490.9590701585994</v>
      </c>
      <c r="H168" s="39">
        <f t="shared" si="27"/>
        <v>1753.5580347039268</v>
      </c>
      <c r="I168" s="37">
        <f t="shared" si="29"/>
        <v>6244.5171048625261</v>
      </c>
      <c r="J168" s="40">
        <f t="shared" si="30"/>
        <v>-278.79259239852956</v>
      </c>
      <c r="K168" s="37">
        <f t="shared" si="31"/>
        <v>5965.7245124639967</v>
      </c>
      <c r="L168" s="37">
        <f t="shared" si="32"/>
        <v>7918047.6889656829</v>
      </c>
      <c r="M168" s="37">
        <f t="shared" si="33"/>
        <v>7564538.6818043478</v>
      </c>
      <c r="N168" s="41">
        <f>'jan-aug'!M168</f>
        <v>5867356.6714281878</v>
      </c>
      <c r="O168" s="41">
        <f t="shared" si="34"/>
        <v>1697182.01037616</v>
      </c>
    </row>
    <row r="169" spans="1:15" s="34" customFormat="1" ht="14.5" x14ac:dyDescent="0.35">
      <c r="A169" s="33">
        <v>3426</v>
      </c>
      <c r="B169" s="34" t="s">
        <v>107</v>
      </c>
      <c r="C169">
        <v>25101888</v>
      </c>
      <c r="D169" s="36">
        <v>1562</v>
      </c>
      <c r="E169" s="37">
        <f t="shared" si="28"/>
        <v>16070.350832266326</v>
      </c>
      <c r="F169" s="38">
        <f t="shared" si="25"/>
        <v>0.6493685070043671</v>
      </c>
      <c r="G169" s="39">
        <f t="shared" si="26"/>
        <v>5206.3853215874469</v>
      </c>
      <c r="H169" s="39">
        <f t="shared" si="27"/>
        <v>2170.8900147040881</v>
      </c>
      <c r="I169" s="37">
        <f t="shared" si="29"/>
        <v>7377.2753362915355</v>
      </c>
      <c r="J169" s="40">
        <f t="shared" si="30"/>
        <v>-278.79259239852956</v>
      </c>
      <c r="K169" s="37">
        <f t="shared" si="31"/>
        <v>7098.482743893006</v>
      </c>
      <c r="L169" s="37">
        <f t="shared" si="32"/>
        <v>11523304.075287379</v>
      </c>
      <c r="M169" s="37">
        <f t="shared" si="33"/>
        <v>11087830.045960875</v>
      </c>
      <c r="N169" s="41">
        <f>'jan-aug'!M169</f>
        <v>8913281.5859391391</v>
      </c>
      <c r="O169" s="41">
        <f t="shared" si="34"/>
        <v>2174548.4600217361</v>
      </c>
    </row>
    <row r="170" spans="1:15" s="34" customFormat="1" ht="14.5" x14ac:dyDescent="0.35">
      <c r="A170" s="33">
        <v>3427</v>
      </c>
      <c r="B170" s="34" t="s">
        <v>108</v>
      </c>
      <c r="C170">
        <v>110513321</v>
      </c>
      <c r="D170" s="36">
        <v>5578</v>
      </c>
      <c r="E170" s="37">
        <f t="shared" si="28"/>
        <v>19812.355862316243</v>
      </c>
      <c r="F170" s="38">
        <f t="shared" si="25"/>
        <v>0.80057492713350775</v>
      </c>
      <c r="G170" s="39">
        <f t="shared" si="26"/>
        <v>2961.1823035574967</v>
      </c>
      <c r="H170" s="39">
        <f t="shared" si="27"/>
        <v>861.1882541866172</v>
      </c>
      <c r="I170" s="37">
        <f t="shared" si="29"/>
        <v>3822.3705577441137</v>
      </c>
      <c r="J170" s="40">
        <f t="shared" si="30"/>
        <v>-278.79259239852956</v>
      </c>
      <c r="K170" s="37">
        <f t="shared" si="31"/>
        <v>3543.5779653455843</v>
      </c>
      <c r="L170" s="37">
        <f t="shared" si="32"/>
        <v>21321182.971096665</v>
      </c>
      <c r="M170" s="37">
        <f t="shared" si="33"/>
        <v>19766077.890697669</v>
      </c>
      <c r="N170" s="41">
        <f>'jan-aug'!M170</f>
        <v>15407027.959326839</v>
      </c>
      <c r="O170" s="41">
        <f t="shared" si="34"/>
        <v>4359049.9313708302</v>
      </c>
    </row>
    <row r="171" spans="1:15" s="34" customFormat="1" ht="14.5" x14ac:dyDescent="0.35">
      <c r="A171" s="33">
        <v>3428</v>
      </c>
      <c r="B171" s="34" t="s">
        <v>109</v>
      </c>
      <c r="C171">
        <v>47249999</v>
      </c>
      <c r="D171" s="36">
        <v>2432</v>
      </c>
      <c r="E171" s="37">
        <f t="shared" si="28"/>
        <v>19428.45353618421</v>
      </c>
      <c r="F171" s="38">
        <f t="shared" si="25"/>
        <v>0.78506225519760164</v>
      </c>
      <c r="G171" s="39">
        <f t="shared" si="26"/>
        <v>3191.5236992367163</v>
      </c>
      <c r="H171" s="39">
        <f t="shared" si="27"/>
        <v>995.55406833282859</v>
      </c>
      <c r="I171" s="37">
        <f t="shared" si="29"/>
        <v>4187.0777675695444</v>
      </c>
      <c r="J171" s="40">
        <f t="shared" si="30"/>
        <v>-278.79259239852956</v>
      </c>
      <c r="K171" s="37">
        <f t="shared" si="31"/>
        <v>3908.285175171015</v>
      </c>
      <c r="L171" s="37">
        <f t="shared" si="32"/>
        <v>10182973.130729131</v>
      </c>
      <c r="M171" s="37">
        <f t="shared" si="33"/>
        <v>9504949.5460159089</v>
      </c>
      <c r="N171" s="41">
        <f>'jan-aug'!M171</f>
        <v>7262400.6299001221</v>
      </c>
      <c r="O171" s="41">
        <f t="shared" si="34"/>
        <v>2242548.9161157869</v>
      </c>
    </row>
    <row r="172" spans="1:15" s="34" customFormat="1" ht="14.5" x14ac:dyDescent="0.35">
      <c r="A172" s="33">
        <v>3429</v>
      </c>
      <c r="B172" s="34" t="s">
        <v>110</v>
      </c>
      <c r="C172">
        <v>26705425</v>
      </c>
      <c r="D172" s="36">
        <v>1545</v>
      </c>
      <c r="E172" s="37">
        <f t="shared" si="28"/>
        <v>17285.064724919095</v>
      </c>
      <c r="F172" s="38">
        <f t="shared" si="25"/>
        <v>0.69845249746247406</v>
      </c>
      <c r="G172" s="39">
        <f t="shared" si="26"/>
        <v>4477.556985995785</v>
      </c>
      <c r="H172" s="39">
        <f t="shared" si="27"/>
        <v>1745.7401522756188</v>
      </c>
      <c r="I172" s="37">
        <f t="shared" si="29"/>
        <v>6223.297138271404</v>
      </c>
      <c r="J172" s="40">
        <f t="shared" si="30"/>
        <v>-278.79259239852956</v>
      </c>
      <c r="K172" s="37">
        <f t="shared" si="31"/>
        <v>5944.5045458728746</v>
      </c>
      <c r="L172" s="37">
        <f t="shared" si="32"/>
        <v>9614994.0786293186</v>
      </c>
      <c r="M172" s="37">
        <f t="shared" si="33"/>
        <v>9184259.5233735908</v>
      </c>
      <c r="N172" s="41">
        <f>'jan-aug'!M172</f>
        <v>7093313.2573789824</v>
      </c>
      <c r="O172" s="41">
        <f t="shared" si="34"/>
        <v>2090946.2659946084</v>
      </c>
    </row>
    <row r="173" spans="1:15" s="34" customFormat="1" ht="14.5" x14ac:dyDescent="0.35">
      <c r="A173" s="33">
        <v>3430</v>
      </c>
      <c r="B173" s="34" t="s">
        <v>111</v>
      </c>
      <c r="C173">
        <v>44667544</v>
      </c>
      <c r="D173" s="36">
        <v>1891</v>
      </c>
      <c r="E173" s="37">
        <f t="shared" si="28"/>
        <v>23621.123215230036</v>
      </c>
      <c r="F173" s="38">
        <f t="shared" si="25"/>
        <v>0.95447906994305265</v>
      </c>
      <c r="G173" s="39">
        <f t="shared" si="26"/>
        <v>675.92189180922071</v>
      </c>
      <c r="H173" s="39">
        <f t="shared" si="27"/>
        <v>0</v>
      </c>
      <c r="I173" s="37">
        <f t="shared" si="29"/>
        <v>675.92189180922071</v>
      </c>
      <c r="J173" s="40">
        <f t="shared" si="30"/>
        <v>-278.79259239852956</v>
      </c>
      <c r="K173" s="37">
        <f t="shared" si="31"/>
        <v>397.12929941069115</v>
      </c>
      <c r="L173" s="37">
        <f t="shared" si="32"/>
        <v>1278168.2974112364</v>
      </c>
      <c r="M173" s="37">
        <f t="shared" si="33"/>
        <v>750971.5051856169</v>
      </c>
      <c r="N173" s="41">
        <f>'jan-aug'!M173</f>
        <v>2836616.003368062</v>
      </c>
      <c r="O173" s="41">
        <f t="shared" si="34"/>
        <v>-2085644.4981824451</v>
      </c>
    </row>
    <row r="174" spans="1:15" s="34" customFormat="1" ht="14.5" x14ac:dyDescent="0.35">
      <c r="A174" s="33">
        <v>3431</v>
      </c>
      <c r="B174" s="34" t="s">
        <v>114</v>
      </c>
      <c r="C174">
        <v>47057645</v>
      </c>
      <c r="D174" s="36">
        <v>2553</v>
      </c>
      <c r="E174" s="37">
        <f t="shared" si="28"/>
        <v>18432.293380336858</v>
      </c>
      <c r="F174" s="38">
        <f t="shared" si="25"/>
        <v>0.74480955381655745</v>
      </c>
      <c r="G174" s="39">
        <f t="shared" si="26"/>
        <v>3789.2197927451275</v>
      </c>
      <c r="H174" s="39">
        <f t="shared" si="27"/>
        <v>1344.2101228794018</v>
      </c>
      <c r="I174" s="37">
        <f t="shared" si="29"/>
        <v>5133.4299156245288</v>
      </c>
      <c r="J174" s="40">
        <f t="shared" si="30"/>
        <v>-278.79259239852956</v>
      </c>
      <c r="K174" s="37">
        <f t="shared" si="31"/>
        <v>4854.6373232259994</v>
      </c>
      <c r="L174" s="37">
        <f t="shared" si="32"/>
        <v>13105646.574589422</v>
      </c>
      <c r="M174" s="37">
        <f t="shared" si="33"/>
        <v>12393889.086195976</v>
      </c>
      <c r="N174" s="41">
        <f>'jan-aug'!M174</f>
        <v>9800306.3714165315</v>
      </c>
      <c r="O174" s="41">
        <f t="shared" si="34"/>
        <v>2593582.714779444</v>
      </c>
    </row>
    <row r="175" spans="1:15" s="34" customFormat="1" ht="14.5" x14ac:dyDescent="0.35">
      <c r="A175" s="33">
        <v>3432</v>
      </c>
      <c r="B175" s="34" t="s">
        <v>115</v>
      </c>
      <c r="C175">
        <v>39038595</v>
      </c>
      <c r="D175" s="36">
        <v>1975</v>
      </c>
      <c r="E175" s="37">
        <f t="shared" si="28"/>
        <v>19766.377215189874</v>
      </c>
      <c r="F175" s="38">
        <f t="shared" si="25"/>
        <v>0.79871702833900327</v>
      </c>
      <c r="G175" s="39">
        <f t="shared" si="26"/>
        <v>2988.7694918333182</v>
      </c>
      <c r="H175" s="39">
        <f t="shared" si="27"/>
        <v>877.28078068084631</v>
      </c>
      <c r="I175" s="37">
        <f t="shared" si="29"/>
        <v>3866.0502725141646</v>
      </c>
      <c r="J175" s="40">
        <f t="shared" si="30"/>
        <v>-278.79259239852956</v>
      </c>
      <c r="K175" s="37">
        <f t="shared" si="31"/>
        <v>3587.2576801156351</v>
      </c>
      <c r="L175" s="37">
        <f t="shared" si="32"/>
        <v>7635449.2882154752</v>
      </c>
      <c r="M175" s="37">
        <f t="shared" si="33"/>
        <v>7084833.9182283795</v>
      </c>
      <c r="N175" s="41">
        <f>'jan-aug'!M175</f>
        <v>5555385.650371192</v>
      </c>
      <c r="O175" s="41">
        <f t="shared" si="34"/>
        <v>1529448.2678571874</v>
      </c>
    </row>
    <row r="176" spans="1:15" s="34" customFormat="1" ht="14.5" x14ac:dyDescent="0.35">
      <c r="A176" s="33">
        <v>3433</v>
      </c>
      <c r="B176" s="34" t="s">
        <v>116</v>
      </c>
      <c r="C176">
        <v>48402966</v>
      </c>
      <c r="D176" s="36">
        <v>2197</v>
      </c>
      <c r="E176" s="37">
        <f t="shared" si="28"/>
        <v>22031.390987710514</v>
      </c>
      <c r="F176" s="38">
        <f t="shared" si="25"/>
        <v>0.89024139063561869</v>
      </c>
      <c r="G176" s="39">
        <f t="shared" si="26"/>
        <v>1629.7612283209339</v>
      </c>
      <c r="H176" s="39">
        <f t="shared" si="27"/>
        <v>84.525960298622152</v>
      </c>
      <c r="I176" s="37">
        <f t="shared" si="29"/>
        <v>1714.287188619556</v>
      </c>
      <c r="J176" s="40">
        <f t="shared" si="30"/>
        <v>-278.79259239852956</v>
      </c>
      <c r="K176" s="37">
        <f t="shared" si="31"/>
        <v>1435.4945962210263</v>
      </c>
      <c r="L176" s="37">
        <f t="shared" si="32"/>
        <v>3766288.9533971646</v>
      </c>
      <c r="M176" s="37">
        <f t="shared" si="33"/>
        <v>3153781.6278975946</v>
      </c>
      <c r="N176" s="41">
        <f>'jan-aug'!M176</f>
        <v>1535382.1915344032</v>
      </c>
      <c r="O176" s="41">
        <f t="shared" si="34"/>
        <v>1618399.4363631913</v>
      </c>
    </row>
    <row r="177" spans="1:15" s="34" customFormat="1" ht="14.5" x14ac:dyDescent="0.35">
      <c r="A177" s="33">
        <v>3434</v>
      </c>
      <c r="B177" s="34" t="s">
        <v>117</v>
      </c>
      <c r="C177">
        <v>42856391</v>
      </c>
      <c r="D177" s="36">
        <v>2228</v>
      </c>
      <c r="E177" s="37">
        <f t="shared" si="28"/>
        <v>19235.364003590665</v>
      </c>
      <c r="F177" s="38">
        <f t="shared" si="25"/>
        <v>0.77725992015170531</v>
      </c>
      <c r="G177" s="39">
        <f t="shared" si="26"/>
        <v>3307.3774187928434</v>
      </c>
      <c r="H177" s="39">
        <f t="shared" si="27"/>
        <v>1063.1354047405696</v>
      </c>
      <c r="I177" s="37">
        <f t="shared" si="29"/>
        <v>4370.5128235334132</v>
      </c>
      <c r="J177" s="40">
        <f t="shared" si="30"/>
        <v>-278.79259239852956</v>
      </c>
      <c r="K177" s="37">
        <f t="shared" si="31"/>
        <v>4091.7202311348838</v>
      </c>
      <c r="L177" s="37">
        <f t="shared" si="32"/>
        <v>9737502.5708324444</v>
      </c>
      <c r="M177" s="37">
        <f t="shared" si="33"/>
        <v>9116352.6749685202</v>
      </c>
      <c r="N177" s="41">
        <f>'jan-aug'!M177</f>
        <v>7228758.6371782375</v>
      </c>
      <c r="O177" s="41">
        <f t="shared" si="34"/>
        <v>1887594.0377902826</v>
      </c>
    </row>
    <row r="178" spans="1:15" s="34" customFormat="1" ht="14.5" x14ac:dyDescent="0.35">
      <c r="A178" s="33">
        <v>3435</v>
      </c>
      <c r="B178" s="34" t="s">
        <v>118</v>
      </c>
      <c r="C178">
        <v>68812187</v>
      </c>
      <c r="D178" s="36">
        <v>3570</v>
      </c>
      <c r="E178" s="37">
        <f t="shared" si="28"/>
        <v>19275.122408963587</v>
      </c>
      <c r="F178" s="38">
        <f t="shared" si="25"/>
        <v>0.77886647228036521</v>
      </c>
      <c r="G178" s="39">
        <f t="shared" si="26"/>
        <v>3283.5223755690899</v>
      </c>
      <c r="H178" s="39">
        <f t="shared" si="27"/>
        <v>1049.2199628600467</v>
      </c>
      <c r="I178" s="37">
        <f t="shared" si="29"/>
        <v>4332.7423384291369</v>
      </c>
      <c r="J178" s="40">
        <f t="shared" si="30"/>
        <v>-278.79259239852956</v>
      </c>
      <c r="K178" s="37">
        <f t="shared" si="31"/>
        <v>4053.9497460306075</v>
      </c>
      <c r="L178" s="37">
        <f t="shared" si="32"/>
        <v>15467890.148192018</v>
      </c>
      <c r="M178" s="37">
        <f t="shared" si="33"/>
        <v>14472600.593329269</v>
      </c>
      <c r="N178" s="41">
        <f>'jan-aug'!M178</f>
        <v>10559015.74763299</v>
      </c>
      <c r="O178" s="41">
        <f t="shared" si="34"/>
        <v>3913584.8456962798</v>
      </c>
    </row>
    <row r="179" spans="1:15" s="34" customFormat="1" ht="14.5" x14ac:dyDescent="0.35">
      <c r="A179" s="33">
        <v>3436</v>
      </c>
      <c r="B179" s="34" t="s">
        <v>119</v>
      </c>
      <c r="C179">
        <v>128267284</v>
      </c>
      <c r="D179" s="36">
        <v>5723</v>
      </c>
      <c r="E179" s="37">
        <f t="shared" si="28"/>
        <v>22412.59549187489</v>
      </c>
      <c r="F179" s="38">
        <f t="shared" si="25"/>
        <v>0.9056450493557221</v>
      </c>
      <c r="G179" s="39">
        <f t="shared" si="26"/>
        <v>1401.0385258223082</v>
      </c>
      <c r="H179" s="39">
        <f t="shared" si="27"/>
        <v>0</v>
      </c>
      <c r="I179" s="37">
        <f t="shared" si="29"/>
        <v>1401.0385258223082</v>
      </c>
      <c r="J179" s="40">
        <f t="shared" si="30"/>
        <v>-278.79259239852956</v>
      </c>
      <c r="K179" s="37">
        <f t="shared" si="31"/>
        <v>1122.2459334237788</v>
      </c>
      <c r="L179" s="37">
        <f t="shared" si="32"/>
        <v>8018143.4832810694</v>
      </c>
      <c r="M179" s="37">
        <f t="shared" si="33"/>
        <v>6422613.4769842857</v>
      </c>
      <c r="N179" s="41">
        <f>'jan-aug'!M179</f>
        <v>2583654.5890538846</v>
      </c>
      <c r="O179" s="41">
        <f t="shared" si="34"/>
        <v>3838958.8879304011</v>
      </c>
    </row>
    <row r="180" spans="1:15" s="34" customFormat="1" ht="14.5" x14ac:dyDescent="0.35">
      <c r="A180" s="33">
        <v>3437</v>
      </c>
      <c r="B180" s="34" t="s">
        <v>120</v>
      </c>
      <c r="C180">
        <v>94477947</v>
      </c>
      <c r="D180" s="36">
        <v>5739</v>
      </c>
      <c r="E180" s="37">
        <f t="shared" si="28"/>
        <v>16462.440669106116</v>
      </c>
      <c r="F180" s="38">
        <f t="shared" si="25"/>
        <v>0.66521201873710589</v>
      </c>
      <c r="G180" s="39">
        <f t="shared" si="26"/>
        <v>4971.1314194835732</v>
      </c>
      <c r="H180" s="39">
        <f t="shared" si="27"/>
        <v>2033.6585718101614</v>
      </c>
      <c r="I180" s="37">
        <f t="shared" si="29"/>
        <v>7004.7899912937346</v>
      </c>
      <c r="J180" s="40">
        <f t="shared" si="30"/>
        <v>-278.79259239852956</v>
      </c>
      <c r="K180" s="37">
        <f t="shared" si="31"/>
        <v>6725.9973988952052</v>
      </c>
      <c r="L180" s="37">
        <f t="shared" si="32"/>
        <v>40200489.76003474</v>
      </c>
      <c r="M180" s="37">
        <f t="shared" si="33"/>
        <v>38600499.072259583</v>
      </c>
      <c r="N180" s="41">
        <f>'jan-aug'!M180</f>
        <v>30332886.782749504</v>
      </c>
      <c r="O180" s="41">
        <f t="shared" si="34"/>
        <v>8267612.2895100787</v>
      </c>
    </row>
    <row r="181" spans="1:15" s="34" customFormat="1" ht="14.5" x14ac:dyDescent="0.35">
      <c r="A181" s="33">
        <v>3438</v>
      </c>
      <c r="B181" s="34" t="s">
        <v>121</v>
      </c>
      <c r="C181">
        <v>66419537</v>
      </c>
      <c r="D181" s="36">
        <v>3119</v>
      </c>
      <c r="E181" s="37">
        <f t="shared" si="28"/>
        <v>21295.138505931387</v>
      </c>
      <c r="F181" s="38">
        <f t="shared" si="25"/>
        <v>0.86049100249155674</v>
      </c>
      <c r="G181" s="39">
        <f t="shared" si="26"/>
        <v>2071.5127173884102</v>
      </c>
      <c r="H181" s="39">
        <f t="shared" si="27"/>
        <v>342.21432892131668</v>
      </c>
      <c r="I181" s="37">
        <f t="shared" si="29"/>
        <v>2413.727046309727</v>
      </c>
      <c r="J181" s="40">
        <f t="shared" si="30"/>
        <v>-278.79259239852956</v>
      </c>
      <c r="K181" s="37">
        <f t="shared" si="31"/>
        <v>2134.9344539111976</v>
      </c>
      <c r="L181" s="37">
        <f t="shared" si="32"/>
        <v>7528414.6574400384</v>
      </c>
      <c r="M181" s="37">
        <f t="shared" si="33"/>
        <v>6658860.5617490252</v>
      </c>
      <c r="N181" s="41">
        <f>'jan-aug'!M181</f>
        <v>4810502.5428899955</v>
      </c>
      <c r="O181" s="41">
        <f t="shared" si="34"/>
        <v>1848358.0188590297</v>
      </c>
    </row>
    <row r="182" spans="1:15" s="34" customFormat="1" ht="14.5" x14ac:dyDescent="0.35">
      <c r="A182" s="33">
        <v>3439</v>
      </c>
      <c r="B182" s="34" t="s">
        <v>122</v>
      </c>
      <c r="C182">
        <v>93471174</v>
      </c>
      <c r="D182" s="36">
        <v>4392</v>
      </c>
      <c r="E182" s="37">
        <f t="shared" si="28"/>
        <v>21282.14344262295</v>
      </c>
      <c r="F182" s="38">
        <f t="shared" si="25"/>
        <v>0.85996589977618321</v>
      </c>
      <c r="G182" s="39">
        <f t="shared" si="26"/>
        <v>2079.3097553734724</v>
      </c>
      <c r="H182" s="39">
        <f t="shared" si="27"/>
        <v>346.7626010792697</v>
      </c>
      <c r="I182" s="37">
        <f t="shared" si="29"/>
        <v>2426.072356452742</v>
      </c>
      <c r="J182" s="40">
        <f t="shared" si="30"/>
        <v>-278.79259239852956</v>
      </c>
      <c r="K182" s="37">
        <f t="shared" si="31"/>
        <v>2147.2797640542126</v>
      </c>
      <c r="L182" s="37">
        <f t="shared" si="32"/>
        <v>10655309.789540444</v>
      </c>
      <c r="M182" s="37">
        <f t="shared" si="33"/>
        <v>9430852.7237261012</v>
      </c>
      <c r="N182" s="41">
        <f>'jan-aug'!M182</f>
        <v>7190299.4433064712</v>
      </c>
      <c r="O182" s="41">
        <f t="shared" si="34"/>
        <v>2240553.28041963</v>
      </c>
    </row>
    <row r="183" spans="1:15" s="34" customFormat="1" ht="14.5" x14ac:dyDescent="0.35">
      <c r="A183" s="33">
        <v>3440</v>
      </c>
      <c r="B183" s="34" t="s">
        <v>123</v>
      </c>
      <c r="C183">
        <v>115897502</v>
      </c>
      <c r="D183" s="36">
        <v>5100</v>
      </c>
      <c r="E183" s="37">
        <f t="shared" si="28"/>
        <v>22725.000392156864</v>
      </c>
      <c r="F183" s="38">
        <f t="shared" si="25"/>
        <v>0.9182686632266549</v>
      </c>
      <c r="G183" s="39">
        <f t="shared" si="26"/>
        <v>1213.5955856531239</v>
      </c>
      <c r="H183" s="39">
        <f t="shared" si="27"/>
        <v>0</v>
      </c>
      <c r="I183" s="37">
        <f t="shared" si="29"/>
        <v>1213.5955856531239</v>
      </c>
      <c r="J183" s="40">
        <f t="shared" si="30"/>
        <v>-278.79259239852956</v>
      </c>
      <c r="K183" s="37">
        <f t="shared" si="31"/>
        <v>934.8029932545943</v>
      </c>
      <c r="L183" s="37">
        <f t="shared" si="32"/>
        <v>6189337.4868309321</v>
      </c>
      <c r="M183" s="37">
        <f t="shared" si="33"/>
        <v>4767495.2655984312</v>
      </c>
      <c r="N183" s="41">
        <f>'jan-aug'!M183</f>
        <v>4124447.6026515462</v>
      </c>
      <c r="O183" s="41">
        <f t="shared" si="34"/>
        <v>643047.66294688499</v>
      </c>
    </row>
    <row r="184" spans="1:15" s="34" customFormat="1" ht="14.5" x14ac:dyDescent="0.35">
      <c r="A184" s="33">
        <v>3441</v>
      </c>
      <c r="B184" s="34" t="s">
        <v>124</v>
      </c>
      <c r="C184">
        <v>124190701</v>
      </c>
      <c r="D184" s="36">
        <v>6106</v>
      </c>
      <c r="E184" s="37">
        <f t="shared" si="28"/>
        <v>20339.125614150016</v>
      </c>
      <c r="F184" s="38">
        <f t="shared" si="25"/>
        <v>0.82186056618729542</v>
      </c>
      <c r="G184" s="39">
        <f t="shared" si="26"/>
        <v>2645.1204524572327</v>
      </c>
      <c r="H184" s="39">
        <f t="shared" si="27"/>
        <v>676.8188410447965</v>
      </c>
      <c r="I184" s="37">
        <f t="shared" si="29"/>
        <v>3321.9392935020292</v>
      </c>
      <c r="J184" s="40">
        <f t="shared" si="30"/>
        <v>-278.79259239852956</v>
      </c>
      <c r="K184" s="37">
        <f t="shared" si="31"/>
        <v>3043.1467011034997</v>
      </c>
      <c r="L184" s="37">
        <f t="shared" si="32"/>
        <v>20283761.32612339</v>
      </c>
      <c r="M184" s="37">
        <f t="shared" si="33"/>
        <v>18581453.756937969</v>
      </c>
      <c r="N184" s="41">
        <f>'jan-aug'!M184</f>
        <v>15115111.09048936</v>
      </c>
      <c r="O184" s="41">
        <f t="shared" si="34"/>
        <v>3466342.6664486099</v>
      </c>
    </row>
    <row r="185" spans="1:15" s="34" customFormat="1" ht="14.5" x14ac:dyDescent="0.35">
      <c r="A185" s="33">
        <v>3442</v>
      </c>
      <c r="B185" s="34" t="s">
        <v>125</v>
      </c>
      <c r="C185">
        <v>291701149</v>
      </c>
      <c r="D185" s="36">
        <v>14973</v>
      </c>
      <c r="E185" s="37">
        <f t="shared" si="28"/>
        <v>19481.810525612771</v>
      </c>
      <c r="F185" s="38">
        <f t="shared" si="25"/>
        <v>0.78721829702426205</v>
      </c>
      <c r="G185" s="39">
        <f t="shared" si="26"/>
        <v>3159.5095055795796</v>
      </c>
      <c r="H185" s="39">
        <f t="shared" si="27"/>
        <v>976.87912203283224</v>
      </c>
      <c r="I185" s="37">
        <f t="shared" si="29"/>
        <v>4136.3886276124122</v>
      </c>
      <c r="J185" s="40">
        <f t="shared" si="30"/>
        <v>-278.79259239852956</v>
      </c>
      <c r="K185" s="37">
        <f t="shared" si="31"/>
        <v>3857.5960352138827</v>
      </c>
      <c r="L185" s="37">
        <f t="shared" si="32"/>
        <v>61934146.92124065</v>
      </c>
      <c r="M185" s="37">
        <f t="shared" si="33"/>
        <v>57759785.435257465</v>
      </c>
      <c r="N185" s="41">
        <f>'jan-aug'!M185</f>
        <v>46909642.12830779</v>
      </c>
      <c r="O185" s="41">
        <f t="shared" si="34"/>
        <v>10850143.306949675</v>
      </c>
    </row>
    <row r="186" spans="1:15" s="34" customFormat="1" ht="14.5" x14ac:dyDescent="0.35">
      <c r="A186" s="33">
        <v>3443</v>
      </c>
      <c r="B186" s="34" t="s">
        <v>126</v>
      </c>
      <c r="C186">
        <v>253906233</v>
      </c>
      <c r="D186" s="36">
        <v>13427</v>
      </c>
      <c r="E186" s="37">
        <f t="shared" si="28"/>
        <v>18910.123854919191</v>
      </c>
      <c r="F186" s="38">
        <f t="shared" si="25"/>
        <v>0.76411766134447245</v>
      </c>
      <c r="G186" s="39">
        <f t="shared" si="26"/>
        <v>3502.5215079957275</v>
      </c>
      <c r="H186" s="39">
        <f t="shared" si="27"/>
        <v>1176.9694567755851</v>
      </c>
      <c r="I186" s="37">
        <f t="shared" si="29"/>
        <v>4679.4909647713121</v>
      </c>
      <c r="J186" s="40">
        <f t="shared" si="30"/>
        <v>-278.79259239852956</v>
      </c>
      <c r="K186" s="37">
        <f t="shared" si="31"/>
        <v>4400.6983723727826</v>
      </c>
      <c r="L186" s="37">
        <f t="shared" si="32"/>
        <v>62831525.183984406</v>
      </c>
      <c r="M186" s="37">
        <f t="shared" si="33"/>
        <v>59088177.045849353</v>
      </c>
      <c r="N186" s="41">
        <f>'jan-aug'!M186</f>
        <v>47371804.375131138</v>
      </c>
      <c r="O186" s="41">
        <f t="shared" si="34"/>
        <v>11716372.670718215</v>
      </c>
    </row>
    <row r="187" spans="1:15" s="34" customFormat="1" ht="14.5" x14ac:dyDescent="0.35">
      <c r="A187" s="33">
        <v>3446</v>
      </c>
      <c r="B187" s="34" t="s">
        <v>129</v>
      </c>
      <c r="C187">
        <v>284013742</v>
      </c>
      <c r="D187" s="36">
        <v>13630</v>
      </c>
      <c r="E187" s="37">
        <f t="shared" si="28"/>
        <v>20837.398532648571</v>
      </c>
      <c r="F187" s="38">
        <f t="shared" si="25"/>
        <v>0.84199470915301466</v>
      </c>
      <c r="G187" s="39">
        <f t="shared" si="26"/>
        <v>2346.1567013580998</v>
      </c>
      <c r="H187" s="39">
        <f t="shared" si="27"/>
        <v>502.42331957030234</v>
      </c>
      <c r="I187" s="37">
        <f t="shared" si="29"/>
        <v>2848.5800209284021</v>
      </c>
      <c r="J187" s="40">
        <f t="shared" si="30"/>
        <v>-278.79259239852956</v>
      </c>
      <c r="K187" s="37">
        <f t="shared" si="31"/>
        <v>2569.7874285298726</v>
      </c>
      <c r="L187" s="37">
        <f t="shared" si="32"/>
        <v>38826145.685254119</v>
      </c>
      <c r="M187" s="37">
        <f t="shared" si="33"/>
        <v>35026202.650862165</v>
      </c>
      <c r="N187" s="41">
        <f>'jan-aug'!M187</f>
        <v>29282523.522055358</v>
      </c>
      <c r="O187" s="41">
        <f t="shared" si="34"/>
        <v>5743679.1288068071</v>
      </c>
    </row>
    <row r="188" spans="1:15" s="34" customFormat="1" ht="14.5" x14ac:dyDescent="0.35">
      <c r="A188" s="33">
        <v>3447</v>
      </c>
      <c r="B188" s="34" t="s">
        <v>130</v>
      </c>
      <c r="C188">
        <v>95381269</v>
      </c>
      <c r="D188" s="36">
        <v>5617</v>
      </c>
      <c r="E188" s="37">
        <f t="shared" si="28"/>
        <v>16980.82054477479</v>
      </c>
      <c r="F188" s="38">
        <f t="shared" si="25"/>
        <v>0.68615864083873457</v>
      </c>
      <c r="G188" s="39">
        <f t="shared" si="26"/>
        <v>4660.1034940823683</v>
      </c>
      <c r="H188" s="39">
        <f t="shared" si="27"/>
        <v>1852.2256153261258</v>
      </c>
      <c r="I188" s="37">
        <f t="shared" si="29"/>
        <v>6512.3291094084943</v>
      </c>
      <c r="J188" s="40">
        <f t="shared" si="30"/>
        <v>-278.79259239852956</v>
      </c>
      <c r="K188" s="37">
        <f t="shared" si="31"/>
        <v>6233.5365170099649</v>
      </c>
      <c r="L188" s="37">
        <f t="shared" si="32"/>
        <v>36579752.607547514</v>
      </c>
      <c r="M188" s="37">
        <f t="shared" si="33"/>
        <v>35013774.616044976</v>
      </c>
      <c r="N188" s="41">
        <f>'jan-aug'!M188</f>
        <v>27755667.295435429</v>
      </c>
      <c r="O188" s="41">
        <f t="shared" si="34"/>
        <v>7258107.3206095472</v>
      </c>
    </row>
    <row r="189" spans="1:15" s="34" customFormat="1" ht="14.5" x14ac:dyDescent="0.35">
      <c r="A189" s="33">
        <v>3448</v>
      </c>
      <c r="B189" s="34" t="s">
        <v>131</v>
      </c>
      <c r="C189">
        <v>120824561</v>
      </c>
      <c r="D189" s="36">
        <v>6633</v>
      </c>
      <c r="E189" s="37">
        <f t="shared" si="28"/>
        <v>18215.673300165836</v>
      </c>
      <c r="F189" s="38">
        <f t="shared" si="25"/>
        <v>0.73605639966852288</v>
      </c>
      <c r="G189" s="39">
        <f t="shared" si="26"/>
        <v>3919.1918408477409</v>
      </c>
      <c r="H189" s="39">
        <f t="shared" si="27"/>
        <v>1420.0271509392596</v>
      </c>
      <c r="I189" s="37">
        <f t="shared" si="29"/>
        <v>5339.218991787</v>
      </c>
      <c r="J189" s="40">
        <f t="shared" si="30"/>
        <v>-278.79259239852956</v>
      </c>
      <c r="K189" s="37">
        <f t="shared" si="31"/>
        <v>5060.4263993884706</v>
      </c>
      <c r="L189" s="37">
        <f t="shared" si="32"/>
        <v>35415039.572523169</v>
      </c>
      <c r="M189" s="37">
        <f t="shared" si="33"/>
        <v>33565808.307143725</v>
      </c>
      <c r="N189" s="41">
        <f>'jan-aug'!M189</f>
        <v>24734618.425854236</v>
      </c>
      <c r="O189" s="41">
        <f t="shared" si="34"/>
        <v>8831189.8812894896</v>
      </c>
    </row>
    <row r="190" spans="1:15" s="34" customFormat="1" ht="14.5" x14ac:dyDescent="0.35">
      <c r="A190" s="33">
        <v>3449</v>
      </c>
      <c r="B190" s="34" t="s">
        <v>132</v>
      </c>
      <c r="C190">
        <v>57760429</v>
      </c>
      <c r="D190" s="36">
        <v>2954</v>
      </c>
      <c r="E190" s="37">
        <f t="shared" si="28"/>
        <v>19553.293500338525</v>
      </c>
      <c r="F190" s="38">
        <f t="shared" si="25"/>
        <v>0.79010677115020911</v>
      </c>
      <c r="G190" s="39">
        <f t="shared" si="26"/>
        <v>3116.6197207441278</v>
      </c>
      <c r="H190" s="39">
        <f t="shared" si="27"/>
        <v>951.86008087881851</v>
      </c>
      <c r="I190" s="37">
        <f t="shared" si="29"/>
        <v>4068.4798016229461</v>
      </c>
      <c r="J190" s="40">
        <f t="shared" si="30"/>
        <v>-278.79259239852956</v>
      </c>
      <c r="K190" s="37">
        <f t="shared" si="31"/>
        <v>3789.6872092244166</v>
      </c>
      <c r="L190" s="37">
        <f t="shared" si="32"/>
        <v>12018289.333994182</v>
      </c>
      <c r="M190" s="37">
        <f t="shared" si="33"/>
        <v>11194736.016048927</v>
      </c>
      <c r="N190" s="41">
        <f>'jan-aug'!M190</f>
        <v>8305894.6362767117</v>
      </c>
      <c r="O190" s="41">
        <f t="shared" si="34"/>
        <v>2888841.3797722152</v>
      </c>
    </row>
    <row r="191" spans="1:15" s="34" customFormat="1" ht="14.5" x14ac:dyDescent="0.35">
      <c r="A191" s="33">
        <v>3450</v>
      </c>
      <c r="B191" s="34" t="s">
        <v>133</v>
      </c>
      <c r="C191">
        <v>23109610</v>
      </c>
      <c r="D191" s="36">
        <v>1279</v>
      </c>
      <c r="E191" s="37">
        <f t="shared" si="28"/>
        <v>18068.498827208758</v>
      </c>
      <c r="F191" s="38">
        <f t="shared" si="25"/>
        <v>0.73010939398266039</v>
      </c>
      <c r="G191" s="39">
        <f t="shared" si="26"/>
        <v>4007.4965246219876</v>
      </c>
      <c r="H191" s="39">
        <f t="shared" si="27"/>
        <v>1471.5382164742368</v>
      </c>
      <c r="I191" s="37">
        <f t="shared" si="29"/>
        <v>5479.034741096224</v>
      </c>
      <c r="J191" s="40">
        <f t="shared" si="30"/>
        <v>-278.79259239852956</v>
      </c>
      <c r="K191" s="37">
        <f t="shared" si="31"/>
        <v>5200.2421486976946</v>
      </c>
      <c r="L191" s="37">
        <f t="shared" si="32"/>
        <v>7007685.4338620706</v>
      </c>
      <c r="M191" s="37">
        <f t="shared" si="33"/>
        <v>6651109.7081843512</v>
      </c>
      <c r="N191" s="41">
        <f>'jan-aug'!M191</f>
        <v>5483360.7752024056</v>
      </c>
      <c r="O191" s="41">
        <f t="shared" si="34"/>
        <v>1167748.9329819456</v>
      </c>
    </row>
    <row r="192" spans="1:15" s="34" customFormat="1" ht="14.5" x14ac:dyDescent="0.35">
      <c r="A192" s="33">
        <v>3451</v>
      </c>
      <c r="B192" s="34" t="s">
        <v>134</v>
      </c>
      <c r="C192">
        <v>137617463</v>
      </c>
      <c r="D192" s="36">
        <v>6413</v>
      </c>
      <c r="E192" s="37">
        <f t="shared" si="28"/>
        <v>21459.139716201465</v>
      </c>
      <c r="F192" s="38">
        <f t="shared" si="25"/>
        <v>0.86711794064440417</v>
      </c>
      <c r="G192" s="39">
        <f t="shared" si="26"/>
        <v>1973.111991226363</v>
      </c>
      <c r="H192" s="39">
        <f t="shared" si="27"/>
        <v>284.81390532678921</v>
      </c>
      <c r="I192" s="37">
        <f t="shared" si="29"/>
        <v>2257.9258965531521</v>
      </c>
      <c r="J192" s="40">
        <f t="shared" si="30"/>
        <v>-278.79259239852956</v>
      </c>
      <c r="K192" s="37">
        <f t="shared" si="31"/>
        <v>1979.1333041546227</v>
      </c>
      <c r="L192" s="37">
        <f t="shared" si="32"/>
        <v>14480078.774595365</v>
      </c>
      <c r="M192" s="37">
        <f t="shared" si="33"/>
        <v>12692181.879543595</v>
      </c>
      <c r="N192" s="41">
        <f>'jan-aug'!M192</f>
        <v>9560616.2503698505</v>
      </c>
      <c r="O192" s="41">
        <f t="shared" si="34"/>
        <v>3131565.6291737445</v>
      </c>
    </row>
    <row r="193" spans="1:15" s="34" customFormat="1" ht="14.5" x14ac:dyDescent="0.35">
      <c r="A193" s="33">
        <v>3452</v>
      </c>
      <c r="B193" s="34" t="s">
        <v>135</v>
      </c>
      <c r="C193">
        <v>49832578</v>
      </c>
      <c r="D193" s="36">
        <v>2125</v>
      </c>
      <c r="E193" s="37">
        <f t="shared" si="28"/>
        <v>23450.624941176469</v>
      </c>
      <c r="F193" s="38">
        <f t="shared" si="25"/>
        <v>0.94758959933817399</v>
      </c>
      <c r="G193" s="39">
        <f t="shared" si="26"/>
        <v>778.22085624136082</v>
      </c>
      <c r="H193" s="39">
        <f t="shared" si="27"/>
        <v>0</v>
      </c>
      <c r="I193" s="37">
        <f t="shared" si="29"/>
        <v>778.22085624136082</v>
      </c>
      <c r="J193" s="40">
        <f t="shared" si="30"/>
        <v>-278.79259239852956</v>
      </c>
      <c r="K193" s="37">
        <f t="shared" si="31"/>
        <v>499.42826384283126</v>
      </c>
      <c r="L193" s="37">
        <f t="shared" si="32"/>
        <v>1653719.3195128918</v>
      </c>
      <c r="M193" s="37">
        <f t="shared" si="33"/>
        <v>1061285.0606660165</v>
      </c>
      <c r="N193" s="41">
        <f>'jan-aug'!M193</f>
        <v>556447.98443814716</v>
      </c>
      <c r="O193" s="41">
        <f t="shared" si="34"/>
        <v>504837.07622786937</v>
      </c>
    </row>
    <row r="194" spans="1:15" s="34" customFormat="1" ht="14.5" x14ac:dyDescent="0.35">
      <c r="A194" s="33">
        <v>3453</v>
      </c>
      <c r="B194" s="34" t="s">
        <v>136</v>
      </c>
      <c r="C194">
        <v>80761338</v>
      </c>
      <c r="D194" s="36">
        <v>3229</v>
      </c>
      <c r="E194" s="37">
        <f t="shared" si="28"/>
        <v>25011.253638897491</v>
      </c>
      <c r="F194" s="38">
        <f t="shared" si="25"/>
        <v>1.0106512672510175</v>
      </c>
      <c r="G194" s="39">
        <f t="shared" si="26"/>
        <v>-158.15636239125232</v>
      </c>
      <c r="H194" s="39">
        <f t="shared" si="27"/>
        <v>0</v>
      </c>
      <c r="I194" s="37">
        <f t="shared" si="29"/>
        <v>-158.15636239125232</v>
      </c>
      <c r="J194" s="40">
        <f t="shared" si="30"/>
        <v>-278.79259239852956</v>
      </c>
      <c r="K194" s="37">
        <f t="shared" si="31"/>
        <v>-436.94895478978185</v>
      </c>
      <c r="L194" s="37">
        <f t="shared" si="32"/>
        <v>-510686.8941613537</v>
      </c>
      <c r="M194" s="37">
        <f t="shared" si="33"/>
        <v>-1410908.1750162055</v>
      </c>
      <c r="N194" s="41">
        <f>'jan-aug'!M194</f>
        <v>-846740.1067525784</v>
      </c>
      <c r="O194" s="41">
        <f t="shared" si="34"/>
        <v>-564168.06826362712</v>
      </c>
    </row>
    <row r="195" spans="1:15" s="34" customFormat="1" ht="14.5" x14ac:dyDescent="0.35">
      <c r="A195" s="33">
        <v>3454</v>
      </c>
      <c r="B195" s="34" t="s">
        <v>137</v>
      </c>
      <c r="C195">
        <v>38258290</v>
      </c>
      <c r="D195" s="36">
        <v>1578</v>
      </c>
      <c r="E195" s="37">
        <f t="shared" si="28"/>
        <v>24244.797211660331</v>
      </c>
      <c r="F195" s="38">
        <f t="shared" si="25"/>
        <v>0.97968040226905462</v>
      </c>
      <c r="G195" s="39">
        <f t="shared" si="26"/>
        <v>301.71749395104416</v>
      </c>
      <c r="H195" s="39">
        <f t="shared" si="27"/>
        <v>0</v>
      </c>
      <c r="I195" s="37">
        <f t="shared" si="29"/>
        <v>301.71749395104416</v>
      </c>
      <c r="J195" s="40">
        <f t="shared" si="30"/>
        <v>-278.79259239852956</v>
      </c>
      <c r="K195" s="37">
        <f t="shared" si="31"/>
        <v>22.924901552514598</v>
      </c>
      <c r="L195" s="37">
        <f t="shared" si="32"/>
        <v>476110.20545474766</v>
      </c>
      <c r="M195" s="37">
        <f t="shared" si="33"/>
        <v>36175.494649868037</v>
      </c>
      <c r="N195" s="41">
        <f>'jan-aug'!M195</f>
        <v>-680082.8944736952</v>
      </c>
      <c r="O195" s="41">
        <f t="shared" si="34"/>
        <v>716258.38912356319</v>
      </c>
    </row>
    <row r="196" spans="1:15" s="34" customFormat="1" ht="14.5" x14ac:dyDescent="0.35">
      <c r="A196" s="33">
        <v>3801</v>
      </c>
      <c r="B196" s="34" t="s">
        <v>155</v>
      </c>
      <c r="C196">
        <v>540047113</v>
      </c>
      <c r="D196" s="36">
        <v>27351</v>
      </c>
      <c r="E196" s="37">
        <f t="shared" si="28"/>
        <v>19745.059156886404</v>
      </c>
      <c r="F196" s="38">
        <f t="shared" si="25"/>
        <v>0.79785561119651238</v>
      </c>
      <c r="G196" s="39">
        <f t="shared" si="26"/>
        <v>3001.5603268154</v>
      </c>
      <c r="H196" s="39">
        <f t="shared" si="27"/>
        <v>884.74210108706075</v>
      </c>
      <c r="I196" s="37">
        <f t="shared" si="29"/>
        <v>3886.3024279024607</v>
      </c>
      <c r="J196" s="40">
        <f t="shared" si="30"/>
        <v>-278.79259239852956</v>
      </c>
      <c r="K196" s="37">
        <f t="shared" si="31"/>
        <v>3607.5098355039313</v>
      </c>
      <c r="L196" s="37">
        <f t="shared" si="32"/>
        <v>106294257.70556021</v>
      </c>
      <c r="M196" s="37">
        <f t="shared" si="33"/>
        <v>98669001.510868028</v>
      </c>
      <c r="N196" s="41">
        <f>'jan-aug'!M196</f>
        <v>77817597.911697462</v>
      </c>
      <c r="O196" s="41">
        <f t="shared" si="34"/>
        <v>20851403.599170566</v>
      </c>
    </row>
    <row r="197" spans="1:15" s="34" customFormat="1" ht="14.5" x14ac:dyDescent="0.35">
      <c r="A197" s="33">
        <v>3802</v>
      </c>
      <c r="B197" s="34" t="s">
        <v>160</v>
      </c>
      <c r="C197">
        <v>531713047</v>
      </c>
      <c r="D197" s="36">
        <v>24699</v>
      </c>
      <c r="E197" s="37">
        <f t="shared" si="28"/>
        <v>21527.715575529375</v>
      </c>
      <c r="F197" s="38">
        <f t="shared" si="25"/>
        <v>0.86988894445465681</v>
      </c>
      <c r="G197" s="39">
        <f t="shared" si="26"/>
        <v>1931.9664756296172</v>
      </c>
      <c r="H197" s="39">
        <f t="shared" si="27"/>
        <v>260.81235456202086</v>
      </c>
      <c r="I197" s="37">
        <f t="shared" si="29"/>
        <v>2192.778830191638</v>
      </c>
      <c r="J197" s="40">
        <f t="shared" si="30"/>
        <v>-278.79259239852956</v>
      </c>
      <c r="K197" s="37">
        <f t="shared" si="31"/>
        <v>1913.9862377931086</v>
      </c>
      <c r="L197" s="37">
        <f t="shared" si="32"/>
        <v>54159444.326903269</v>
      </c>
      <c r="M197" s="37">
        <f t="shared" si="33"/>
        <v>47273546.087251991</v>
      </c>
      <c r="N197" s="41">
        <f>'jan-aug'!M197</f>
        <v>38042182.706312954</v>
      </c>
      <c r="O197" s="41">
        <f t="shared" si="34"/>
        <v>9231363.3809390366</v>
      </c>
    </row>
    <row r="198" spans="1:15" s="34" customFormat="1" ht="14.5" x14ac:dyDescent="0.35">
      <c r="A198" s="33">
        <v>3803</v>
      </c>
      <c r="B198" s="34" t="s">
        <v>156</v>
      </c>
      <c r="C198">
        <v>1310750360</v>
      </c>
      <c r="D198" s="36">
        <v>56293</v>
      </c>
      <c r="E198" s="37">
        <f t="shared" si="28"/>
        <v>23284.428969854154</v>
      </c>
      <c r="F198" s="38">
        <f t="shared" si="25"/>
        <v>0.94087397558520502</v>
      </c>
      <c r="G198" s="39">
        <f t="shared" si="26"/>
        <v>877.93843903474988</v>
      </c>
      <c r="H198" s="39">
        <f t="shared" si="27"/>
        <v>0</v>
      </c>
      <c r="I198" s="37">
        <f t="shared" si="29"/>
        <v>877.93843903474988</v>
      </c>
      <c r="J198" s="40">
        <f t="shared" si="30"/>
        <v>-278.79259239852956</v>
      </c>
      <c r="K198" s="37">
        <f t="shared" si="31"/>
        <v>599.14584663622031</v>
      </c>
      <c r="L198" s="37">
        <f t="shared" si="32"/>
        <v>49421788.548583172</v>
      </c>
      <c r="M198" s="37">
        <f t="shared" si="33"/>
        <v>33727717.144692749</v>
      </c>
      <c r="N198" s="41">
        <f>'jan-aug'!M198</f>
        <v>31004566.923188981</v>
      </c>
      <c r="O198" s="41">
        <f t="shared" si="34"/>
        <v>2723150.2215037681</v>
      </c>
    </row>
    <row r="199" spans="1:15" s="34" customFormat="1" ht="14.5" x14ac:dyDescent="0.35">
      <c r="A199" s="33">
        <v>3804</v>
      </c>
      <c r="B199" s="34" t="s">
        <v>157</v>
      </c>
      <c r="C199">
        <v>1374354592</v>
      </c>
      <c r="D199" s="36">
        <v>63764</v>
      </c>
      <c r="E199" s="37">
        <f t="shared" si="28"/>
        <v>21553.770026974467</v>
      </c>
      <c r="F199" s="38">
        <f t="shared" si="25"/>
        <v>0.87094174911413857</v>
      </c>
      <c r="G199" s="39">
        <f t="shared" si="26"/>
        <v>1916.3338047625621</v>
      </c>
      <c r="H199" s="39">
        <f t="shared" si="27"/>
        <v>251.69329655623858</v>
      </c>
      <c r="I199" s="37">
        <f t="shared" si="29"/>
        <v>2168.0271013188008</v>
      </c>
      <c r="J199" s="40">
        <f t="shared" si="30"/>
        <v>-278.79259239852956</v>
      </c>
      <c r="K199" s="37">
        <f t="shared" si="31"/>
        <v>1889.2345089202713</v>
      </c>
      <c r="L199" s="37">
        <f t="shared" si="32"/>
        <v>138242080.08849201</v>
      </c>
      <c r="M199" s="37">
        <f t="shared" si="33"/>
        <v>120465149.22679219</v>
      </c>
      <c r="N199" s="41">
        <f>'jan-aug'!M199</f>
        <v>96205385.591756195</v>
      </c>
      <c r="O199" s="41">
        <f t="shared" si="34"/>
        <v>24259763.635035992</v>
      </c>
    </row>
    <row r="200" spans="1:15" s="34" customFormat="1" ht="14.5" x14ac:dyDescent="0.35">
      <c r="A200" s="33">
        <v>3805</v>
      </c>
      <c r="B200" s="34" t="s">
        <v>158</v>
      </c>
      <c r="C200">
        <v>1015622854</v>
      </c>
      <c r="D200" s="36">
        <v>47204</v>
      </c>
      <c r="E200" s="37">
        <f t="shared" si="28"/>
        <v>21515.609990678757</v>
      </c>
      <c r="F200" s="38">
        <f t="shared" ref="F200:F263" si="35">IF(ISNUMBER(C200),E200/E$366,"")</f>
        <v>0.86939978366141035</v>
      </c>
      <c r="G200" s="39">
        <f t="shared" ref="G200:G263" si="36">(E$366-E200)*0.6</f>
        <v>1939.2298265399884</v>
      </c>
      <c r="H200" s="39">
        <f t="shared" ref="H200:H263" si="37">IF(E200&gt;=E$366*0.9,0,IF(E200&lt;0.9*E$366,(E$366*0.9-E200)*0.35))</f>
        <v>265.0493092597373</v>
      </c>
      <c r="I200" s="37">
        <f t="shared" si="29"/>
        <v>2204.2791357997257</v>
      </c>
      <c r="J200" s="40">
        <f t="shared" si="30"/>
        <v>-278.79259239852956</v>
      </c>
      <c r="K200" s="37">
        <f t="shared" si="31"/>
        <v>1925.4865434011963</v>
      </c>
      <c r="L200" s="37">
        <f t="shared" si="32"/>
        <v>104050792.32629025</v>
      </c>
      <c r="M200" s="37">
        <f t="shared" si="33"/>
        <v>90890666.79471007</v>
      </c>
      <c r="N200" s="41">
        <f>'jan-aug'!M200</f>
        <v>75779514.832567945</v>
      </c>
      <c r="O200" s="41">
        <f t="shared" si="34"/>
        <v>15111151.962142125</v>
      </c>
    </row>
    <row r="201" spans="1:15" s="34" customFormat="1" ht="14.5" x14ac:dyDescent="0.35">
      <c r="A201" s="33">
        <v>3806</v>
      </c>
      <c r="B201" s="34" t="s">
        <v>162</v>
      </c>
      <c r="C201">
        <v>809695120</v>
      </c>
      <c r="D201" s="36">
        <v>36397</v>
      </c>
      <c r="E201" s="37">
        <f t="shared" ref="E201:E264" si="38">(C201)/D201</f>
        <v>22246.204906997831</v>
      </c>
      <c r="F201" s="38">
        <f t="shared" si="35"/>
        <v>0.89892156168523163</v>
      </c>
      <c r="G201" s="39">
        <f t="shared" si="36"/>
        <v>1500.8728767485438</v>
      </c>
      <c r="H201" s="39">
        <f t="shared" si="37"/>
        <v>9.3410885480612702</v>
      </c>
      <c r="I201" s="37">
        <f t="shared" ref="I201:I264" si="39">G201+H201</f>
        <v>1510.213965296605</v>
      </c>
      <c r="J201" s="40">
        <f t="shared" ref="J201:J264" si="40">I$368</f>
        <v>-278.79259239852956</v>
      </c>
      <c r="K201" s="37">
        <f t="shared" ref="K201:K264" si="41">I201+J201</f>
        <v>1231.4213728980753</v>
      </c>
      <c r="L201" s="37">
        <f t="shared" ref="L201:L264" si="42">(I201*D201)</f>
        <v>54967257.694900535</v>
      </c>
      <c r="M201" s="37">
        <f t="shared" ref="M201:M264" si="43">(K201*D201)</f>
        <v>44820043.709371246</v>
      </c>
      <c r="N201" s="41">
        <f>'jan-aug'!M201</f>
        <v>35830426.797296323</v>
      </c>
      <c r="O201" s="41">
        <f t="shared" ref="O201:O264" si="44">M201-N201</f>
        <v>8989616.9120749235</v>
      </c>
    </row>
    <row r="202" spans="1:15" s="34" customFormat="1" ht="14.5" x14ac:dyDescent="0.35">
      <c r="A202" s="33">
        <v>3807</v>
      </c>
      <c r="B202" s="34" t="s">
        <v>163</v>
      </c>
      <c r="C202">
        <v>1120736560</v>
      </c>
      <c r="D202" s="36">
        <v>54942</v>
      </c>
      <c r="E202" s="37">
        <f t="shared" si="38"/>
        <v>20398.539550799025</v>
      </c>
      <c r="F202" s="38">
        <f t="shared" si="35"/>
        <v>0.82426135629696462</v>
      </c>
      <c r="G202" s="39">
        <f t="shared" si="36"/>
        <v>2609.4720904678275</v>
      </c>
      <c r="H202" s="39">
        <f t="shared" si="37"/>
        <v>656.02396321764331</v>
      </c>
      <c r="I202" s="37">
        <f t="shared" si="39"/>
        <v>3265.4960536854705</v>
      </c>
      <c r="J202" s="40">
        <f t="shared" si="40"/>
        <v>-278.79259239852956</v>
      </c>
      <c r="K202" s="37">
        <f t="shared" si="41"/>
        <v>2986.7034612869411</v>
      </c>
      <c r="L202" s="37">
        <f t="shared" si="42"/>
        <v>179412884.18158713</v>
      </c>
      <c r="M202" s="37">
        <f t="shared" si="43"/>
        <v>164095461.57002711</v>
      </c>
      <c r="N202" s="41">
        <f>'jan-aug'!M202</f>
        <v>132871912.06483243</v>
      </c>
      <c r="O202" s="41">
        <f t="shared" si="44"/>
        <v>31223549.505194679</v>
      </c>
    </row>
    <row r="203" spans="1:15" s="34" customFormat="1" ht="14.5" x14ac:dyDescent="0.35">
      <c r="A203" s="33">
        <v>3808</v>
      </c>
      <c r="B203" s="34" t="s">
        <v>164</v>
      </c>
      <c r="C203">
        <v>267382240</v>
      </c>
      <c r="D203" s="36">
        <v>13049</v>
      </c>
      <c r="E203" s="37">
        <f t="shared" si="38"/>
        <v>20490.630699670473</v>
      </c>
      <c r="F203" s="38">
        <f t="shared" si="35"/>
        <v>0.82798256266483683</v>
      </c>
      <c r="G203" s="39">
        <f t="shared" si="36"/>
        <v>2554.2174011449583</v>
      </c>
      <c r="H203" s="39">
        <f t="shared" si="37"/>
        <v>623.79206111263647</v>
      </c>
      <c r="I203" s="37">
        <f t="shared" si="39"/>
        <v>3178.0094622575948</v>
      </c>
      <c r="J203" s="40">
        <f t="shared" si="40"/>
        <v>-278.79259239852956</v>
      </c>
      <c r="K203" s="37">
        <f t="shared" si="41"/>
        <v>2899.2168698590654</v>
      </c>
      <c r="L203" s="37">
        <f t="shared" si="42"/>
        <v>41469845.472999357</v>
      </c>
      <c r="M203" s="37">
        <f t="shared" si="43"/>
        <v>37831880.934790947</v>
      </c>
      <c r="N203" s="41">
        <f>'jan-aug'!M203</f>
        <v>27168991.763617061</v>
      </c>
      <c r="O203" s="41">
        <f t="shared" si="44"/>
        <v>10662889.171173885</v>
      </c>
    </row>
    <row r="204" spans="1:15" s="34" customFormat="1" ht="14.5" x14ac:dyDescent="0.35">
      <c r="A204" s="33">
        <v>3811</v>
      </c>
      <c r="B204" s="34" t="s">
        <v>161</v>
      </c>
      <c r="C204">
        <v>680743097</v>
      </c>
      <c r="D204" s="36">
        <v>26730</v>
      </c>
      <c r="E204" s="37">
        <f t="shared" si="38"/>
        <v>25467.381107369998</v>
      </c>
      <c r="F204" s="38">
        <f t="shared" si="35"/>
        <v>1.0290824027188861</v>
      </c>
      <c r="G204" s="39">
        <f t="shared" si="36"/>
        <v>-431.83284347475637</v>
      </c>
      <c r="H204" s="39">
        <f t="shared" si="37"/>
        <v>0</v>
      </c>
      <c r="I204" s="37">
        <f t="shared" si="39"/>
        <v>-431.83284347475637</v>
      </c>
      <c r="J204" s="40">
        <f t="shared" si="40"/>
        <v>-278.79259239852956</v>
      </c>
      <c r="K204" s="37">
        <f t="shared" si="41"/>
        <v>-710.62543587328594</v>
      </c>
      <c r="L204" s="37">
        <f t="shared" si="42"/>
        <v>-11542891.906080239</v>
      </c>
      <c r="M204" s="37">
        <f t="shared" si="43"/>
        <v>-18995017.900892932</v>
      </c>
      <c r="N204" s="41">
        <f>'jan-aug'!M204</f>
        <v>-10852156.415514514</v>
      </c>
      <c r="O204" s="41">
        <f t="shared" si="44"/>
        <v>-8142861.4853784181</v>
      </c>
    </row>
    <row r="205" spans="1:15" s="34" customFormat="1" ht="14.5" x14ac:dyDescent="0.35">
      <c r="A205" s="33">
        <v>3812</v>
      </c>
      <c r="B205" s="34" t="s">
        <v>165</v>
      </c>
      <c r="C205">
        <v>47285347</v>
      </c>
      <c r="D205" s="36">
        <v>2340</v>
      </c>
      <c r="E205" s="37">
        <f t="shared" si="38"/>
        <v>20207.413247863249</v>
      </c>
      <c r="F205" s="38">
        <f t="shared" si="35"/>
        <v>0.81653835116272222</v>
      </c>
      <c r="G205" s="39">
        <f t="shared" si="36"/>
        <v>2724.1478722292927</v>
      </c>
      <c r="H205" s="39">
        <f t="shared" si="37"/>
        <v>722.9181692451649</v>
      </c>
      <c r="I205" s="37">
        <f t="shared" si="39"/>
        <v>3447.0660414744575</v>
      </c>
      <c r="J205" s="40">
        <f t="shared" si="40"/>
        <v>-278.79259239852956</v>
      </c>
      <c r="K205" s="37">
        <f t="shared" si="41"/>
        <v>3168.2734490759281</v>
      </c>
      <c r="L205" s="37">
        <f t="shared" si="42"/>
        <v>8066134.5370502304</v>
      </c>
      <c r="M205" s="37">
        <f t="shared" si="43"/>
        <v>7413759.8708376717</v>
      </c>
      <c r="N205" s="41">
        <f>'jan-aug'!M205</f>
        <v>5565976.2165157394</v>
      </c>
      <c r="O205" s="41">
        <f t="shared" si="44"/>
        <v>1847783.6543219322</v>
      </c>
    </row>
    <row r="206" spans="1:15" s="34" customFormat="1" ht="14.5" x14ac:dyDescent="0.35">
      <c r="A206" s="33">
        <v>3813</v>
      </c>
      <c r="B206" s="34" t="s">
        <v>166</v>
      </c>
      <c r="C206">
        <v>306211348</v>
      </c>
      <c r="D206" s="36">
        <v>14061</v>
      </c>
      <c r="E206" s="37">
        <f t="shared" si="38"/>
        <v>21777.352108669369</v>
      </c>
      <c r="F206" s="38">
        <f t="shared" si="35"/>
        <v>0.87997622285391763</v>
      </c>
      <c r="G206" s="39">
        <f t="shared" si="36"/>
        <v>1782.1845557456211</v>
      </c>
      <c r="H206" s="39">
        <f t="shared" si="37"/>
        <v>173.43956796302299</v>
      </c>
      <c r="I206" s="37">
        <f t="shared" si="39"/>
        <v>1955.624123708644</v>
      </c>
      <c r="J206" s="40">
        <f t="shared" si="40"/>
        <v>-278.79259239852956</v>
      </c>
      <c r="K206" s="37">
        <f t="shared" si="41"/>
        <v>1676.8315313101143</v>
      </c>
      <c r="L206" s="37">
        <f t="shared" si="42"/>
        <v>27498030.803467244</v>
      </c>
      <c r="M206" s="37">
        <f t="shared" si="43"/>
        <v>23577928.161751516</v>
      </c>
      <c r="N206" s="41">
        <f>'jan-aug'!M206</f>
        <v>17924807.760845236</v>
      </c>
      <c r="O206" s="41">
        <f t="shared" si="44"/>
        <v>5653120.4009062797</v>
      </c>
    </row>
    <row r="207" spans="1:15" s="34" customFormat="1" ht="14.5" x14ac:dyDescent="0.35">
      <c r="A207" s="33">
        <v>3814</v>
      </c>
      <c r="B207" s="34" t="s">
        <v>167</v>
      </c>
      <c r="C207">
        <v>208929034</v>
      </c>
      <c r="D207" s="36">
        <v>10380</v>
      </c>
      <c r="E207" s="37">
        <f t="shared" si="38"/>
        <v>20128.037957610792</v>
      </c>
      <c r="F207" s="38">
        <f t="shared" si="35"/>
        <v>0.81333096544586625</v>
      </c>
      <c r="G207" s="39">
        <f t="shared" si="36"/>
        <v>2771.7730463807675</v>
      </c>
      <c r="H207" s="39">
        <f t="shared" si="37"/>
        <v>750.69952083352507</v>
      </c>
      <c r="I207" s="37">
        <f t="shared" si="39"/>
        <v>3522.4725672142927</v>
      </c>
      <c r="J207" s="40">
        <f t="shared" si="40"/>
        <v>-278.79259239852956</v>
      </c>
      <c r="K207" s="37">
        <f t="shared" si="41"/>
        <v>3243.6799748157632</v>
      </c>
      <c r="L207" s="37">
        <f t="shared" si="42"/>
        <v>36563265.24768436</v>
      </c>
      <c r="M207" s="37">
        <f t="shared" si="43"/>
        <v>33669398.138587624</v>
      </c>
      <c r="N207" s="41">
        <f>'jan-aug'!M207</f>
        <v>28501730.379672382</v>
      </c>
      <c r="O207" s="41">
        <f t="shared" si="44"/>
        <v>5167667.7589152418</v>
      </c>
    </row>
    <row r="208" spans="1:15" s="34" customFormat="1" ht="14.5" x14ac:dyDescent="0.35">
      <c r="A208" s="33">
        <v>3815</v>
      </c>
      <c r="B208" s="34" t="s">
        <v>168</v>
      </c>
      <c r="C208">
        <v>72750876</v>
      </c>
      <c r="D208" s="36">
        <v>4060</v>
      </c>
      <c r="E208" s="37">
        <f t="shared" si="38"/>
        <v>17918.934975369459</v>
      </c>
      <c r="F208" s="38">
        <f t="shared" si="35"/>
        <v>0.72406583860640161</v>
      </c>
      <c r="G208" s="39">
        <f t="shared" si="36"/>
        <v>4097.2348357255669</v>
      </c>
      <c r="H208" s="39">
        <f t="shared" si="37"/>
        <v>1523.8855646179916</v>
      </c>
      <c r="I208" s="37">
        <f t="shared" si="39"/>
        <v>5621.1204003435587</v>
      </c>
      <c r="J208" s="40">
        <f t="shared" si="40"/>
        <v>-278.79259239852956</v>
      </c>
      <c r="K208" s="37">
        <f t="shared" si="41"/>
        <v>5342.3278079450292</v>
      </c>
      <c r="L208" s="37">
        <f t="shared" si="42"/>
        <v>22821748.825394846</v>
      </c>
      <c r="M208" s="37">
        <f t="shared" si="43"/>
        <v>21689850.90025682</v>
      </c>
      <c r="N208" s="41">
        <f>'jan-aug'!M208</f>
        <v>16783414.088484578</v>
      </c>
      <c r="O208" s="41">
        <f t="shared" si="44"/>
        <v>4906436.8117722422</v>
      </c>
    </row>
    <row r="209" spans="1:15" s="34" customFormat="1" ht="14.5" x14ac:dyDescent="0.35">
      <c r="A209" s="33">
        <v>3816</v>
      </c>
      <c r="B209" s="34" t="s">
        <v>169</v>
      </c>
      <c r="C209">
        <v>124783044</v>
      </c>
      <c r="D209" s="36">
        <v>6515</v>
      </c>
      <c r="E209" s="37">
        <f t="shared" si="38"/>
        <v>19153.191711435149</v>
      </c>
      <c r="F209" s="38">
        <f t="shared" si="35"/>
        <v>0.77393951356997615</v>
      </c>
      <c r="G209" s="39">
        <f t="shared" si="36"/>
        <v>3356.6807940861531</v>
      </c>
      <c r="H209" s="39">
        <f t="shared" si="37"/>
        <v>1091.895706995</v>
      </c>
      <c r="I209" s="37">
        <f t="shared" si="39"/>
        <v>4448.5765010811529</v>
      </c>
      <c r="J209" s="40">
        <f t="shared" si="40"/>
        <v>-278.79259239852956</v>
      </c>
      <c r="K209" s="37">
        <f t="shared" si="41"/>
        <v>4169.7839086826234</v>
      </c>
      <c r="L209" s="37">
        <f t="shared" si="42"/>
        <v>28982475.904543709</v>
      </c>
      <c r="M209" s="37">
        <f t="shared" si="43"/>
        <v>27166142.165067293</v>
      </c>
      <c r="N209" s="41">
        <f>'jan-aug'!M209</f>
        <v>20824798.371730793</v>
      </c>
      <c r="O209" s="41">
        <f t="shared" si="44"/>
        <v>6341343.7933364995</v>
      </c>
    </row>
    <row r="210" spans="1:15" s="34" customFormat="1" ht="14.5" x14ac:dyDescent="0.35">
      <c r="A210" s="33">
        <v>3817</v>
      </c>
      <c r="B210" s="34" t="s">
        <v>425</v>
      </c>
      <c r="C210">
        <v>196071545</v>
      </c>
      <c r="D210" s="36">
        <v>10444</v>
      </c>
      <c r="E210" s="37">
        <f t="shared" si="38"/>
        <v>18773.606376867101</v>
      </c>
      <c r="F210" s="38">
        <f t="shared" si="35"/>
        <v>0.75860128203029509</v>
      </c>
      <c r="G210" s="39">
        <f t="shared" si="36"/>
        <v>3584.4319948269817</v>
      </c>
      <c r="H210" s="39">
        <f t="shared" si="37"/>
        <v>1224.7505740938168</v>
      </c>
      <c r="I210" s="37">
        <f t="shared" si="39"/>
        <v>4809.1825689207981</v>
      </c>
      <c r="J210" s="40">
        <f t="shared" si="40"/>
        <v>-278.79259239852956</v>
      </c>
      <c r="K210" s="37">
        <f t="shared" si="41"/>
        <v>4530.3899765222686</v>
      </c>
      <c r="L210" s="37">
        <f t="shared" si="42"/>
        <v>50227102.749808818</v>
      </c>
      <c r="M210" s="37">
        <f t="shared" si="43"/>
        <v>47315392.914798573</v>
      </c>
      <c r="N210" s="41">
        <f>'jan-aug'!M210</f>
        <v>37543506.410722382</v>
      </c>
      <c r="O210" s="41">
        <f t="shared" si="44"/>
        <v>9771886.5040761903</v>
      </c>
    </row>
    <row r="211" spans="1:15" s="34" customFormat="1" ht="14.5" x14ac:dyDescent="0.35">
      <c r="A211" s="33">
        <v>3818</v>
      </c>
      <c r="B211" s="34" t="s">
        <v>171</v>
      </c>
      <c r="C211">
        <v>170363886</v>
      </c>
      <c r="D211" s="36">
        <v>5691</v>
      </c>
      <c r="E211" s="37">
        <f t="shared" si="38"/>
        <v>29935.667896678966</v>
      </c>
      <c r="F211" s="38">
        <f t="shared" si="35"/>
        <v>1.2096363154197272</v>
      </c>
      <c r="G211" s="39">
        <f t="shared" si="36"/>
        <v>-3112.8049170601371</v>
      </c>
      <c r="H211" s="39">
        <f t="shared" si="37"/>
        <v>0</v>
      </c>
      <c r="I211" s="37">
        <f t="shared" si="39"/>
        <v>-3112.8049170601371</v>
      </c>
      <c r="J211" s="40">
        <f t="shared" si="40"/>
        <v>-278.79259239852956</v>
      </c>
      <c r="K211" s="37">
        <f t="shared" si="41"/>
        <v>-3391.5975094586665</v>
      </c>
      <c r="L211" s="37">
        <f t="shared" si="42"/>
        <v>-17714972.782989241</v>
      </c>
      <c r="M211" s="37">
        <f t="shared" si="43"/>
        <v>-19301581.42632927</v>
      </c>
      <c r="N211" s="41">
        <f>'jan-aug'!M211</f>
        <v>-21305819.814099997</v>
      </c>
      <c r="O211" s="41">
        <f t="shared" si="44"/>
        <v>2004238.3877707273</v>
      </c>
    </row>
    <row r="212" spans="1:15" s="34" customFormat="1" ht="14.5" x14ac:dyDescent="0.35">
      <c r="A212" s="33">
        <v>3819</v>
      </c>
      <c r="B212" s="34" t="s">
        <v>172</v>
      </c>
      <c r="C212">
        <v>38334111</v>
      </c>
      <c r="D212" s="36">
        <v>1573</v>
      </c>
      <c r="E212" s="37">
        <f t="shared" si="38"/>
        <v>24370.064208518754</v>
      </c>
      <c r="F212" s="38">
        <f t="shared" si="35"/>
        <v>0.98474217369992789</v>
      </c>
      <c r="G212" s="39">
        <f t="shared" si="36"/>
        <v>226.55729583599023</v>
      </c>
      <c r="H212" s="39">
        <f t="shared" si="37"/>
        <v>0</v>
      </c>
      <c r="I212" s="37">
        <f t="shared" si="39"/>
        <v>226.55729583599023</v>
      </c>
      <c r="J212" s="40">
        <f t="shared" si="40"/>
        <v>-278.79259239852956</v>
      </c>
      <c r="K212" s="37">
        <f t="shared" si="41"/>
        <v>-52.235296562539332</v>
      </c>
      <c r="L212" s="37">
        <f t="shared" si="42"/>
        <v>356374.62635001261</v>
      </c>
      <c r="M212" s="37">
        <f t="shared" si="43"/>
        <v>-82166.121492874372</v>
      </c>
      <c r="N212" s="41">
        <f>'jan-aug'!M212</f>
        <v>-815986.66996649362</v>
      </c>
      <c r="O212" s="41">
        <f t="shared" si="44"/>
        <v>733820.54847361927</v>
      </c>
    </row>
    <row r="213" spans="1:15" s="34" customFormat="1" ht="14.5" x14ac:dyDescent="0.35">
      <c r="A213" s="33">
        <v>3820</v>
      </c>
      <c r="B213" s="34" t="s">
        <v>173</v>
      </c>
      <c r="C213">
        <v>63100005</v>
      </c>
      <c r="D213" s="36">
        <v>2888</v>
      </c>
      <c r="E213" s="37">
        <f t="shared" si="38"/>
        <v>21849.032202216065</v>
      </c>
      <c r="F213" s="38">
        <f t="shared" si="35"/>
        <v>0.88287266212983528</v>
      </c>
      <c r="G213" s="39">
        <f t="shared" si="36"/>
        <v>1739.1764996176032</v>
      </c>
      <c r="H213" s="39">
        <f t="shared" si="37"/>
        <v>148.35153522167928</v>
      </c>
      <c r="I213" s="37">
        <f t="shared" si="39"/>
        <v>1887.5280348392826</v>
      </c>
      <c r="J213" s="40">
        <f t="shared" si="40"/>
        <v>-278.79259239852956</v>
      </c>
      <c r="K213" s="37">
        <f t="shared" si="41"/>
        <v>1608.7354424407531</v>
      </c>
      <c r="L213" s="37">
        <f t="shared" si="42"/>
        <v>5451180.9646158479</v>
      </c>
      <c r="M213" s="37">
        <f t="shared" si="43"/>
        <v>4646027.9577688947</v>
      </c>
      <c r="N213" s="41">
        <f>'jan-aug'!M213</f>
        <v>3459314.0636313921</v>
      </c>
      <c r="O213" s="41">
        <f t="shared" si="44"/>
        <v>1186713.8941375026</v>
      </c>
    </row>
    <row r="214" spans="1:15" s="34" customFormat="1" ht="14.5" x14ac:dyDescent="0.35">
      <c r="A214" s="33">
        <v>3821</v>
      </c>
      <c r="B214" s="34" t="s">
        <v>174</v>
      </c>
      <c r="C214">
        <v>50795596</v>
      </c>
      <c r="D214" s="36">
        <v>2403</v>
      </c>
      <c r="E214" s="37">
        <f t="shared" si="38"/>
        <v>21138.408655846859</v>
      </c>
      <c r="F214" s="38">
        <f t="shared" si="35"/>
        <v>0.85415788445233742</v>
      </c>
      <c r="G214" s="39">
        <f t="shared" si="36"/>
        <v>2165.5506274391269</v>
      </c>
      <c r="H214" s="39">
        <f t="shared" si="37"/>
        <v>397.06977645090154</v>
      </c>
      <c r="I214" s="37">
        <f t="shared" si="39"/>
        <v>2562.6204038900282</v>
      </c>
      <c r="J214" s="40">
        <f t="shared" si="40"/>
        <v>-278.79259239852956</v>
      </c>
      <c r="K214" s="37">
        <f t="shared" si="41"/>
        <v>2283.8278114914988</v>
      </c>
      <c r="L214" s="37">
        <f t="shared" si="42"/>
        <v>6157976.8305477379</v>
      </c>
      <c r="M214" s="37">
        <f t="shared" si="43"/>
        <v>5488038.231014072</v>
      </c>
      <c r="N214" s="41">
        <f>'jan-aug'!M214</f>
        <v>3623324.1517680855</v>
      </c>
      <c r="O214" s="41">
        <f t="shared" si="44"/>
        <v>1864714.0792459864</v>
      </c>
    </row>
    <row r="215" spans="1:15" s="34" customFormat="1" ht="14.5" x14ac:dyDescent="0.35">
      <c r="A215" s="33">
        <v>3822</v>
      </c>
      <c r="B215" s="34" t="s">
        <v>175</v>
      </c>
      <c r="C215">
        <v>34263040</v>
      </c>
      <c r="D215" s="36">
        <v>1448</v>
      </c>
      <c r="E215" s="37">
        <f t="shared" si="38"/>
        <v>23662.320441988952</v>
      </c>
      <c r="F215" s="38">
        <f t="shared" si="35"/>
        <v>0.95614376176667126</v>
      </c>
      <c r="G215" s="39">
        <f t="shared" si="36"/>
        <v>651.20355575387146</v>
      </c>
      <c r="H215" s="39">
        <f t="shared" si="37"/>
        <v>0</v>
      </c>
      <c r="I215" s="37">
        <f t="shared" si="39"/>
        <v>651.20355575387146</v>
      </c>
      <c r="J215" s="40">
        <f t="shared" si="40"/>
        <v>-278.79259239852956</v>
      </c>
      <c r="K215" s="37">
        <f t="shared" si="41"/>
        <v>372.41096335534189</v>
      </c>
      <c r="L215" s="37">
        <f t="shared" si="42"/>
        <v>942942.74873160583</v>
      </c>
      <c r="M215" s="37">
        <f t="shared" si="43"/>
        <v>539251.07493853511</v>
      </c>
      <c r="N215" s="41">
        <f>'jan-aug'!M215</f>
        <v>-348076.85728638154</v>
      </c>
      <c r="O215" s="41">
        <f t="shared" si="44"/>
        <v>887327.93222491664</v>
      </c>
    </row>
    <row r="216" spans="1:15" s="34" customFormat="1" ht="14.5" x14ac:dyDescent="0.35">
      <c r="A216" s="33">
        <v>3823</v>
      </c>
      <c r="B216" s="34" t="s">
        <v>176</v>
      </c>
      <c r="C216">
        <v>28634118</v>
      </c>
      <c r="D216" s="36">
        <v>1287</v>
      </c>
      <c r="E216" s="37">
        <f t="shared" si="38"/>
        <v>22248.731934731935</v>
      </c>
      <c r="F216" s="38">
        <f t="shared" si="35"/>
        <v>0.89902367347133894</v>
      </c>
      <c r="G216" s="39">
        <f t="shared" si="36"/>
        <v>1499.3566601080813</v>
      </c>
      <c r="H216" s="39">
        <f t="shared" si="37"/>
        <v>8.4566288411248021</v>
      </c>
      <c r="I216" s="37">
        <f t="shared" si="39"/>
        <v>1507.813288949206</v>
      </c>
      <c r="J216" s="40">
        <f t="shared" si="40"/>
        <v>-278.79259239852956</v>
      </c>
      <c r="K216" s="37">
        <f t="shared" si="41"/>
        <v>1229.0206965506763</v>
      </c>
      <c r="L216" s="37">
        <f t="shared" si="42"/>
        <v>1940555.7028776282</v>
      </c>
      <c r="M216" s="37">
        <f t="shared" si="43"/>
        <v>1581749.6364607206</v>
      </c>
      <c r="N216" s="41">
        <f>'jan-aug'!M216</f>
        <v>530301.65184559627</v>
      </c>
      <c r="O216" s="41">
        <f t="shared" si="44"/>
        <v>1051447.9846151243</v>
      </c>
    </row>
    <row r="217" spans="1:15" s="34" customFormat="1" ht="14.5" x14ac:dyDescent="0.35">
      <c r="A217" s="33">
        <v>3824</v>
      </c>
      <c r="B217" s="34" t="s">
        <v>177</v>
      </c>
      <c r="C217">
        <v>70435484</v>
      </c>
      <c r="D217" s="36">
        <v>2201</v>
      </c>
      <c r="E217" s="37">
        <f t="shared" si="38"/>
        <v>32001.582916855976</v>
      </c>
      <c r="F217" s="38">
        <f t="shared" si="35"/>
        <v>1.2931155229524385</v>
      </c>
      <c r="G217" s="39">
        <f t="shared" si="36"/>
        <v>-4352.3539291663428</v>
      </c>
      <c r="H217" s="39">
        <f t="shared" si="37"/>
        <v>0</v>
      </c>
      <c r="I217" s="37">
        <f t="shared" si="39"/>
        <v>-4352.3539291663428</v>
      </c>
      <c r="J217" s="40">
        <f t="shared" si="40"/>
        <v>-278.79259239852956</v>
      </c>
      <c r="K217" s="37">
        <f t="shared" si="41"/>
        <v>-4631.1465215648723</v>
      </c>
      <c r="L217" s="37">
        <f t="shared" si="42"/>
        <v>-9579530.9980951212</v>
      </c>
      <c r="M217" s="37">
        <f t="shared" si="43"/>
        <v>-10193153.493964285</v>
      </c>
      <c r="N217" s="41">
        <f>'jan-aug'!M217</f>
        <v>-10839336.508071359</v>
      </c>
      <c r="O217" s="41">
        <f t="shared" si="44"/>
        <v>646183.01410707459</v>
      </c>
    </row>
    <row r="218" spans="1:15" s="34" customFormat="1" ht="14.5" x14ac:dyDescent="0.35">
      <c r="A218" s="33">
        <v>3825</v>
      </c>
      <c r="B218" s="34" t="s">
        <v>178</v>
      </c>
      <c r="C218">
        <v>127471859</v>
      </c>
      <c r="D218" s="36">
        <v>3676</v>
      </c>
      <c r="E218" s="37">
        <f t="shared" si="38"/>
        <v>34676.784276387378</v>
      </c>
      <c r="F218" s="38">
        <f t="shared" si="35"/>
        <v>1.4012146883600161</v>
      </c>
      <c r="G218" s="39">
        <f t="shared" si="36"/>
        <v>-5957.474744885184</v>
      </c>
      <c r="H218" s="39">
        <f t="shared" si="37"/>
        <v>0</v>
      </c>
      <c r="I218" s="37">
        <f t="shared" si="39"/>
        <v>-5957.474744885184</v>
      </c>
      <c r="J218" s="40">
        <f t="shared" si="40"/>
        <v>-278.79259239852956</v>
      </c>
      <c r="K218" s="37">
        <f t="shared" si="41"/>
        <v>-6236.2673372837135</v>
      </c>
      <c r="L218" s="37">
        <f t="shared" si="42"/>
        <v>-21899677.162197936</v>
      </c>
      <c r="M218" s="37">
        <f t="shared" si="43"/>
        <v>-22924518.731854931</v>
      </c>
      <c r="N218" s="41">
        <f>'jan-aug'!M218</f>
        <v>-22813499.137696646</v>
      </c>
      <c r="O218" s="41">
        <f t="shared" si="44"/>
        <v>-111019.59415828437</v>
      </c>
    </row>
    <row r="219" spans="1:15" s="34" customFormat="1" ht="14.5" x14ac:dyDescent="0.35">
      <c r="A219" s="33">
        <v>4201</v>
      </c>
      <c r="B219" s="34" t="s">
        <v>179</v>
      </c>
      <c r="C219">
        <v>137600034</v>
      </c>
      <c r="D219" s="36">
        <v>6809</v>
      </c>
      <c r="E219" s="37">
        <f t="shared" si="38"/>
        <v>20208.552504038773</v>
      </c>
      <c r="F219" s="38">
        <f t="shared" si="35"/>
        <v>0.81658438606821482</v>
      </c>
      <c r="G219" s="39">
        <f t="shared" si="36"/>
        <v>2723.4643185239788</v>
      </c>
      <c r="H219" s="39">
        <f t="shared" si="37"/>
        <v>722.51942958373161</v>
      </c>
      <c r="I219" s="37">
        <f t="shared" si="39"/>
        <v>3445.9837481077102</v>
      </c>
      <c r="J219" s="40">
        <f t="shared" si="40"/>
        <v>-278.79259239852956</v>
      </c>
      <c r="K219" s="37">
        <f t="shared" si="41"/>
        <v>3167.1911557091807</v>
      </c>
      <c r="L219" s="37">
        <f t="shared" si="42"/>
        <v>23463703.3408654</v>
      </c>
      <c r="M219" s="37">
        <f t="shared" si="43"/>
        <v>21565404.579223812</v>
      </c>
      <c r="N219" s="41">
        <f>'jan-aug'!M219</f>
        <v>17861863.086241737</v>
      </c>
      <c r="O219" s="41">
        <f t="shared" si="44"/>
        <v>3703541.4929820746</v>
      </c>
    </row>
    <row r="220" spans="1:15" s="34" customFormat="1" ht="14.5" x14ac:dyDescent="0.35">
      <c r="A220" s="33">
        <v>4202</v>
      </c>
      <c r="B220" s="34" t="s">
        <v>180</v>
      </c>
      <c r="C220">
        <v>502156078</v>
      </c>
      <c r="D220" s="36">
        <v>23544</v>
      </c>
      <c r="E220" s="37">
        <f t="shared" si="38"/>
        <v>21328.40970098539</v>
      </c>
      <c r="F220" s="38">
        <f t="shared" si="35"/>
        <v>0.86183542032561478</v>
      </c>
      <c r="G220" s="39">
        <f t="shared" si="36"/>
        <v>2051.5500003560082</v>
      </c>
      <c r="H220" s="39">
        <f t="shared" si="37"/>
        <v>330.56941065241551</v>
      </c>
      <c r="I220" s="37">
        <f t="shared" si="39"/>
        <v>2382.1194110084239</v>
      </c>
      <c r="J220" s="40">
        <f t="shared" si="40"/>
        <v>-278.79259239852956</v>
      </c>
      <c r="K220" s="37">
        <f t="shared" si="41"/>
        <v>2103.3268186098944</v>
      </c>
      <c r="L220" s="37">
        <f t="shared" si="42"/>
        <v>56084619.412782334</v>
      </c>
      <c r="M220" s="37">
        <f t="shared" si="43"/>
        <v>49520726.617351353</v>
      </c>
      <c r="N220" s="41">
        <f>'jan-aug'!M220</f>
        <v>42312025.810019933</v>
      </c>
      <c r="O220" s="41">
        <f t="shared" si="44"/>
        <v>7208700.8073314205</v>
      </c>
    </row>
    <row r="221" spans="1:15" s="34" customFormat="1" ht="14.5" x14ac:dyDescent="0.35">
      <c r="A221" s="33">
        <v>4203</v>
      </c>
      <c r="B221" s="34" t="s">
        <v>181</v>
      </c>
      <c r="C221">
        <v>918084558</v>
      </c>
      <c r="D221" s="36">
        <v>44999</v>
      </c>
      <c r="E221" s="37">
        <f t="shared" si="38"/>
        <v>20402.332451832262</v>
      </c>
      <c r="F221" s="38">
        <f t="shared" si="35"/>
        <v>0.82441461931572979</v>
      </c>
      <c r="G221" s="39">
        <f t="shared" si="36"/>
        <v>2607.1963498478849</v>
      </c>
      <c r="H221" s="39">
        <f t="shared" si="37"/>
        <v>654.69644785601031</v>
      </c>
      <c r="I221" s="37">
        <f t="shared" si="39"/>
        <v>3261.8927977038952</v>
      </c>
      <c r="J221" s="40">
        <f t="shared" si="40"/>
        <v>-278.79259239852956</v>
      </c>
      <c r="K221" s="37">
        <f t="shared" si="41"/>
        <v>2983.1002053053658</v>
      </c>
      <c r="L221" s="37">
        <f t="shared" si="42"/>
        <v>146781914.00387758</v>
      </c>
      <c r="M221" s="37">
        <f t="shared" si="43"/>
        <v>134236526.13853616</v>
      </c>
      <c r="N221" s="41">
        <f>'jan-aug'!M221</f>
        <v>106460052.54873584</v>
      </c>
      <c r="O221" s="41">
        <f t="shared" si="44"/>
        <v>27776473.589800313</v>
      </c>
    </row>
    <row r="222" spans="1:15" s="34" customFormat="1" ht="14.5" x14ac:dyDescent="0.35">
      <c r="A222" s="33">
        <v>4204</v>
      </c>
      <c r="B222" s="34" t="s">
        <v>194</v>
      </c>
      <c r="C222">
        <v>2394874107</v>
      </c>
      <c r="D222" s="36">
        <v>111633</v>
      </c>
      <c r="E222" s="37">
        <f t="shared" si="38"/>
        <v>21453.101744107924</v>
      </c>
      <c r="F222" s="38">
        <f t="shared" si="35"/>
        <v>0.86687395910569098</v>
      </c>
      <c r="G222" s="39">
        <f t="shared" si="36"/>
        <v>1976.7347744824881</v>
      </c>
      <c r="H222" s="39">
        <f t="shared" si="37"/>
        <v>286.9271955595288</v>
      </c>
      <c r="I222" s="37">
        <f t="shared" si="39"/>
        <v>2263.6619700420169</v>
      </c>
      <c r="J222" s="40">
        <f t="shared" si="40"/>
        <v>-278.79259239852956</v>
      </c>
      <c r="K222" s="37">
        <f t="shared" si="41"/>
        <v>1984.8693776434875</v>
      </c>
      <c r="L222" s="37">
        <f t="shared" si="42"/>
        <v>252699376.70170048</v>
      </c>
      <c r="M222" s="37">
        <f t="shared" si="43"/>
        <v>221576923.23447543</v>
      </c>
      <c r="N222" s="41">
        <f>'jan-aug'!M222</f>
        <v>188764364.77976584</v>
      </c>
      <c r="O222" s="41">
        <f t="shared" si="44"/>
        <v>32812558.454709589</v>
      </c>
    </row>
    <row r="223" spans="1:15" s="34" customFormat="1" ht="14.5" x14ac:dyDescent="0.35">
      <c r="A223" s="33">
        <v>4205</v>
      </c>
      <c r="B223" s="34" t="s">
        <v>199</v>
      </c>
      <c r="C223">
        <v>463492117</v>
      </c>
      <c r="D223" s="36">
        <v>23046</v>
      </c>
      <c r="E223" s="37">
        <f t="shared" si="38"/>
        <v>20111.60795799705</v>
      </c>
      <c r="F223" s="38">
        <f t="shared" si="35"/>
        <v>0.81266706430079372</v>
      </c>
      <c r="G223" s="39">
        <f t="shared" si="36"/>
        <v>2781.6310461490125</v>
      </c>
      <c r="H223" s="39">
        <f t="shared" si="37"/>
        <v>756.45002069833458</v>
      </c>
      <c r="I223" s="37">
        <f t="shared" si="39"/>
        <v>3538.0810668473468</v>
      </c>
      <c r="J223" s="40">
        <f t="shared" si="40"/>
        <v>-278.79259239852956</v>
      </c>
      <c r="K223" s="37">
        <f t="shared" si="41"/>
        <v>3259.2884744488174</v>
      </c>
      <c r="L223" s="37">
        <f t="shared" si="42"/>
        <v>81538616.266563952</v>
      </c>
      <c r="M223" s="37">
        <f t="shared" si="43"/>
        <v>75113562.182147443</v>
      </c>
      <c r="N223" s="41">
        <f>'jan-aug'!M223</f>
        <v>59491321.002787106</v>
      </c>
      <c r="O223" s="41">
        <f t="shared" si="44"/>
        <v>15622241.179360338</v>
      </c>
    </row>
    <row r="224" spans="1:15" s="34" customFormat="1" ht="14.5" x14ac:dyDescent="0.35">
      <c r="A224" s="33">
        <v>4206</v>
      </c>
      <c r="B224" s="34" t="s">
        <v>195</v>
      </c>
      <c r="C224">
        <v>195478661</v>
      </c>
      <c r="D224" s="36">
        <v>9691</v>
      </c>
      <c r="E224" s="37">
        <f t="shared" si="38"/>
        <v>20171.154782788155</v>
      </c>
      <c r="F224" s="38">
        <f t="shared" si="35"/>
        <v>0.8150732241360733</v>
      </c>
      <c r="G224" s="39">
        <f t="shared" si="36"/>
        <v>2745.9029512743496</v>
      </c>
      <c r="H224" s="39">
        <f t="shared" si="37"/>
        <v>735.60863202144787</v>
      </c>
      <c r="I224" s="37">
        <f t="shared" si="39"/>
        <v>3481.5115832957972</v>
      </c>
      <c r="J224" s="40">
        <f t="shared" si="40"/>
        <v>-278.79259239852956</v>
      </c>
      <c r="K224" s="37">
        <f t="shared" si="41"/>
        <v>3202.7189908972678</v>
      </c>
      <c r="L224" s="37">
        <f t="shared" si="42"/>
        <v>33739328.753719568</v>
      </c>
      <c r="M224" s="37">
        <f t="shared" si="43"/>
        <v>31037549.740785424</v>
      </c>
      <c r="N224" s="41">
        <f>'jan-aug'!M224</f>
        <v>24866234.825087201</v>
      </c>
      <c r="O224" s="41">
        <f t="shared" si="44"/>
        <v>6171314.9156982228</v>
      </c>
    </row>
    <row r="225" spans="1:15" s="34" customFormat="1" ht="14.5" x14ac:dyDescent="0.35">
      <c r="A225" s="33">
        <v>4207</v>
      </c>
      <c r="B225" s="34" t="s">
        <v>196</v>
      </c>
      <c r="C225">
        <v>195003551</v>
      </c>
      <c r="D225" s="36">
        <v>9028</v>
      </c>
      <c r="E225" s="37">
        <f t="shared" si="38"/>
        <v>21599.861652636242</v>
      </c>
      <c r="F225" s="38">
        <f t="shared" si="35"/>
        <v>0.8728042131296283</v>
      </c>
      <c r="G225" s="39">
        <f t="shared" si="36"/>
        <v>1888.6788293654972</v>
      </c>
      <c r="H225" s="39">
        <f t="shared" si="37"/>
        <v>235.56122757461742</v>
      </c>
      <c r="I225" s="37">
        <f t="shared" si="39"/>
        <v>2124.2400569401148</v>
      </c>
      <c r="J225" s="40">
        <f t="shared" si="40"/>
        <v>-278.79259239852956</v>
      </c>
      <c r="K225" s="37">
        <f t="shared" si="41"/>
        <v>1845.4474645415853</v>
      </c>
      <c r="L225" s="37">
        <f t="shared" si="42"/>
        <v>19177639.234055355</v>
      </c>
      <c r="M225" s="37">
        <f t="shared" si="43"/>
        <v>16660699.709881432</v>
      </c>
      <c r="N225" s="41">
        <f>'jan-aug'!M225</f>
        <v>12131349.661241064</v>
      </c>
      <c r="O225" s="41">
        <f t="shared" si="44"/>
        <v>4529350.0486403685</v>
      </c>
    </row>
    <row r="226" spans="1:15" s="34" customFormat="1" ht="14.5" x14ac:dyDescent="0.35">
      <c r="A226" s="33">
        <v>4211</v>
      </c>
      <c r="B226" s="34" t="s">
        <v>182</v>
      </c>
      <c r="C226">
        <v>41269193</v>
      </c>
      <c r="D226" s="36">
        <v>2428</v>
      </c>
      <c r="E226" s="37">
        <f t="shared" si="38"/>
        <v>16997.196457990114</v>
      </c>
      <c r="F226" s="38">
        <f t="shared" si="35"/>
        <v>0.68682035646812312</v>
      </c>
      <c r="G226" s="39">
        <f t="shared" si="36"/>
        <v>4650.2779461531736</v>
      </c>
      <c r="H226" s="39">
        <f t="shared" si="37"/>
        <v>1846.4940457007622</v>
      </c>
      <c r="I226" s="37">
        <f t="shared" si="39"/>
        <v>6496.771991853936</v>
      </c>
      <c r="J226" s="40">
        <f t="shared" si="40"/>
        <v>-278.79259239852956</v>
      </c>
      <c r="K226" s="37">
        <f t="shared" si="41"/>
        <v>6217.9793994554066</v>
      </c>
      <c r="L226" s="37">
        <f t="shared" si="42"/>
        <v>15774162.396221356</v>
      </c>
      <c r="M226" s="37">
        <f t="shared" si="43"/>
        <v>15097253.981877727</v>
      </c>
      <c r="N226" s="41">
        <f>'jan-aug'!M226</f>
        <v>11479590.696709493</v>
      </c>
      <c r="O226" s="41">
        <f t="shared" si="44"/>
        <v>3617663.2851682343</v>
      </c>
    </row>
    <row r="227" spans="1:15" s="34" customFormat="1" ht="14.5" x14ac:dyDescent="0.35">
      <c r="A227" s="33">
        <v>4212</v>
      </c>
      <c r="B227" s="34" t="s">
        <v>183</v>
      </c>
      <c r="C227">
        <v>38157352</v>
      </c>
      <c r="D227" s="36">
        <v>2097</v>
      </c>
      <c r="E227" s="37">
        <f t="shared" si="38"/>
        <v>18196.162136385312</v>
      </c>
      <c r="F227" s="38">
        <f t="shared" si="35"/>
        <v>0.73526799526924624</v>
      </c>
      <c r="G227" s="39">
        <f t="shared" si="36"/>
        <v>3930.898539116055</v>
      </c>
      <c r="H227" s="39">
        <f t="shared" si="37"/>
        <v>1426.856058262443</v>
      </c>
      <c r="I227" s="37">
        <f t="shared" si="39"/>
        <v>5357.7545973784981</v>
      </c>
      <c r="J227" s="40">
        <f t="shared" si="40"/>
        <v>-278.79259239852956</v>
      </c>
      <c r="K227" s="37">
        <f t="shared" si="41"/>
        <v>5078.9620049799687</v>
      </c>
      <c r="L227" s="37">
        <f t="shared" si="42"/>
        <v>11235211.390702711</v>
      </c>
      <c r="M227" s="37">
        <f t="shared" si="43"/>
        <v>10650583.324442994</v>
      </c>
      <c r="N227" s="41">
        <f>'jan-aug'!M227</f>
        <v>7916176.1376852589</v>
      </c>
      <c r="O227" s="41">
        <f t="shared" si="44"/>
        <v>2734407.186757735</v>
      </c>
    </row>
    <row r="228" spans="1:15" s="34" customFormat="1" ht="14.5" x14ac:dyDescent="0.35">
      <c r="A228" s="33">
        <v>4213</v>
      </c>
      <c r="B228" s="34" t="s">
        <v>184</v>
      </c>
      <c r="C228">
        <v>119021881</v>
      </c>
      <c r="D228" s="36">
        <v>6053</v>
      </c>
      <c r="E228" s="37">
        <f t="shared" si="38"/>
        <v>19663.287791177929</v>
      </c>
      <c r="F228" s="38">
        <f t="shared" si="35"/>
        <v>0.79455140519503509</v>
      </c>
      <c r="G228" s="39">
        <f t="shared" si="36"/>
        <v>3050.6231462404853</v>
      </c>
      <c r="H228" s="39">
        <f t="shared" si="37"/>
        <v>913.36207908502706</v>
      </c>
      <c r="I228" s="37">
        <f t="shared" si="39"/>
        <v>3963.9852253255121</v>
      </c>
      <c r="J228" s="40">
        <f t="shared" si="40"/>
        <v>-278.79259239852956</v>
      </c>
      <c r="K228" s="37">
        <f t="shared" si="41"/>
        <v>3685.1926329269827</v>
      </c>
      <c r="L228" s="37">
        <f t="shared" si="42"/>
        <v>23994002.568895325</v>
      </c>
      <c r="M228" s="37">
        <f t="shared" si="43"/>
        <v>22306471.007107027</v>
      </c>
      <c r="N228" s="41">
        <f>'jan-aug'!M228</f>
        <v>17522762.413213577</v>
      </c>
      <c r="O228" s="41">
        <f t="shared" si="44"/>
        <v>4783708.5938934498</v>
      </c>
    </row>
    <row r="229" spans="1:15" s="34" customFormat="1" ht="14.5" x14ac:dyDescent="0.35">
      <c r="A229" s="33">
        <v>4214</v>
      </c>
      <c r="B229" s="34" t="s">
        <v>185</v>
      </c>
      <c r="C229">
        <v>109791625</v>
      </c>
      <c r="D229" s="36">
        <v>5951</v>
      </c>
      <c r="E229" s="37">
        <f t="shared" si="38"/>
        <v>18449.273231389681</v>
      </c>
      <c r="F229" s="38">
        <f t="shared" si="35"/>
        <v>0.74549567328229993</v>
      </c>
      <c r="G229" s="39">
        <f t="shared" si="36"/>
        <v>3779.0318821134333</v>
      </c>
      <c r="H229" s="39">
        <f t="shared" si="37"/>
        <v>1338.2671750109137</v>
      </c>
      <c r="I229" s="37">
        <f t="shared" si="39"/>
        <v>5117.2990571243472</v>
      </c>
      <c r="J229" s="40">
        <f t="shared" si="40"/>
        <v>-278.79259239852956</v>
      </c>
      <c r="K229" s="37">
        <f t="shared" si="41"/>
        <v>4838.5064647258178</v>
      </c>
      <c r="L229" s="37">
        <f t="shared" si="42"/>
        <v>30453046.688946988</v>
      </c>
      <c r="M229" s="37">
        <f t="shared" si="43"/>
        <v>28793951.97158334</v>
      </c>
      <c r="N229" s="41">
        <f>'jan-aug'!M229</f>
        <v>21163823.791852638</v>
      </c>
      <c r="O229" s="41">
        <f t="shared" si="44"/>
        <v>7630128.1797307022</v>
      </c>
    </row>
    <row r="230" spans="1:15" s="34" customFormat="1" ht="14.5" x14ac:dyDescent="0.35">
      <c r="A230" s="33">
        <v>4215</v>
      </c>
      <c r="B230" s="34" t="s">
        <v>186</v>
      </c>
      <c r="C230">
        <v>240857836</v>
      </c>
      <c r="D230" s="36">
        <v>11074</v>
      </c>
      <c r="E230" s="37">
        <f t="shared" si="38"/>
        <v>21749.84973812534</v>
      </c>
      <c r="F230" s="38">
        <f t="shared" si="35"/>
        <v>0.87886491088035457</v>
      </c>
      <c r="G230" s="39">
        <f t="shared" si="36"/>
        <v>1798.6859780720383</v>
      </c>
      <c r="H230" s="39">
        <f t="shared" si="37"/>
        <v>183.06539765343314</v>
      </c>
      <c r="I230" s="37">
        <f t="shared" si="39"/>
        <v>1981.7513757254715</v>
      </c>
      <c r="J230" s="40">
        <f t="shared" si="40"/>
        <v>-278.79259239852956</v>
      </c>
      <c r="K230" s="37">
        <f t="shared" si="41"/>
        <v>1702.958783326942</v>
      </c>
      <c r="L230" s="37">
        <f t="shared" si="42"/>
        <v>21945914.734783869</v>
      </c>
      <c r="M230" s="37">
        <f t="shared" si="43"/>
        <v>18858565.566562556</v>
      </c>
      <c r="N230" s="41">
        <f>'jan-aug'!M230</f>
        <v>16385743.763245881</v>
      </c>
      <c r="O230" s="41">
        <f t="shared" si="44"/>
        <v>2472821.8033166751</v>
      </c>
    </row>
    <row r="231" spans="1:15" s="34" customFormat="1" ht="14.5" x14ac:dyDescent="0.35">
      <c r="A231" s="33">
        <v>4216</v>
      </c>
      <c r="B231" s="34" t="s">
        <v>187</v>
      </c>
      <c r="C231">
        <v>91193422</v>
      </c>
      <c r="D231" s="36">
        <v>5226</v>
      </c>
      <c r="E231" s="37">
        <f t="shared" si="38"/>
        <v>17449.946804439343</v>
      </c>
      <c r="F231" s="38">
        <f t="shared" si="35"/>
        <v>0.70511502965778017</v>
      </c>
      <c r="G231" s="39">
        <f t="shared" si="36"/>
        <v>4378.6277382836361</v>
      </c>
      <c r="H231" s="39">
        <f t="shared" si="37"/>
        <v>1688.0314244435319</v>
      </c>
      <c r="I231" s="37">
        <f t="shared" si="39"/>
        <v>6066.6591627271682</v>
      </c>
      <c r="J231" s="40">
        <f t="shared" si="40"/>
        <v>-278.79259239852956</v>
      </c>
      <c r="K231" s="37">
        <f t="shared" si="41"/>
        <v>5787.8665703286388</v>
      </c>
      <c r="L231" s="37">
        <f t="shared" si="42"/>
        <v>31704360.784412183</v>
      </c>
      <c r="M231" s="37">
        <f t="shared" si="43"/>
        <v>30247390.696537465</v>
      </c>
      <c r="N231" s="41">
        <f>'jan-aug'!M231</f>
        <v>23331813.588551823</v>
      </c>
      <c r="O231" s="41">
        <f t="shared" si="44"/>
        <v>6915577.1079856418</v>
      </c>
    </row>
    <row r="232" spans="1:15" s="34" customFormat="1" ht="14.5" x14ac:dyDescent="0.35">
      <c r="A232" s="33">
        <v>4217</v>
      </c>
      <c r="B232" s="34" t="s">
        <v>188</v>
      </c>
      <c r="C232">
        <v>35853058</v>
      </c>
      <c r="D232" s="36">
        <v>1836</v>
      </c>
      <c r="E232" s="37">
        <f t="shared" si="38"/>
        <v>19527.80936819172</v>
      </c>
      <c r="F232" s="38">
        <f t="shared" si="35"/>
        <v>0.78907701187381263</v>
      </c>
      <c r="G232" s="39">
        <f t="shared" si="36"/>
        <v>3131.9102000322105</v>
      </c>
      <c r="H232" s="39">
        <f t="shared" si="37"/>
        <v>960.77952713020011</v>
      </c>
      <c r="I232" s="37">
        <f t="shared" si="39"/>
        <v>4092.6897271624107</v>
      </c>
      <c r="J232" s="40">
        <f t="shared" si="40"/>
        <v>-278.79259239852956</v>
      </c>
      <c r="K232" s="37">
        <f t="shared" si="41"/>
        <v>3813.8971347638812</v>
      </c>
      <c r="L232" s="37">
        <f t="shared" si="42"/>
        <v>7514178.339070186</v>
      </c>
      <c r="M232" s="37">
        <f t="shared" si="43"/>
        <v>7002315.1394264856</v>
      </c>
      <c r="N232" s="41">
        <f>'jan-aug'!M232</f>
        <v>4656752.3844969682</v>
      </c>
      <c r="O232" s="41">
        <f t="shared" si="44"/>
        <v>2345562.7549295174</v>
      </c>
    </row>
    <row r="233" spans="1:15" s="34" customFormat="1" ht="14.5" x14ac:dyDescent="0.35">
      <c r="A233" s="33">
        <v>4218</v>
      </c>
      <c r="B233" s="34" t="s">
        <v>189</v>
      </c>
      <c r="C233">
        <v>25567563</v>
      </c>
      <c r="D233" s="36">
        <v>1331</v>
      </c>
      <c r="E233" s="37">
        <f t="shared" si="38"/>
        <v>19209.288504883545</v>
      </c>
      <c r="F233" s="38">
        <f t="shared" si="35"/>
        <v>0.77620626501737933</v>
      </c>
      <c r="G233" s="39">
        <f t="shared" si="36"/>
        <v>3323.0227180171155</v>
      </c>
      <c r="H233" s="39">
        <f t="shared" si="37"/>
        <v>1072.2618292880613</v>
      </c>
      <c r="I233" s="37">
        <f t="shared" si="39"/>
        <v>4395.2845473051766</v>
      </c>
      <c r="J233" s="40">
        <f t="shared" si="40"/>
        <v>-278.79259239852956</v>
      </c>
      <c r="K233" s="37">
        <f t="shared" si="41"/>
        <v>4116.4919549066472</v>
      </c>
      <c r="L233" s="37">
        <f t="shared" si="42"/>
        <v>5850123.7324631903</v>
      </c>
      <c r="M233" s="37">
        <f t="shared" si="43"/>
        <v>5479050.7919807471</v>
      </c>
      <c r="N233" s="41">
        <f>'jan-aug'!M233</f>
        <v>3188351.0566805345</v>
      </c>
      <c r="O233" s="41">
        <f t="shared" si="44"/>
        <v>2290699.7353002126</v>
      </c>
    </row>
    <row r="234" spans="1:15" s="34" customFormat="1" ht="14.5" x14ac:dyDescent="0.35">
      <c r="A234" s="33">
        <v>4219</v>
      </c>
      <c r="B234" s="34" t="s">
        <v>190</v>
      </c>
      <c r="C234">
        <v>69905406</v>
      </c>
      <c r="D234" s="36">
        <v>3634</v>
      </c>
      <c r="E234" s="37">
        <f t="shared" si="38"/>
        <v>19236.49036873968</v>
      </c>
      <c r="F234" s="38">
        <f t="shared" si="35"/>
        <v>0.77730543415838704</v>
      </c>
      <c r="G234" s="39">
        <f t="shared" si="36"/>
        <v>3306.7015997034346</v>
      </c>
      <c r="H234" s="39">
        <f t="shared" si="37"/>
        <v>1062.7411769384141</v>
      </c>
      <c r="I234" s="37">
        <f t="shared" si="39"/>
        <v>4369.4427766418485</v>
      </c>
      <c r="J234" s="40">
        <f t="shared" si="40"/>
        <v>-278.79259239852956</v>
      </c>
      <c r="K234" s="37">
        <f t="shared" si="41"/>
        <v>4090.650184243319</v>
      </c>
      <c r="L234" s="37">
        <f t="shared" si="42"/>
        <v>15878555.050316477</v>
      </c>
      <c r="M234" s="37">
        <f t="shared" si="43"/>
        <v>14865422.76954022</v>
      </c>
      <c r="N234" s="41">
        <f>'jan-aug'!M234</f>
        <v>11974979.328682991</v>
      </c>
      <c r="O234" s="41">
        <f t="shared" si="44"/>
        <v>2890443.4408572298</v>
      </c>
    </row>
    <row r="235" spans="1:15" s="34" customFormat="1" ht="14.5" x14ac:dyDescent="0.35">
      <c r="A235" s="33">
        <v>4220</v>
      </c>
      <c r="B235" s="34" t="s">
        <v>191</v>
      </c>
      <c r="C235">
        <v>25370500</v>
      </c>
      <c r="D235" s="36">
        <v>1162</v>
      </c>
      <c r="E235" s="37">
        <f t="shared" si="38"/>
        <v>21833.476764199655</v>
      </c>
      <c r="F235" s="38">
        <f t="shared" si="35"/>
        <v>0.88224410014846066</v>
      </c>
      <c r="G235" s="39">
        <f t="shared" si="36"/>
        <v>1748.5097624274495</v>
      </c>
      <c r="H235" s="39">
        <f t="shared" si="37"/>
        <v>153.79593852742289</v>
      </c>
      <c r="I235" s="37">
        <f t="shared" si="39"/>
        <v>1902.3057009548725</v>
      </c>
      <c r="J235" s="40">
        <f t="shared" si="40"/>
        <v>-278.79259239852956</v>
      </c>
      <c r="K235" s="37">
        <f t="shared" si="41"/>
        <v>1623.513108556343</v>
      </c>
      <c r="L235" s="37">
        <f t="shared" si="42"/>
        <v>2210479.2245095619</v>
      </c>
      <c r="M235" s="37">
        <f t="shared" si="43"/>
        <v>1886522.2321424705</v>
      </c>
      <c r="N235" s="41">
        <f>'jan-aug'!M235</f>
        <v>1044694.6645257055</v>
      </c>
      <c r="O235" s="41">
        <f t="shared" si="44"/>
        <v>841827.56761676504</v>
      </c>
    </row>
    <row r="236" spans="1:15" s="34" customFormat="1" ht="14.5" x14ac:dyDescent="0.35">
      <c r="A236" s="33">
        <v>4221</v>
      </c>
      <c r="B236" s="34" t="s">
        <v>192</v>
      </c>
      <c r="C236">
        <v>40894738</v>
      </c>
      <c r="D236" s="36">
        <v>1164</v>
      </c>
      <c r="E236" s="37">
        <f t="shared" si="38"/>
        <v>35132.936426116838</v>
      </c>
      <c r="F236" s="38">
        <f t="shared" si="35"/>
        <v>1.4196468211446915</v>
      </c>
      <c r="G236" s="39">
        <f t="shared" si="36"/>
        <v>-6231.1660347228599</v>
      </c>
      <c r="H236" s="39">
        <f t="shared" si="37"/>
        <v>0</v>
      </c>
      <c r="I236" s="37">
        <f t="shared" si="39"/>
        <v>-6231.1660347228599</v>
      </c>
      <c r="J236" s="40">
        <f t="shared" si="40"/>
        <v>-278.79259239852956</v>
      </c>
      <c r="K236" s="37">
        <f t="shared" si="41"/>
        <v>-6509.9586271213893</v>
      </c>
      <c r="L236" s="37">
        <f t="shared" si="42"/>
        <v>-7253077.264417409</v>
      </c>
      <c r="M236" s="37">
        <f t="shared" si="43"/>
        <v>-7577591.8419692973</v>
      </c>
      <c r="N236" s="41">
        <f>'jan-aug'!M236</f>
        <v>-7852623.7852771739</v>
      </c>
      <c r="O236" s="41">
        <f t="shared" si="44"/>
        <v>275031.94330787659</v>
      </c>
    </row>
    <row r="237" spans="1:15" s="34" customFormat="1" ht="14.5" x14ac:dyDescent="0.35">
      <c r="A237" s="33">
        <v>4222</v>
      </c>
      <c r="B237" s="34" t="s">
        <v>193</v>
      </c>
      <c r="C237">
        <v>71782880</v>
      </c>
      <c r="D237" s="36">
        <v>965</v>
      </c>
      <c r="E237" s="37">
        <f t="shared" si="38"/>
        <v>74386.404145077715</v>
      </c>
      <c r="F237" s="38">
        <f t="shared" si="35"/>
        <v>3.0057954991328879</v>
      </c>
      <c r="G237" s="39">
        <f t="shared" si="36"/>
        <v>-29783.246666099381</v>
      </c>
      <c r="H237" s="39">
        <f t="shared" si="37"/>
        <v>0</v>
      </c>
      <c r="I237" s="37">
        <f t="shared" si="39"/>
        <v>-29783.246666099381</v>
      </c>
      <c r="J237" s="40">
        <f t="shared" si="40"/>
        <v>-278.79259239852956</v>
      </c>
      <c r="K237" s="37">
        <f t="shared" si="41"/>
        <v>-30062.039258497913</v>
      </c>
      <c r="L237" s="37">
        <f t="shared" si="42"/>
        <v>-28740833.032785904</v>
      </c>
      <c r="M237" s="37">
        <f t="shared" si="43"/>
        <v>-29009867.884450484</v>
      </c>
      <c r="N237" s="41">
        <f>'jan-aug'!M237</f>
        <v>-27772617.929890439</v>
      </c>
      <c r="O237" s="41">
        <f t="shared" si="44"/>
        <v>-1237249.9545600452</v>
      </c>
    </row>
    <row r="238" spans="1:15" s="34" customFormat="1" ht="14.5" x14ac:dyDescent="0.35">
      <c r="A238" s="33">
        <v>4223</v>
      </c>
      <c r="B238" s="34" t="s">
        <v>197</v>
      </c>
      <c r="C238">
        <v>264723165</v>
      </c>
      <c r="D238" s="36">
        <v>14774</v>
      </c>
      <c r="E238" s="37">
        <f t="shared" si="38"/>
        <v>17918.178218491947</v>
      </c>
      <c r="F238" s="38">
        <f t="shared" si="35"/>
        <v>0.72403525967947935</v>
      </c>
      <c r="G238" s="39">
        <f t="shared" si="36"/>
        <v>4097.6888898520747</v>
      </c>
      <c r="H238" s="39">
        <f t="shared" si="37"/>
        <v>1524.1504295251207</v>
      </c>
      <c r="I238" s="37">
        <f t="shared" si="39"/>
        <v>5621.8393193771954</v>
      </c>
      <c r="J238" s="40">
        <f t="shared" si="40"/>
        <v>-278.79259239852956</v>
      </c>
      <c r="K238" s="37">
        <f t="shared" si="41"/>
        <v>5343.0467269786659</v>
      </c>
      <c r="L238" s="37">
        <f t="shared" si="42"/>
        <v>83057054.104478687</v>
      </c>
      <c r="M238" s="37">
        <f t="shared" si="43"/>
        <v>78938172.344382808</v>
      </c>
      <c r="N238" s="41">
        <f>'jan-aug'!M238</f>
        <v>59732061.764574163</v>
      </c>
      <c r="O238" s="41">
        <f t="shared" si="44"/>
        <v>19206110.579808645</v>
      </c>
    </row>
    <row r="239" spans="1:15" s="34" customFormat="1" ht="14.5" x14ac:dyDescent="0.35">
      <c r="A239" s="33">
        <v>4224</v>
      </c>
      <c r="B239" s="34" t="s">
        <v>198</v>
      </c>
      <c r="C239">
        <v>35378791</v>
      </c>
      <c r="D239" s="36">
        <v>932</v>
      </c>
      <c r="E239" s="37">
        <f t="shared" si="38"/>
        <v>37960.076180257514</v>
      </c>
      <c r="F239" s="38">
        <f t="shared" si="35"/>
        <v>1.5338854921233587</v>
      </c>
      <c r="G239" s="39">
        <f t="shared" si="36"/>
        <v>-7927.4498872072654</v>
      </c>
      <c r="H239" s="39">
        <f t="shared" si="37"/>
        <v>0</v>
      </c>
      <c r="I239" s="37">
        <f t="shared" si="39"/>
        <v>-7927.4498872072654</v>
      </c>
      <c r="J239" s="40">
        <f t="shared" si="40"/>
        <v>-278.79259239852956</v>
      </c>
      <c r="K239" s="37">
        <f t="shared" si="41"/>
        <v>-8206.2424796057949</v>
      </c>
      <c r="L239" s="37">
        <f t="shared" si="42"/>
        <v>-7388383.2948771715</v>
      </c>
      <c r="M239" s="37">
        <f t="shared" si="43"/>
        <v>-7648217.990992601</v>
      </c>
      <c r="N239" s="41">
        <f>'jan-aug'!M239</f>
        <v>-7923137.8081428939</v>
      </c>
      <c r="O239" s="41">
        <f t="shared" si="44"/>
        <v>274919.81715029292</v>
      </c>
    </row>
    <row r="240" spans="1:15" s="34" customFormat="1" ht="14.5" x14ac:dyDescent="0.35">
      <c r="A240" s="33">
        <v>4225</v>
      </c>
      <c r="B240" s="34" t="s">
        <v>200</v>
      </c>
      <c r="C240">
        <v>190467847</v>
      </c>
      <c r="D240" s="36">
        <v>10365</v>
      </c>
      <c r="E240" s="37">
        <f t="shared" si="38"/>
        <v>18376.058562469851</v>
      </c>
      <c r="F240" s="38">
        <f t="shared" si="35"/>
        <v>0.74253722509759501</v>
      </c>
      <c r="G240" s="39">
        <f t="shared" si="36"/>
        <v>3822.9606834653318</v>
      </c>
      <c r="H240" s="39">
        <f t="shared" si="37"/>
        <v>1363.8923091328543</v>
      </c>
      <c r="I240" s="37">
        <f t="shared" si="39"/>
        <v>5186.8529925981857</v>
      </c>
      <c r="J240" s="40">
        <f t="shared" si="40"/>
        <v>-278.79259239852956</v>
      </c>
      <c r="K240" s="37">
        <f t="shared" si="41"/>
        <v>4908.0604001996562</v>
      </c>
      <c r="L240" s="37">
        <f t="shared" si="42"/>
        <v>53761731.268280193</v>
      </c>
      <c r="M240" s="37">
        <f t="shared" si="43"/>
        <v>50872046.04806944</v>
      </c>
      <c r="N240" s="41">
        <f>'jan-aug'!M240</f>
        <v>40123039.192707546</v>
      </c>
      <c r="O240" s="41">
        <f t="shared" si="44"/>
        <v>10749006.855361894</v>
      </c>
    </row>
    <row r="241" spans="1:15" s="34" customFormat="1" ht="14.5" x14ac:dyDescent="0.35">
      <c r="A241" s="33">
        <v>4226</v>
      </c>
      <c r="B241" s="34" t="s">
        <v>201</v>
      </c>
      <c r="C241">
        <v>32366194</v>
      </c>
      <c r="D241" s="36">
        <v>1680</v>
      </c>
      <c r="E241" s="37">
        <f t="shared" si="38"/>
        <v>19265.591666666667</v>
      </c>
      <c r="F241" s="38">
        <f t="shared" si="35"/>
        <v>0.77848135536782292</v>
      </c>
      <c r="G241" s="39">
        <f t="shared" si="36"/>
        <v>3289.2408209472419</v>
      </c>
      <c r="H241" s="39">
        <f t="shared" si="37"/>
        <v>1052.5557226639687</v>
      </c>
      <c r="I241" s="37">
        <f t="shared" si="39"/>
        <v>4341.7965436112108</v>
      </c>
      <c r="J241" s="40">
        <f t="shared" si="40"/>
        <v>-278.79259239852956</v>
      </c>
      <c r="K241" s="37">
        <f t="shared" si="41"/>
        <v>4063.0039512126814</v>
      </c>
      <c r="L241" s="37">
        <f t="shared" si="42"/>
        <v>7294218.1932668341</v>
      </c>
      <c r="M241" s="37">
        <f t="shared" si="43"/>
        <v>6825846.6380373044</v>
      </c>
      <c r="N241" s="41">
        <f>'jan-aug'!M241</f>
        <v>5064293.9400625844</v>
      </c>
      <c r="O241" s="41">
        <f t="shared" si="44"/>
        <v>1761552.69797472</v>
      </c>
    </row>
    <row r="242" spans="1:15" s="34" customFormat="1" ht="14.5" x14ac:dyDescent="0.35">
      <c r="A242" s="33">
        <v>4227</v>
      </c>
      <c r="B242" s="34" t="s">
        <v>202</v>
      </c>
      <c r="C242">
        <v>140646733</v>
      </c>
      <c r="D242" s="36">
        <v>5987</v>
      </c>
      <c r="E242" s="37">
        <f t="shared" si="38"/>
        <v>23492.021546684482</v>
      </c>
      <c r="F242" s="38">
        <f t="shared" si="35"/>
        <v>0.94926234763062656</v>
      </c>
      <c r="G242" s="39">
        <f t="shared" si="36"/>
        <v>753.38289293655328</v>
      </c>
      <c r="H242" s="39">
        <f t="shared" si="37"/>
        <v>0</v>
      </c>
      <c r="I242" s="37">
        <f t="shared" si="39"/>
        <v>753.38289293655328</v>
      </c>
      <c r="J242" s="40">
        <f t="shared" si="40"/>
        <v>-278.79259239852956</v>
      </c>
      <c r="K242" s="37">
        <f t="shared" si="41"/>
        <v>474.59030053802371</v>
      </c>
      <c r="L242" s="37">
        <f t="shared" si="42"/>
        <v>4510503.3800111441</v>
      </c>
      <c r="M242" s="37">
        <f t="shared" si="43"/>
        <v>2841372.1293211482</v>
      </c>
      <c r="N242" s="41">
        <f>'jan-aug'!M242</f>
        <v>-1160492.3849265054</v>
      </c>
      <c r="O242" s="41">
        <f t="shared" si="44"/>
        <v>4001864.5142476535</v>
      </c>
    </row>
    <row r="243" spans="1:15" s="34" customFormat="1" ht="14.5" x14ac:dyDescent="0.35">
      <c r="A243" s="33">
        <v>4228</v>
      </c>
      <c r="B243" s="34" t="s">
        <v>203</v>
      </c>
      <c r="C243">
        <v>91261606</v>
      </c>
      <c r="D243" s="36">
        <v>1822</v>
      </c>
      <c r="E243" s="37">
        <f t="shared" si="38"/>
        <v>50088.69703622393</v>
      </c>
      <c r="F243" s="38">
        <f t="shared" si="35"/>
        <v>2.0239771210781843</v>
      </c>
      <c r="G243" s="39">
        <f t="shared" si="36"/>
        <v>-15204.622400787115</v>
      </c>
      <c r="H243" s="39">
        <f t="shared" si="37"/>
        <v>0</v>
      </c>
      <c r="I243" s="37">
        <f t="shared" si="39"/>
        <v>-15204.622400787115</v>
      </c>
      <c r="J243" s="40">
        <f t="shared" si="40"/>
        <v>-278.79259239852956</v>
      </c>
      <c r="K243" s="37">
        <f t="shared" si="41"/>
        <v>-15483.414993185645</v>
      </c>
      <c r="L243" s="37">
        <f t="shared" si="42"/>
        <v>-27702822.014234122</v>
      </c>
      <c r="M243" s="37">
        <f t="shared" si="43"/>
        <v>-28210782.117584243</v>
      </c>
      <c r="N243" s="41">
        <f>'jan-aug'!M243</f>
        <v>-27552542.17042527</v>
      </c>
      <c r="O243" s="41">
        <f t="shared" si="44"/>
        <v>-658239.94715897366</v>
      </c>
    </row>
    <row r="244" spans="1:15" s="34" customFormat="1" ht="14.5" x14ac:dyDescent="0.35">
      <c r="A244" s="33">
        <v>4601</v>
      </c>
      <c r="B244" s="34" t="s">
        <v>227</v>
      </c>
      <c r="C244">
        <v>7397835193</v>
      </c>
      <c r="D244" s="36">
        <v>283929</v>
      </c>
      <c r="E244" s="37">
        <f t="shared" si="38"/>
        <v>26055.229275628768</v>
      </c>
      <c r="F244" s="38">
        <f t="shared" si="35"/>
        <v>1.0528360899502192</v>
      </c>
      <c r="G244" s="39">
        <f t="shared" si="36"/>
        <v>-784.5417444300183</v>
      </c>
      <c r="H244" s="39">
        <f t="shared" si="37"/>
        <v>0</v>
      </c>
      <c r="I244" s="37">
        <f t="shared" si="39"/>
        <v>-784.5417444300183</v>
      </c>
      <c r="J244" s="40">
        <f t="shared" si="40"/>
        <v>-278.79259239852956</v>
      </c>
      <c r="K244" s="37">
        <f t="shared" si="41"/>
        <v>-1063.3343368285477</v>
      </c>
      <c r="L244" s="37">
        <f t="shared" si="42"/>
        <v>-222754152.95427066</v>
      </c>
      <c r="M244" s="37">
        <f t="shared" si="43"/>
        <v>-301911454.92139274</v>
      </c>
      <c r="N244" s="41">
        <f>'jan-aug'!M244</f>
        <v>-224556514.34120566</v>
      </c>
      <c r="O244" s="41">
        <f t="shared" si="44"/>
        <v>-77354940.580187082</v>
      </c>
    </row>
    <row r="245" spans="1:15" s="34" customFormat="1" ht="14.5" x14ac:dyDescent="0.35">
      <c r="A245" s="33">
        <v>4602</v>
      </c>
      <c r="B245" s="34" t="s">
        <v>426</v>
      </c>
      <c r="C245">
        <v>435105985</v>
      </c>
      <c r="D245" s="36">
        <v>17207</v>
      </c>
      <c r="E245" s="37">
        <f t="shared" si="38"/>
        <v>25286.568547684081</v>
      </c>
      <c r="F245" s="38">
        <f t="shared" si="35"/>
        <v>1.0217761538910672</v>
      </c>
      <c r="G245" s="39">
        <f t="shared" si="36"/>
        <v>-323.34530766320603</v>
      </c>
      <c r="H245" s="39">
        <f t="shared" si="37"/>
        <v>0</v>
      </c>
      <c r="I245" s="37">
        <f t="shared" si="39"/>
        <v>-323.34530766320603</v>
      </c>
      <c r="J245" s="40">
        <f t="shared" si="40"/>
        <v>-278.79259239852956</v>
      </c>
      <c r="K245" s="37">
        <f t="shared" si="41"/>
        <v>-602.13790006173554</v>
      </c>
      <c r="L245" s="37">
        <f t="shared" si="42"/>
        <v>-5563802.7089607865</v>
      </c>
      <c r="M245" s="37">
        <f t="shared" si="43"/>
        <v>-10360986.846362283</v>
      </c>
      <c r="N245" s="41">
        <f>'jan-aug'!M245</f>
        <v>-9343377.3790930919</v>
      </c>
      <c r="O245" s="41">
        <f t="shared" si="44"/>
        <v>-1017609.4672691915</v>
      </c>
    </row>
    <row r="246" spans="1:15" s="34" customFormat="1" ht="14.5" x14ac:dyDescent="0.35">
      <c r="A246" s="33">
        <v>4611</v>
      </c>
      <c r="B246" s="34" t="s">
        <v>228</v>
      </c>
      <c r="C246">
        <v>87913848</v>
      </c>
      <c r="D246" s="36">
        <v>4062</v>
      </c>
      <c r="E246" s="37">
        <f t="shared" si="38"/>
        <v>21642.995568685375</v>
      </c>
      <c r="F246" s="38">
        <f t="shared" si="35"/>
        <v>0.87454716242541086</v>
      </c>
      <c r="G246" s="39">
        <f t="shared" si="36"/>
        <v>1862.798479736017</v>
      </c>
      <c r="H246" s="39">
        <f t="shared" si="37"/>
        <v>220.46435695742073</v>
      </c>
      <c r="I246" s="37">
        <f t="shared" si="39"/>
        <v>2083.2628366934377</v>
      </c>
      <c r="J246" s="40">
        <f t="shared" si="40"/>
        <v>-278.79259239852956</v>
      </c>
      <c r="K246" s="37">
        <f t="shared" si="41"/>
        <v>1804.4702442949083</v>
      </c>
      <c r="L246" s="37">
        <f t="shared" si="42"/>
        <v>8462213.6426487435</v>
      </c>
      <c r="M246" s="37">
        <f t="shared" si="43"/>
        <v>7329758.1323259175</v>
      </c>
      <c r="N246" s="41">
        <f>'jan-aug'!M246</f>
        <v>5039775.1300798897</v>
      </c>
      <c r="O246" s="41">
        <f t="shared" si="44"/>
        <v>2289983.0022460278</v>
      </c>
    </row>
    <row r="247" spans="1:15" s="34" customFormat="1" ht="14.5" x14ac:dyDescent="0.35">
      <c r="A247" s="33">
        <v>4612</v>
      </c>
      <c r="B247" s="34" t="s">
        <v>229</v>
      </c>
      <c r="C247">
        <v>113099413</v>
      </c>
      <c r="D247" s="36">
        <v>5766</v>
      </c>
      <c r="E247" s="37">
        <f t="shared" si="38"/>
        <v>19614.882587582379</v>
      </c>
      <c r="F247" s="38">
        <f t="shared" si="35"/>
        <v>0.79259545444335811</v>
      </c>
      <c r="G247" s="39">
        <f t="shared" si="36"/>
        <v>3079.6662683978152</v>
      </c>
      <c r="H247" s="39">
        <f t="shared" si="37"/>
        <v>930.30390034346954</v>
      </c>
      <c r="I247" s="37">
        <f t="shared" si="39"/>
        <v>4009.9701687412849</v>
      </c>
      <c r="J247" s="40">
        <f t="shared" si="40"/>
        <v>-278.79259239852956</v>
      </c>
      <c r="K247" s="37">
        <f t="shared" si="41"/>
        <v>3731.1775763427554</v>
      </c>
      <c r="L247" s="37">
        <f t="shared" si="42"/>
        <v>23121487.992962249</v>
      </c>
      <c r="M247" s="37">
        <f t="shared" si="43"/>
        <v>21513969.905192327</v>
      </c>
      <c r="N247" s="41">
        <f>'jan-aug'!M247</f>
        <v>16722478.119286222</v>
      </c>
      <c r="O247" s="41">
        <f t="shared" si="44"/>
        <v>4791491.7859061044</v>
      </c>
    </row>
    <row r="248" spans="1:15" s="34" customFormat="1" ht="14.5" x14ac:dyDescent="0.35">
      <c r="A248" s="33">
        <v>4613</v>
      </c>
      <c r="B248" s="34" t="s">
        <v>230</v>
      </c>
      <c r="C248">
        <v>263949194</v>
      </c>
      <c r="D248" s="36">
        <v>11957</v>
      </c>
      <c r="E248" s="37">
        <f t="shared" si="38"/>
        <v>22074.867776198043</v>
      </c>
      <c r="F248" s="38">
        <f t="shared" si="35"/>
        <v>0.89199819467332553</v>
      </c>
      <c r="G248" s="39">
        <f t="shared" si="36"/>
        <v>1603.6751552284163</v>
      </c>
      <c r="H248" s="39">
        <f t="shared" si="37"/>
        <v>69.309084327986966</v>
      </c>
      <c r="I248" s="37">
        <f t="shared" si="39"/>
        <v>1672.9842395564033</v>
      </c>
      <c r="J248" s="40">
        <f t="shared" si="40"/>
        <v>-278.79259239852956</v>
      </c>
      <c r="K248" s="37">
        <f t="shared" si="41"/>
        <v>1394.1916471578738</v>
      </c>
      <c r="L248" s="37">
        <f t="shared" si="42"/>
        <v>20003872.552375913</v>
      </c>
      <c r="M248" s="37">
        <f t="shared" si="43"/>
        <v>16670349.525066698</v>
      </c>
      <c r="N248" s="41">
        <f>'jan-aug'!M248</f>
        <v>11834736.602576371</v>
      </c>
      <c r="O248" s="41">
        <f t="shared" si="44"/>
        <v>4835612.9224903267</v>
      </c>
    </row>
    <row r="249" spans="1:15" s="34" customFormat="1" ht="14.5" x14ac:dyDescent="0.35">
      <c r="A249" s="33">
        <v>4614</v>
      </c>
      <c r="B249" s="34" t="s">
        <v>231</v>
      </c>
      <c r="C249">
        <v>440330767</v>
      </c>
      <c r="D249" s="36">
        <v>18759</v>
      </c>
      <c r="E249" s="37">
        <f t="shared" si="38"/>
        <v>23473.040513886666</v>
      </c>
      <c r="F249" s="38">
        <f t="shared" si="35"/>
        <v>0.94849536469055462</v>
      </c>
      <c r="G249" s="39">
        <f t="shared" si="36"/>
        <v>764.77151261524261</v>
      </c>
      <c r="H249" s="39">
        <f t="shared" si="37"/>
        <v>0</v>
      </c>
      <c r="I249" s="37">
        <f t="shared" si="39"/>
        <v>764.77151261524261</v>
      </c>
      <c r="J249" s="40">
        <f t="shared" si="40"/>
        <v>-278.79259239852956</v>
      </c>
      <c r="K249" s="37">
        <f t="shared" si="41"/>
        <v>485.97892021671305</v>
      </c>
      <c r="L249" s="37">
        <f t="shared" si="42"/>
        <v>14346348.805149335</v>
      </c>
      <c r="M249" s="37">
        <f t="shared" si="43"/>
        <v>9116478.5643453207</v>
      </c>
      <c r="N249" s="41">
        <f>'jan-aug'!M249</f>
        <v>7957125.5738706812</v>
      </c>
      <c r="O249" s="41">
        <f t="shared" si="44"/>
        <v>1159352.9904746395</v>
      </c>
    </row>
    <row r="250" spans="1:15" s="34" customFormat="1" ht="14.5" x14ac:dyDescent="0.35">
      <c r="A250" s="33">
        <v>4615</v>
      </c>
      <c r="B250" s="34" t="s">
        <v>232</v>
      </c>
      <c r="C250">
        <v>69614762</v>
      </c>
      <c r="D250" s="36">
        <v>3189</v>
      </c>
      <c r="E250" s="37">
        <f t="shared" si="38"/>
        <v>21829.652555660083</v>
      </c>
      <c r="F250" s="38">
        <f t="shared" si="35"/>
        <v>0.88208957206032268</v>
      </c>
      <c r="G250" s="39">
        <f t="shared" si="36"/>
        <v>1750.8042875511928</v>
      </c>
      <c r="H250" s="39">
        <f t="shared" si="37"/>
        <v>155.13441151627319</v>
      </c>
      <c r="I250" s="37">
        <f t="shared" si="39"/>
        <v>1905.9386990674661</v>
      </c>
      <c r="J250" s="40">
        <f t="shared" si="40"/>
        <v>-278.79259239852956</v>
      </c>
      <c r="K250" s="37">
        <f t="shared" si="41"/>
        <v>1627.1461066689367</v>
      </c>
      <c r="L250" s="37">
        <f t="shared" si="42"/>
        <v>6078038.5113261491</v>
      </c>
      <c r="M250" s="37">
        <f t="shared" si="43"/>
        <v>5188968.9341672389</v>
      </c>
      <c r="N250" s="41">
        <f>'jan-aug'!M250</f>
        <v>3724941.6487259367</v>
      </c>
      <c r="O250" s="41">
        <f t="shared" si="44"/>
        <v>1464027.2854413022</v>
      </c>
    </row>
    <row r="251" spans="1:15" s="34" customFormat="1" ht="14.5" x14ac:dyDescent="0.35">
      <c r="A251" s="33">
        <v>4616</v>
      </c>
      <c r="B251" s="34" t="s">
        <v>233</v>
      </c>
      <c r="C251">
        <v>73732682</v>
      </c>
      <c r="D251" s="36">
        <v>2869</v>
      </c>
      <c r="E251" s="37">
        <f t="shared" si="38"/>
        <v>25699.784593935168</v>
      </c>
      <c r="F251" s="38">
        <f t="shared" si="35"/>
        <v>1.0384733305628771</v>
      </c>
      <c r="G251" s="39">
        <f t="shared" si="36"/>
        <v>-571.27493541385843</v>
      </c>
      <c r="H251" s="39">
        <f t="shared" si="37"/>
        <v>0</v>
      </c>
      <c r="I251" s="37">
        <f t="shared" si="39"/>
        <v>-571.27493541385843</v>
      </c>
      <c r="J251" s="40">
        <f t="shared" si="40"/>
        <v>-278.79259239852956</v>
      </c>
      <c r="K251" s="37">
        <f t="shared" si="41"/>
        <v>-850.06752781238799</v>
      </c>
      <c r="L251" s="37">
        <f t="shared" si="42"/>
        <v>-1638987.7897023598</v>
      </c>
      <c r="M251" s="37">
        <f t="shared" si="43"/>
        <v>-2438843.7372937412</v>
      </c>
      <c r="N251" s="41">
        <f>'jan-aug'!M251</f>
        <v>-1931043.3422338641</v>
      </c>
      <c r="O251" s="41">
        <f t="shared" si="44"/>
        <v>-507800.39505987708</v>
      </c>
    </row>
    <row r="252" spans="1:15" s="34" customFormat="1" ht="14.5" x14ac:dyDescent="0.35">
      <c r="A252" s="33">
        <v>4617</v>
      </c>
      <c r="B252" s="34" t="s">
        <v>234</v>
      </c>
      <c r="C252">
        <v>301550602</v>
      </c>
      <c r="D252" s="36">
        <v>13071</v>
      </c>
      <c r="E252" s="37">
        <f t="shared" si="38"/>
        <v>23070.201361793283</v>
      </c>
      <c r="F252" s="38">
        <f t="shared" si="35"/>
        <v>0.93221749611829174</v>
      </c>
      <c r="G252" s="39">
        <f t="shared" si="36"/>
        <v>1006.4750038712729</v>
      </c>
      <c r="H252" s="39">
        <f t="shared" si="37"/>
        <v>0</v>
      </c>
      <c r="I252" s="37">
        <f t="shared" si="39"/>
        <v>1006.4750038712729</v>
      </c>
      <c r="J252" s="40">
        <f t="shared" si="40"/>
        <v>-278.79259239852956</v>
      </c>
      <c r="K252" s="37">
        <f t="shared" si="41"/>
        <v>727.6824114727433</v>
      </c>
      <c r="L252" s="37">
        <f t="shared" si="42"/>
        <v>13155634.775601408</v>
      </c>
      <c r="M252" s="37">
        <f t="shared" si="43"/>
        <v>9511536.800360227</v>
      </c>
      <c r="N252" s="41">
        <f>'jan-aug'!M252</f>
        <v>4360732.8132663509</v>
      </c>
      <c r="O252" s="41">
        <f t="shared" si="44"/>
        <v>5150803.9870938761</v>
      </c>
    </row>
    <row r="253" spans="1:15" s="34" customFormat="1" ht="14.5" x14ac:dyDescent="0.35">
      <c r="A253" s="33">
        <v>4618</v>
      </c>
      <c r="B253" s="34" t="s">
        <v>235</v>
      </c>
      <c r="C253">
        <v>281033283</v>
      </c>
      <c r="D253" s="36">
        <v>11048</v>
      </c>
      <c r="E253" s="37">
        <f t="shared" si="38"/>
        <v>25437.480358435914</v>
      </c>
      <c r="F253" s="38">
        <f t="shared" si="35"/>
        <v>1.0278741774040625</v>
      </c>
      <c r="G253" s="39">
        <f t="shared" si="36"/>
        <v>-413.89239411430606</v>
      </c>
      <c r="H253" s="39">
        <f t="shared" si="37"/>
        <v>0</v>
      </c>
      <c r="I253" s="37">
        <f t="shared" si="39"/>
        <v>-413.89239411430606</v>
      </c>
      <c r="J253" s="40">
        <f t="shared" si="40"/>
        <v>-278.79259239852956</v>
      </c>
      <c r="K253" s="37">
        <f t="shared" si="41"/>
        <v>-692.68498651283562</v>
      </c>
      <c r="L253" s="37">
        <f t="shared" si="42"/>
        <v>-4572683.1701748529</v>
      </c>
      <c r="M253" s="37">
        <f t="shared" si="43"/>
        <v>-7652783.7309938082</v>
      </c>
      <c r="N253" s="41">
        <f>'jan-aug'!M253</f>
        <v>-9531415.5111187641</v>
      </c>
      <c r="O253" s="41">
        <f t="shared" si="44"/>
        <v>1878631.7801249558</v>
      </c>
    </row>
    <row r="254" spans="1:15" s="34" customFormat="1" ht="14.5" x14ac:dyDescent="0.35">
      <c r="A254" s="33">
        <v>4619</v>
      </c>
      <c r="B254" s="34" t="s">
        <v>236</v>
      </c>
      <c r="C254">
        <v>48305804</v>
      </c>
      <c r="D254" s="36">
        <v>906</v>
      </c>
      <c r="E254" s="37">
        <f t="shared" si="38"/>
        <v>53317.664459161148</v>
      </c>
      <c r="F254" s="38">
        <f t="shared" si="35"/>
        <v>2.1544527887523777</v>
      </c>
      <c r="G254" s="39">
        <f t="shared" si="36"/>
        <v>-17142.002854549446</v>
      </c>
      <c r="H254" s="39">
        <f t="shared" si="37"/>
        <v>0</v>
      </c>
      <c r="I254" s="37">
        <f t="shared" si="39"/>
        <v>-17142.002854549446</v>
      </c>
      <c r="J254" s="40">
        <f t="shared" si="40"/>
        <v>-278.79259239852956</v>
      </c>
      <c r="K254" s="37">
        <f t="shared" si="41"/>
        <v>-17420.795446947977</v>
      </c>
      <c r="L254" s="37">
        <f t="shared" si="42"/>
        <v>-15530654.586221797</v>
      </c>
      <c r="M254" s="37">
        <f t="shared" si="43"/>
        <v>-15783240.674934868</v>
      </c>
      <c r="N254" s="41">
        <f>'jan-aug'!M254</f>
        <v>-15702524.160705429</v>
      </c>
      <c r="O254" s="41">
        <f t="shared" si="44"/>
        <v>-80716.514229439199</v>
      </c>
    </row>
    <row r="255" spans="1:15" s="34" customFormat="1" ht="14.5" x14ac:dyDescent="0.35">
      <c r="A255" s="33">
        <v>4620</v>
      </c>
      <c r="B255" s="34" t="s">
        <v>237</v>
      </c>
      <c r="C255">
        <v>30262004</v>
      </c>
      <c r="D255" s="36">
        <v>1080</v>
      </c>
      <c r="E255" s="37">
        <f t="shared" si="38"/>
        <v>28020.374074074072</v>
      </c>
      <c r="F255" s="38">
        <f t="shared" si="35"/>
        <v>1.1322433883429615</v>
      </c>
      <c r="G255" s="39">
        <f t="shared" si="36"/>
        <v>-1963.6286234972008</v>
      </c>
      <c r="H255" s="39">
        <f t="shared" si="37"/>
        <v>0</v>
      </c>
      <c r="I255" s="37">
        <f t="shared" si="39"/>
        <v>-1963.6286234972008</v>
      </c>
      <c r="J255" s="40">
        <f t="shared" si="40"/>
        <v>-278.79259239852956</v>
      </c>
      <c r="K255" s="37">
        <f t="shared" si="41"/>
        <v>-2242.4212158957303</v>
      </c>
      <c r="L255" s="37">
        <f t="shared" si="42"/>
        <v>-2120718.9133769767</v>
      </c>
      <c r="M255" s="37">
        <f t="shared" si="43"/>
        <v>-2421814.9131673886</v>
      </c>
      <c r="N255" s="41">
        <f>'jan-aug'!M255</f>
        <v>-3077068.693556143</v>
      </c>
      <c r="O255" s="41">
        <f t="shared" si="44"/>
        <v>655253.78038875433</v>
      </c>
    </row>
    <row r="256" spans="1:15" s="34" customFormat="1" ht="14.5" x14ac:dyDescent="0.35">
      <c r="A256" s="33">
        <v>4621</v>
      </c>
      <c r="B256" s="34" t="s">
        <v>238</v>
      </c>
      <c r="C256">
        <v>353207272</v>
      </c>
      <c r="D256" s="36">
        <v>15740</v>
      </c>
      <c r="E256" s="37">
        <f t="shared" si="38"/>
        <v>22440.10622617535</v>
      </c>
      <c r="F256" s="38">
        <f t="shared" si="35"/>
        <v>0.90675669929079472</v>
      </c>
      <c r="G256" s="39">
        <f t="shared" si="36"/>
        <v>1384.5320852420321</v>
      </c>
      <c r="H256" s="39">
        <f t="shared" si="37"/>
        <v>0</v>
      </c>
      <c r="I256" s="37">
        <f t="shared" si="39"/>
        <v>1384.5320852420321</v>
      </c>
      <c r="J256" s="40">
        <f t="shared" si="40"/>
        <v>-278.79259239852956</v>
      </c>
      <c r="K256" s="37">
        <f t="shared" si="41"/>
        <v>1105.7394928435024</v>
      </c>
      <c r="L256" s="37">
        <f t="shared" si="42"/>
        <v>21792535.021709584</v>
      </c>
      <c r="M256" s="37">
        <f t="shared" si="43"/>
        <v>17404339.617356729</v>
      </c>
      <c r="N256" s="41">
        <f>'jan-aug'!M256</f>
        <v>12139227.451320656</v>
      </c>
      <c r="O256" s="41">
        <f t="shared" si="44"/>
        <v>5265112.1660360731</v>
      </c>
    </row>
    <row r="257" spans="1:15" s="34" customFormat="1" ht="14.5" x14ac:dyDescent="0.35">
      <c r="A257" s="33">
        <v>4622</v>
      </c>
      <c r="B257" s="34" t="s">
        <v>239</v>
      </c>
      <c r="C257">
        <v>187970014</v>
      </c>
      <c r="D257" s="36">
        <v>8457</v>
      </c>
      <c r="E257" s="37">
        <f t="shared" si="38"/>
        <v>22226.559536478657</v>
      </c>
      <c r="F257" s="38">
        <f t="shared" si="35"/>
        <v>0.89812773427867798</v>
      </c>
      <c r="G257" s="39">
        <f t="shared" si="36"/>
        <v>1512.6600990600484</v>
      </c>
      <c r="H257" s="39">
        <f t="shared" si="37"/>
        <v>16.216968229772281</v>
      </c>
      <c r="I257" s="37">
        <f t="shared" si="39"/>
        <v>1528.8770672898206</v>
      </c>
      <c r="J257" s="40">
        <f t="shared" si="40"/>
        <v>-278.79259239852956</v>
      </c>
      <c r="K257" s="37">
        <f t="shared" si="41"/>
        <v>1250.0844748912909</v>
      </c>
      <c r="L257" s="37">
        <f t="shared" si="42"/>
        <v>12929713.358070012</v>
      </c>
      <c r="M257" s="37">
        <f t="shared" si="43"/>
        <v>10571964.404155647</v>
      </c>
      <c r="N257" s="41">
        <f>'jan-aug'!M257</f>
        <v>7510795.5085145365</v>
      </c>
      <c r="O257" s="41">
        <f t="shared" si="44"/>
        <v>3061168.8956411108</v>
      </c>
    </row>
    <row r="258" spans="1:15" s="34" customFormat="1" ht="14.5" x14ac:dyDescent="0.35">
      <c r="A258" s="33">
        <v>4623</v>
      </c>
      <c r="B258" s="34" t="s">
        <v>240</v>
      </c>
      <c r="C258">
        <v>54622571</v>
      </c>
      <c r="D258" s="36">
        <v>2485</v>
      </c>
      <c r="E258" s="37">
        <f t="shared" si="38"/>
        <v>21980.9138832998</v>
      </c>
      <c r="F258" s="38">
        <f t="shared" si="35"/>
        <v>0.88820171880323551</v>
      </c>
      <c r="G258" s="39">
        <f t="shared" si="36"/>
        <v>1660.0474909673626</v>
      </c>
      <c r="H258" s="39">
        <f t="shared" si="37"/>
        <v>102.19294684237229</v>
      </c>
      <c r="I258" s="37">
        <f t="shared" si="39"/>
        <v>1762.2404378097349</v>
      </c>
      <c r="J258" s="40">
        <f t="shared" si="40"/>
        <v>-278.79259239852956</v>
      </c>
      <c r="K258" s="37">
        <f t="shared" si="41"/>
        <v>1483.4478454112054</v>
      </c>
      <c r="L258" s="37">
        <f t="shared" si="42"/>
        <v>4379167.4879571917</v>
      </c>
      <c r="M258" s="37">
        <f t="shared" si="43"/>
        <v>3686367.8958468456</v>
      </c>
      <c r="N258" s="41">
        <f>'jan-aug'!M258</f>
        <v>1888340.6199194347</v>
      </c>
      <c r="O258" s="41">
        <f t="shared" si="44"/>
        <v>1798027.2759274109</v>
      </c>
    </row>
    <row r="259" spans="1:15" s="34" customFormat="1" ht="14.5" x14ac:dyDescent="0.35">
      <c r="A259" s="33">
        <v>4624</v>
      </c>
      <c r="B259" s="34" t="s">
        <v>427</v>
      </c>
      <c r="C259">
        <v>560109153</v>
      </c>
      <c r="D259" s="36">
        <v>24908</v>
      </c>
      <c r="E259" s="37">
        <f t="shared" si="38"/>
        <v>22487.118716878111</v>
      </c>
      <c r="F259" s="38">
        <f t="shared" si="35"/>
        <v>0.90865637349310979</v>
      </c>
      <c r="G259" s="39">
        <f t="shared" si="36"/>
        <v>1356.324590820376</v>
      </c>
      <c r="H259" s="39">
        <f t="shared" si="37"/>
        <v>0</v>
      </c>
      <c r="I259" s="37">
        <f t="shared" si="39"/>
        <v>1356.324590820376</v>
      </c>
      <c r="J259" s="40">
        <f t="shared" si="40"/>
        <v>-278.79259239852956</v>
      </c>
      <c r="K259" s="37">
        <f t="shared" si="41"/>
        <v>1077.5319984218463</v>
      </c>
      <c r="L259" s="37">
        <f t="shared" si="42"/>
        <v>33783332.908153929</v>
      </c>
      <c r="M259" s="37">
        <f t="shared" si="43"/>
        <v>26839167.016691349</v>
      </c>
      <c r="N259" s="41">
        <f>'jan-aug'!M259</f>
        <v>20095123.954910751</v>
      </c>
      <c r="O259" s="41">
        <f t="shared" si="44"/>
        <v>6744043.061780598</v>
      </c>
    </row>
    <row r="260" spans="1:15" s="34" customFormat="1" ht="14.5" x14ac:dyDescent="0.35">
      <c r="A260" s="33">
        <v>4625</v>
      </c>
      <c r="B260" s="34" t="s">
        <v>241</v>
      </c>
      <c r="C260">
        <v>203863149</v>
      </c>
      <c r="D260" s="36">
        <v>5236</v>
      </c>
      <c r="E260" s="37">
        <f t="shared" si="38"/>
        <v>38934.90240641711</v>
      </c>
      <c r="F260" s="38">
        <f t="shared" si="35"/>
        <v>1.5732761350332176</v>
      </c>
      <c r="G260" s="39">
        <f t="shared" si="36"/>
        <v>-8512.3456229030235</v>
      </c>
      <c r="H260" s="39">
        <f t="shared" si="37"/>
        <v>0</v>
      </c>
      <c r="I260" s="37">
        <f t="shared" si="39"/>
        <v>-8512.3456229030235</v>
      </c>
      <c r="J260" s="40">
        <f t="shared" si="40"/>
        <v>-278.79259239852956</v>
      </c>
      <c r="K260" s="37">
        <f t="shared" si="41"/>
        <v>-8791.1382153015529</v>
      </c>
      <c r="L260" s="37">
        <f t="shared" si="42"/>
        <v>-44570641.681520231</v>
      </c>
      <c r="M260" s="37">
        <f t="shared" si="43"/>
        <v>-46030399.69531893</v>
      </c>
      <c r="N260" s="41">
        <f>'jan-aug'!M260</f>
        <v>-36679231.383944407</v>
      </c>
      <c r="O260" s="41">
        <f t="shared" si="44"/>
        <v>-9351168.3113745227</v>
      </c>
    </row>
    <row r="261" spans="1:15" s="34" customFormat="1" ht="14.5" x14ac:dyDescent="0.35">
      <c r="A261" s="33">
        <v>4626</v>
      </c>
      <c r="B261" s="34" t="s">
        <v>246</v>
      </c>
      <c r="C261">
        <v>856722293</v>
      </c>
      <c r="D261" s="36">
        <v>38316</v>
      </c>
      <c r="E261" s="37">
        <f t="shared" si="38"/>
        <v>22359.387540453074</v>
      </c>
      <c r="F261" s="38">
        <f t="shared" si="35"/>
        <v>0.90349502983616237</v>
      </c>
      <c r="G261" s="39">
        <f t="shared" si="36"/>
        <v>1432.9632966753982</v>
      </c>
      <c r="H261" s="39">
        <f t="shared" si="37"/>
        <v>0</v>
      </c>
      <c r="I261" s="37">
        <f t="shared" si="39"/>
        <v>1432.9632966753982</v>
      </c>
      <c r="J261" s="40">
        <f t="shared" si="40"/>
        <v>-278.79259239852956</v>
      </c>
      <c r="K261" s="37">
        <f t="shared" si="41"/>
        <v>1154.1707042768685</v>
      </c>
      <c r="L261" s="37">
        <f t="shared" si="42"/>
        <v>54905421.675414555</v>
      </c>
      <c r="M261" s="37">
        <f t="shared" si="43"/>
        <v>44223204.705072492</v>
      </c>
      <c r="N261" s="41">
        <f>'jan-aug'!M261</f>
        <v>33670903.076391511</v>
      </c>
      <c r="O261" s="41">
        <f t="shared" si="44"/>
        <v>10552301.628680982</v>
      </c>
    </row>
    <row r="262" spans="1:15" s="34" customFormat="1" ht="14.5" x14ac:dyDescent="0.35">
      <c r="A262" s="33">
        <v>4627</v>
      </c>
      <c r="B262" s="34" t="s">
        <v>242</v>
      </c>
      <c r="C262">
        <v>604584444</v>
      </c>
      <c r="D262" s="36">
        <v>29553</v>
      </c>
      <c r="E262" s="37">
        <f t="shared" si="38"/>
        <v>20457.633539742157</v>
      </c>
      <c r="F262" s="38">
        <f t="shared" si="35"/>
        <v>0.82664921800412083</v>
      </c>
      <c r="G262" s="39">
        <f t="shared" si="36"/>
        <v>2574.0156971019483</v>
      </c>
      <c r="H262" s="39">
        <f t="shared" si="37"/>
        <v>635.34106708754712</v>
      </c>
      <c r="I262" s="37">
        <f t="shared" si="39"/>
        <v>3209.3567641894952</v>
      </c>
      <c r="J262" s="40">
        <f t="shared" si="40"/>
        <v>-278.79259239852956</v>
      </c>
      <c r="K262" s="37">
        <f t="shared" si="41"/>
        <v>2930.5641717909657</v>
      </c>
      <c r="L262" s="37">
        <f t="shared" si="42"/>
        <v>94846120.452092156</v>
      </c>
      <c r="M262" s="37">
        <f t="shared" si="43"/>
        <v>86606962.96893841</v>
      </c>
      <c r="N262" s="41">
        <f>'jan-aug'!M262</f>
        <v>65641677.308136635</v>
      </c>
      <c r="O262" s="41">
        <f t="shared" si="44"/>
        <v>20965285.660801776</v>
      </c>
    </row>
    <row r="263" spans="1:15" s="34" customFormat="1" ht="14.5" x14ac:dyDescent="0.35">
      <c r="A263" s="33">
        <v>4628</v>
      </c>
      <c r="B263" s="34" t="s">
        <v>243</v>
      </c>
      <c r="C263">
        <v>88984054</v>
      </c>
      <c r="D263" s="36">
        <v>3977</v>
      </c>
      <c r="E263" s="37">
        <f t="shared" si="38"/>
        <v>22374.667840080463</v>
      </c>
      <c r="F263" s="38">
        <f t="shared" si="35"/>
        <v>0.90411247406368311</v>
      </c>
      <c r="G263" s="39">
        <f t="shared" si="36"/>
        <v>1423.7951168989646</v>
      </c>
      <c r="H263" s="39">
        <f t="shared" si="37"/>
        <v>0</v>
      </c>
      <c r="I263" s="37">
        <f t="shared" si="39"/>
        <v>1423.7951168989646</v>
      </c>
      <c r="J263" s="40">
        <f t="shared" si="40"/>
        <v>-278.79259239852956</v>
      </c>
      <c r="K263" s="37">
        <f t="shared" si="41"/>
        <v>1145.0025245004349</v>
      </c>
      <c r="L263" s="37">
        <f t="shared" si="42"/>
        <v>5662433.1799071822</v>
      </c>
      <c r="M263" s="37">
        <f t="shared" si="43"/>
        <v>4553675.0399382301</v>
      </c>
      <c r="N263" s="41">
        <f>'jan-aug'!M263</f>
        <v>943127.66696965205</v>
      </c>
      <c r="O263" s="41">
        <f t="shared" si="44"/>
        <v>3610547.3729685778</v>
      </c>
    </row>
    <row r="264" spans="1:15" s="34" customFormat="1" ht="14.5" x14ac:dyDescent="0.35">
      <c r="A264" s="33">
        <v>4629</v>
      </c>
      <c r="B264" s="34" t="s">
        <v>244</v>
      </c>
      <c r="C264">
        <v>25380823</v>
      </c>
      <c r="D264" s="36">
        <v>388</v>
      </c>
      <c r="E264" s="37">
        <f t="shared" si="38"/>
        <v>65414.492268041235</v>
      </c>
      <c r="F264" s="38">
        <f t="shared" ref="F264:F327" si="45">IF(ISNUMBER(C264),E264/E$366,"")</f>
        <v>2.6432597286711608</v>
      </c>
      <c r="G264" s="39">
        <f t="shared" ref="G264:G327" si="46">(E$366-E264)*0.6</f>
        <v>-24400.099539877501</v>
      </c>
      <c r="H264" s="39">
        <f t="shared" ref="H264:H327" si="47">IF(E264&gt;=E$366*0.9,0,IF(E264&lt;0.9*E$366,(E$366*0.9-E264)*0.35))</f>
        <v>0</v>
      </c>
      <c r="I264" s="37">
        <f t="shared" si="39"/>
        <v>-24400.099539877501</v>
      </c>
      <c r="J264" s="40">
        <f t="shared" si="40"/>
        <v>-278.79259239852956</v>
      </c>
      <c r="K264" s="37">
        <f t="shared" si="41"/>
        <v>-24678.892132276032</v>
      </c>
      <c r="L264" s="37">
        <f t="shared" si="42"/>
        <v>-9467238.6214724705</v>
      </c>
      <c r="M264" s="37">
        <f t="shared" si="43"/>
        <v>-9575410.1473230999</v>
      </c>
      <c r="N264" s="41">
        <f>'jan-aug'!M264</f>
        <v>-9360197.4617590569</v>
      </c>
      <c r="O264" s="41">
        <f t="shared" si="44"/>
        <v>-215212.685564043</v>
      </c>
    </row>
    <row r="265" spans="1:15" s="34" customFormat="1" ht="14.5" x14ac:dyDescent="0.35">
      <c r="A265" s="33">
        <v>4630</v>
      </c>
      <c r="B265" s="34" t="s">
        <v>245</v>
      </c>
      <c r="C265">
        <v>160148821</v>
      </c>
      <c r="D265" s="36">
        <v>8098</v>
      </c>
      <c r="E265" s="37">
        <f t="shared" ref="E265:E328" si="48">(C265)/D265</f>
        <v>19776.342430229688</v>
      </c>
      <c r="F265" s="38">
        <f t="shared" si="45"/>
        <v>0.79911970136586641</v>
      </c>
      <c r="G265" s="39">
        <f t="shared" si="46"/>
        <v>2982.7903628094296</v>
      </c>
      <c r="H265" s="39">
        <f t="shared" si="47"/>
        <v>873.79295541691135</v>
      </c>
      <c r="I265" s="37">
        <f t="shared" ref="I265:I328" si="49">G265+H265</f>
        <v>3856.5833182263409</v>
      </c>
      <c r="J265" s="40">
        <f t="shared" ref="J265:J328" si="50">I$368</f>
        <v>-278.79259239852956</v>
      </c>
      <c r="K265" s="37">
        <f t="shared" ref="K265:K328" si="51">I265+J265</f>
        <v>3577.7907258278115</v>
      </c>
      <c r="L265" s="37">
        <f t="shared" ref="L265:L328" si="52">(I265*D265)</f>
        <v>31230611.710996907</v>
      </c>
      <c r="M265" s="37">
        <f t="shared" ref="M265:M328" si="53">(K265*D265)</f>
        <v>28972949.297753617</v>
      </c>
      <c r="N265" s="41">
        <f>'jan-aug'!M265</f>
        <v>21210566.169420704</v>
      </c>
      <c r="O265" s="41">
        <f t="shared" ref="O265:O328" si="54">M265-N265</f>
        <v>7762383.1283329129</v>
      </c>
    </row>
    <row r="266" spans="1:15" s="34" customFormat="1" ht="14.5" x14ac:dyDescent="0.35">
      <c r="A266" s="33">
        <v>4631</v>
      </c>
      <c r="B266" s="34" t="s">
        <v>428</v>
      </c>
      <c r="C266">
        <v>617684679</v>
      </c>
      <c r="D266" s="36">
        <v>29224</v>
      </c>
      <c r="E266" s="37">
        <f t="shared" si="48"/>
        <v>21136.212667670407</v>
      </c>
      <c r="F266" s="38">
        <f t="shared" si="45"/>
        <v>0.85406914926675093</v>
      </c>
      <c r="G266" s="39">
        <f t="shared" si="46"/>
        <v>2166.8682203449985</v>
      </c>
      <c r="H266" s="39">
        <f t="shared" si="47"/>
        <v>397.83837231265989</v>
      </c>
      <c r="I266" s="37">
        <f t="shared" si="49"/>
        <v>2564.7065926576583</v>
      </c>
      <c r="J266" s="40">
        <f t="shared" si="50"/>
        <v>-278.79259239852956</v>
      </c>
      <c r="K266" s="37">
        <f t="shared" si="51"/>
        <v>2285.9140002591289</v>
      </c>
      <c r="L266" s="37">
        <f t="shared" si="52"/>
        <v>74950985.463827401</v>
      </c>
      <c r="M266" s="37">
        <f t="shared" si="53"/>
        <v>66803550.743572786</v>
      </c>
      <c r="N266" s="41">
        <f>'jan-aug'!M266</f>
        <v>49169872.490707673</v>
      </c>
      <c r="O266" s="41">
        <f t="shared" si="54"/>
        <v>17633678.252865113</v>
      </c>
    </row>
    <row r="267" spans="1:15" s="34" customFormat="1" ht="14.5" x14ac:dyDescent="0.35">
      <c r="A267" s="33">
        <v>4632</v>
      </c>
      <c r="B267" s="34" t="s">
        <v>247</v>
      </c>
      <c r="C267">
        <v>75608477</v>
      </c>
      <c r="D267" s="36">
        <v>2870</v>
      </c>
      <c r="E267" s="37">
        <f t="shared" si="48"/>
        <v>26344.417073170731</v>
      </c>
      <c r="F267" s="38">
        <f t="shared" si="45"/>
        <v>1.0645215503545222</v>
      </c>
      <c r="G267" s="39">
        <f t="shared" si="46"/>
        <v>-958.05442295519606</v>
      </c>
      <c r="H267" s="39">
        <f t="shared" si="47"/>
        <v>0</v>
      </c>
      <c r="I267" s="37">
        <f t="shared" si="49"/>
        <v>-958.05442295519606</v>
      </c>
      <c r="J267" s="40">
        <f t="shared" si="50"/>
        <v>-278.79259239852956</v>
      </c>
      <c r="K267" s="37">
        <f t="shared" si="51"/>
        <v>-1236.8470153537255</v>
      </c>
      <c r="L267" s="37">
        <f t="shared" si="52"/>
        <v>-2749616.1938814125</v>
      </c>
      <c r="M267" s="37">
        <f t="shared" si="53"/>
        <v>-3549750.934065192</v>
      </c>
      <c r="N267" s="41">
        <f>'jan-aug'!M267</f>
        <v>-2763315.6671353052</v>
      </c>
      <c r="O267" s="41">
        <f t="shared" si="54"/>
        <v>-786435.26692988677</v>
      </c>
    </row>
    <row r="268" spans="1:15" s="34" customFormat="1" ht="14.5" x14ac:dyDescent="0.35">
      <c r="A268" s="33">
        <v>4633</v>
      </c>
      <c r="B268" s="34" t="s">
        <v>248</v>
      </c>
      <c r="C268">
        <v>12003362</v>
      </c>
      <c r="D268" s="36">
        <v>548</v>
      </c>
      <c r="E268" s="37">
        <f t="shared" si="48"/>
        <v>21903.945255474453</v>
      </c>
      <c r="F268" s="38">
        <f t="shared" si="45"/>
        <v>0.88509158116785991</v>
      </c>
      <c r="G268" s="39">
        <f t="shared" si="46"/>
        <v>1706.2286676625706</v>
      </c>
      <c r="H268" s="39">
        <f t="shared" si="47"/>
        <v>129.1319665812436</v>
      </c>
      <c r="I268" s="37">
        <f t="shared" si="49"/>
        <v>1835.3606342438143</v>
      </c>
      <c r="J268" s="40">
        <f t="shared" si="50"/>
        <v>-278.79259239852956</v>
      </c>
      <c r="K268" s="37">
        <f t="shared" si="51"/>
        <v>1556.5680418452848</v>
      </c>
      <c r="L268" s="37">
        <f t="shared" si="52"/>
        <v>1005777.6275656102</v>
      </c>
      <c r="M268" s="37">
        <f t="shared" si="53"/>
        <v>852999.28693121613</v>
      </c>
      <c r="N268" s="41">
        <f>'jan-aug'!M268</f>
        <v>486555.75401040236</v>
      </c>
      <c r="O268" s="41">
        <f t="shared" si="54"/>
        <v>366443.53292081377</v>
      </c>
    </row>
    <row r="269" spans="1:15" s="34" customFormat="1" ht="14.5" x14ac:dyDescent="0.35">
      <c r="A269" s="33">
        <v>4634</v>
      </c>
      <c r="B269" s="34" t="s">
        <v>249</v>
      </c>
      <c r="C269">
        <v>47400097</v>
      </c>
      <c r="D269" s="36">
        <v>1691</v>
      </c>
      <c r="E269" s="37">
        <f t="shared" si="48"/>
        <v>28030.808397397988</v>
      </c>
      <c r="F269" s="38">
        <f t="shared" si="45"/>
        <v>1.1326650170322896</v>
      </c>
      <c r="G269" s="39">
        <f t="shared" si="46"/>
        <v>-1969.8892174915504</v>
      </c>
      <c r="H269" s="39">
        <f t="shared" si="47"/>
        <v>0</v>
      </c>
      <c r="I269" s="37">
        <f t="shared" si="49"/>
        <v>-1969.8892174915504</v>
      </c>
      <c r="J269" s="40">
        <f t="shared" si="50"/>
        <v>-278.79259239852956</v>
      </c>
      <c r="K269" s="37">
        <f t="shared" si="51"/>
        <v>-2248.6818098900799</v>
      </c>
      <c r="L269" s="37">
        <f t="shared" si="52"/>
        <v>-3331082.6667782119</v>
      </c>
      <c r="M269" s="37">
        <f t="shared" si="53"/>
        <v>-3802520.940524125</v>
      </c>
      <c r="N269" s="41">
        <f>'jan-aug'!M269</f>
        <v>-4695220.6083365167</v>
      </c>
      <c r="O269" s="41">
        <f t="shared" si="54"/>
        <v>892699.66781239165</v>
      </c>
    </row>
    <row r="270" spans="1:15" s="34" customFormat="1" ht="14.5" x14ac:dyDescent="0.35">
      <c r="A270" s="33">
        <v>4635</v>
      </c>
      <c r="B270" s="34" t="s">
        <v>250</v>
      </c>
      <c r="C270">
        <v>60416871</v>
      </c>
      <c r="D270" s="36">
        <v>2297</v>
      </c>
      <c r="E270" s="37">
        <f t="shared" si="48"/>
        <v>26302.51240748803</v>
      </c>
      <c r="F270" s="38">
        <f t="shared" si="45"/>
        <v>1.0628282724370137</v>
      </c>
      <c r="G270" s="39">
        <f t="shared" si="46"/>
        <v>-932.91162354557525</v>
      </c>
      <c r="H270" s="39">
        <f t="shared" si="47"/>
        <v>0</v>
      </c>
      <c r="I270" s="37">
        <f t="shared" si="49"/>
        <v>-932.91162354557525</v>
      </c>
      <c r="J270" s="40">
        <f t="shared" si="50"/>
        <v>-278.79259239852956</v>
      </c>
      <c r="K270" s="37">
        <f t="shared" si="51"/>
        <v>-1211.7042159441048</v>
      </c>
      <c r="L270" s="37">
        <f t="shared" si="52"/>
        <v>-2142897.9992841864</v>
      </c>
      <c r="M270" s="37">
        <f t="shared" si="53"/>
        <v>-2783284.5840236088</v>
      </c>
      <c r="N270" s="41">
        <f>'jan-aug'!M270</f>
        <v>-1685819.8986096825</v>
      </c>
      <c r="O270" s="41">
        <f t="shared" si="54"/>
        <v>-1097464.6854139264</v>
      </c>
    </row>
    <row r="271" spans="1:15" s="34" customFormat="1" ht="14.5" x14ac:dyDescent="0.35">
      <c r="A271" s="33">
        <v>4636</v>
      </c>
      <c r="B271" s="34" t="s">
        <v>251</v>
      </c>
      <c r="C271">
        <v>19672363</v>
      </c>
      <c r="D271" s="36">
        <v>802</v>
      </c>
      <c r="E271" s="37">
        <f t="shared" si="48"/>
        <v>24529.130922693268</v>
      </c>
      <c r="F271" s="38">
        <f t="shared" si="45"/>
        <v>0.99116971941910414</v>
      </c>
      <c r="G271" s="39">
        <f t="shared" si="46"/>
        <v>131.11726733128162</v>
      </c>
      <c r="H271" s="39">
        <f t="shared" si="47"/>
        <v>0</v>
      </c>
      <c r="I271" s="37">
        <f t="shared" si="49"/>
        <v>131.11726733128162</v>
      </c>
      <c r="J271" s="40">
        <f t="shared" si="50"/>
        <v>-278.79259239852956</v>
      </c>
      <c r="K271" s="37">
        <f t="shared" si="51"/>
        <v>-147.67532506724794</v>
      </c>
      <c r="L271" s="37">
        <f t="shared" si="52"/>
        <v>105156.04839968786</v>
      </c>
      <c r="M271" s="37">
        <f t="shared" si="53"/>
        <v>-118435.61070393285</v>
      </c>
      <c r="N271" s="41">
        <f>'jan-aug'!M271</f>
        <v>-115725.17095557888</v>
      </c>
      <c r="O271" s="41">
        <f t="shared" si="54"/>
        <v>-2710.4397483539651</v>
      </c>
    </row>
    <row r="272" spans="1:15" s="34" customFormat="1" ht="14.5" x14ac:dyDescent="0.35">
      <c r="A272" s="33">
        <v>4637</v>
      </c>
      <c r="B272" s="34" t="s">
        <v>252</v>
      </c>
      <c r="C272">
        <v>31805121</v>
      </c>
      <c r="D272" s="36">
        <v>1328</v>
      </c>
      <c r="E272" s="37">
        <f t="shared" si="48"/>
        <v>23949.639307228917</v>
      </c>
      <c r="F272" s="38">
        <f t="shared" si="45"/>
        <v>0.96775370261379057</v>
      </c>
      <c r="G272" s="39">
        <f t="shared" si="46"/>
        <v>478.81223660989195</v>
      </c>
      <c r="H272" s="39">
        <f t="shared" si="47"/>
        <v>0</v>
      </c>
      <c r="I272" s="37">
        <f t="shared" si="49"/>
        <v>478.81223660989195</v>
      </c>
      <c r="J272" s="40">
        <f t="shared" si="50"/>
        <v>-278.79259239852956</v>
      </c>
      <c r="K272" s="37">
        <f t="shared" si="51"/>
        <v>200.01964421136239</v>
      </c>
      <c r="L272" s="37">
        <f t="shared" si="52"/>
        <v>635862.65021793649</v>
      </c>
      <c r="M272" s="37">
        <f t="shared" si="53"/>
        <v>265626.08751268924</v>
      </c>
      <c r="N272" s="41">
        <f>'jan-aug'!M272</f>
        <v>379003.73088652251</v>
      </c>
      <c r="O272" s="41">
        <f t="shared" si="54"/>
        <v>-113377.64337383327</v>
      </c>
    </row>
    <row r="273" spans="1:15" s="34" customFormat="1" ht="14.5" x14ac:dyDescent="0.35">
      <c r="A273" s="33">
        <v>4638</v>
      </c>
      <c r="B273" s="34" t="s">
        <v>253</v>
      </c>
      <c r="C273">
        <v>100555736</v>
      </c>
      <c r="D273" s="36">
        <v>4101</v>
      </c>
      <c r="E273" s="37">
        <f t="shared" si="48"/>
        <v>24519.808827115339</v>
      </c>
      <c r="F273" s="38">
        <f t="shared" si="45"/>
        <v>0.99079303347423742</v>
      </c>
      <c r="G273" s="39">
        <f t="shared" si="46"/>
        <v>136.71052467803892</v>
      </c>
      <c r="H273" s="39">
        <f t="shared" si="47"/>
        <v>0</v>
      </c>
      <c r="I273" s="37">
        <f t="shared" si="49"/>
        <v>136.71052467803892</v>
      </c>
      <c r="J273" s="40">
        <f t="shared" si="50"/>
        <v>-278.79259239852956</v>
      </c>
      <c r="K273" s="37">
        <f t="shared" si="51"/>
        <v>-142.08206772049064</v>
      </c>
      <c r="L273" s="37">
        <f t="shared" si="52"/>
        <v>560649.86170463765</v>
      </c>
      <c r="M273" s="37">
        <f t="shared" si="53"/>
        <v>-582678.55972173216</v>
      </c>
      <c r="N273" s="41">
        <f>'jan-aug'!M273</f>
        <v>-2259508.6208090172</v>
      </c>
      <c r="O273" s="41">
        <f t="shared" si="54"/>
        <v>1676830.0610872852</v>
      </c>
    </row>
    <row r="274" spans="1:15" s="34" customFormat="1" ht="14.5" x14ac:dyDescent="0.35">
      <c r="A274" s="33">
        <v>4639</v>
      </c>
      <c r="B274" s="34" t="s">
        <v>254</v>
      </c>
      <c r="C274">
        <v>66937200</v>
      </c>
      <c r="D274" s="36">
        <v>2635</v>
      </c>
      <c r="E274" s="37">
        <f t="shared" si="48"/>
        <v>25403.111954459204</v>
      </c>
      <c r="F274" s="38">
        <f t="shared" si="45"/>
        <v>1.0264854237040706</v>
      </c>
      <c r="G274" s="39">
        <f t="shared" si="46"/>
        <v>-393.27135172827985</v>
      </c>
      <c r="H274" s="39">
        <f t="shared" si="47"/>
        <v>0</v>
      </c>
      <c r="I274" s="37">
        <f t="shared" si="49"/>
        <v>-393.27135172827985</v>
      </c>
      <c r="J274" s="40">
        <f t="shared" si="50"/>
        <v>-278.79259239852956</v>
      </c>
      <c r="K274" s="37">
        <f t="shared" si="51"/>
        <v>-672.06394412680947</v>
      </c>
      <c r="L274" s="37">
        <f t="shared" si="52"/>
        <v>-1036270.0118040175</v>
      </c>
      <c r="M274" s="37">
        <f t="shared" si="53"/>
        <v>-1770888.4927741429</v>
      </c>
      <c r="N274" s="41">
        <f>'jan-aug'!M274</f>
        <v>-2823560.3152966979</v>
      </c>
      <c r="O274" s="41">
        <f t="shared" si="54"/>
        <v>1052671.822522555</v>
      </c>
    </row>
    <row r="275" spans="1:15" s="34" customFormat="1" ht="14.5" x14ac:dyDescent="0.35">
      <c r="A275" s="33">
        <v>4640</v>
      </c>
      <c r="B275" s="34" t="s">
        <v>255</v>
      </c>
      <c r="C275">
        <v>256612110</v>
      </c>
      <c r="D275" s="36">
        <v>11847</v>
      </c>
      <c r="E275" s="37">
        <f t="shared" si="48"/>
        <v>21660.514054190935</v>
      </c>
      <c r="F275" s="38">
        <f t="shared" si="45"/>
        <v>0.8752550469573952</v>
      </c>
      <c r="G275" s="39">
        <f t="shared" si="46"/>
        <v>1852.2873884326814</v>
      </c>
      <c r="H275" s="39">
        <f t="shared" si="47"/>
        <v>214.33288703047492</v>
      </c>
      <c r="I275" s="37">
        <f t="shared" si="49"/>
        <v>2066.6202754631563</v>
      </c>
      <c r="J275" s="40">
        <f t="shared" si="50"/>
        <v>-278.79259239852956</v>
      </c>
      <c r="K275" s="37">
        <f t="shared" si="51"/>
        <v>1787.8276830646269</v>
      </c>
      <c r="L275" s="37">
        <f t="shared" si="52"/>
        <v>24483250.403412014</v>
      </c>
      <c r="M275" s="37">
        <f t="shared" si="53"/>
        <v>21180394.561266635</v>
      </c>
      <c r="N275" s="41">
        <f>'jan-aug'!M275</f>
        <v>15402267.864834176</v>
      </c>
      <c r="O275" s="41">
        <f t="shared" si="54"/>
        <v>5778126.6964324582</v>
      </c>
    </row>
    <row r="276" spans="1:15" s="34" customFormat="1" ht="14.5" x14ac:dyDescent="0.35">
      <c r="A276" s="33">
        <v>4641</v>
      </c>
      <c r="B276" s="34" t="s">
        <v>256</v>
      </c>
      <c r="C276">
        <v>72947483</v>
      </c>
      <c r="D276" s="36">
        <v>1781</v>
      </c>
      <c r="E276" s="37">
        <f t="shared" si="48"/>
        <v>40958.721504772599</v>
      </c>
      <c r="F276" s="38">
        <f t="shared" si="45"/>
        <v>1.6550543363968959</v>
      </c>
      <c r="G276" s="39">
        <f t="shared" si="46"/>
        <v>-9726.6370819163167</v>
      </c>
      <c r="H276" s="39">
        <f t="shared" si="47"/>
        <v>0</v>
      </c>
      <c r="I276" s="37">
        <f t="shared" si="49"/>
        <v>-9726.6370819163167</v>
      </c>
      <c r="J276" s="40">
        <f t="shared" si="50"/>
        <v>-278.79259239852956</v>
      </c>
      <c r="K276" s="37">
        <f t="shared" si="51"/>
        <v>-10005.429674314846</v>
      </c>
      <c r="L276" s="37">
        <f t="shared" si="52"/>
        <v>-17323140.64289296</v>
      </c>
      <c r="M276" s="37">
        <f t="shared" si="53"/>
        <v>-17819670.249954741</v>
      </c>
      <c r="N276" s="41">
        <f>'jan-aug'!M276</f>
        <v>-17853478.449466195</v>
      </c>
      <c r="O276" s="41">
        <f t="shared" si="54"/>
        <v>33808.199511453509</v>
      </c>
    </row>
    <row r="277" spans="1:15" s="34" customFormat="1" ht="14.5" x14ac:dyDescent="0.35">
      <c r="A277" s="33">
        <v>4642</v>
      </c>
      <c r="B277" s="34" t="s">
        <v>257</v>
      </c>
      <c r="C277">
        <v>60068522</v>
      </c>
      <c r="D277" s="36">
        <v>2126</v>
      </c>
      <c r="E277" s="37">
        <f t="shared" si="48"/>
        <v>28254.243650047036</v>
      </c>
      <c r="F277" s="38">
        <f t="shared" si="45"/>
        <v>1.1416935577243532</v>
      </c>
      <c r="G277" s="39">
        <f t="shared" si="46"/>
        <v>-2103.9503690809788</v>
      </c>
      <c r="H277" s="39">
        <f t="shared" si="47"/>
        <v>0</v>
      </c>
      <c r="I277" s="37">
        <f t="shared" si="49"/>
        <v>-2103.9503690809788</v>
      </c>
      <c r="J277" s="40">
        <f t="shared" si="50"/>
        <v>-278.79259239852956</v>
      </c>
      <c r="K277" s="37">
        <f t="shared" si="51"/>
        <v>-2382.7429614795083</v>
      </c>
      <c r="L277" s="37">
        <f t="shared" si="52"/>
        <v>-4472998.4846661612</v>
      </c>
      <c r="M277" s="37">
        <f t="shared" si="53"/>
        <v>-5065711.5361054344</v>
      </c>
      <c r="N277" s="41">
        <f>'jan-aug'!M277</f>
        <v>-5490184.9404632952</v>
      </c>
      <c r="O277" s="41">
        <f t="shared" si="54"/>
        <v>424473.4043578608</v>
      </c>
    </row>
    <row r="278" spans="1:15" s="34" customFormat="1" ht="14.5" x14ac:dyDescent="0.35">
      <c r="A278" s="33">
        <v>4643</v>
      </c>
      <c r="B278" s="34" t="s">
        <v>258</v>
      </c>
      <c r="C278">
        <v>144269695</v>
      </c>
      <c r="D278" s="36">
        <v>5193</v>
      </c>
      <c r="E278" s="37">
        <f t="shared" si="48"/>
        <v>27781.570383208164</v>
      </c>
      <c r="F278" s="38">
        <f t="shared" si="45"/>
        <v>1.1225938419314809</v>
      </c>
      <c r="G278" s="39">
        <f t="shared" si="46"/>
        <v>-1820.3464089776555</v>
      </c>
      <c r="H278" s="39">
        <f t="shared" si="47"/>
        <v>0</v>
      </c>
      <c r="I278" s="37">
        <f t="shared" si="49"/>
        <v>-1820.3464089776555</v>
      </c>
      <c r="J278" s="40">
        <f t="shared" si="50"/>
        <v>-278.79259239852956</v>
      </c>
      <c r="K278" s="37">
        <f t="shared" si="51"/>
        <v>-2099.1390013761852</v>
      </c>
      <c r="L278" s="37">
        <f t="shared" si="52"/>
        <v>-9453058.9018209651</v>
      </c>
      <c r="M278" s="37">
        <f t="shared" si="53"/>
        <v>-10900828.834146529</v>
      </c>
      <c r="N278" s="41">
        <f>'jan-aug'!M278</f>
        <v>-10517119.213182446</v>
      </c>
      <c r="O278" s="41">
        <f t="shared" si="54"/>
        <v>-383709.62096408382</v>
      </c>
    </row>
    <row r="279" spans="1:15" s="34" customFormat="1" ht="14.5" x14ac:dyDescent="0.35">
      <c r="A279" s="33">
        <v>4644</v>
      </c>
      <c r="B279" s="34" t="s">
        <v>259</v>
      </c>
      <c r="C279">
        <v>134702255</v>
      </c>
      <c r="D279" s="36">
        <v>5174</v>
      </c>
      <c r="E279" s="37">
        <f t="shared" si="48"/>
        <v>26034.452068032471</v>
      </c>
      <c r="F279" s="38">
        <f t="shared" si="45"/>
        <v>1.051996527428072</v>
      </c>
      <c r="G279" s="39">
        <f t="shared" si="46"/>
        <v>-772.07541987224033</v>
      </c>
      <c r="H279" s="39">
        <f t="shared" si="47"/>
        <v>0</v>
      </c>
      <c r="I279" s="37">
        <f t="shared" si="49"/>
        <v>-772.07541987224033</v>
      </c>
      <c r="J279" s="40">
        <f t="shared" si="50"/>
        <v>-278.79259239852956</v>
      </c>
      <c r="K279" s="37">
        <f t="shared" si="51"/>
        <v>-1050.8680122707699</v>
      </c>
      <c r="L279" s="37">
        <f t="shared" si="52"/>
        <v>-3994718.2224189714</v>
      </c>
      <c r="M279" s="37">
        <f t="shared" si="53"/>
        <v>-5437191.0954889636</v>
      </c>
      <c r="N279" s="41">
        <f>'jan-aug'!M279</f>
        <v>-8572286.2400550768</v>
      </c>
      <c r="O279" s="41">
        <f t="shared" si="54"/>
        <v>3135095.1445661131</v>
      </c>
    </row>
    <row r="280" spans="1:15" s="34" customFormat="1" ht="14.5" x14ac:dyDescent="0.35">
      <c r="A280" s="33">
        <v>4645</v>
      </c>
      <c r="B280" s="34" t="s">
        <v>260</v>
      </c>
      <c r="C280">
        <v>64073000</v>
      </c>
      <c r="D280" s="36">
        <v>3011</v>
      </c>
      <c r="E280" s="37">
        <f t="shared" si="48"/>
        <v>21279.641315177683</v>
      </c>
      <c r="F280" s="38">
        <f t="shared" si="45"/>
        <v>0.85986479415749295</v>
      </c>
      <c r="G280" s="39">
        <f t="shared" si="46"/>
        <v>2080.8110318406325</v>
      </c>
      <c r="H280" s="39">
        <f t="shared" si="47"/>
        <v>347.63834568511299</v>
      </c>
      <c r="I280" s="37">
        <f t="shared" si="49"/>
        <v>2428.4493775257456</v>
      </c>
      <c r="J280" s="40">
        <f t="shared" si="50"/>
        <v>-278.79259239852956</v>
      </c>
      <c r="K280" s="37">
        <f t="shared" si="51"/>
        <v>2149.6567851272162</v>
      </c>
      <c r="L280" s="37">
        <f t="shared" si="52"/>
        <v>7312061.0757300202</v>
      </c>
      <c r="M280" s="37">
        <f t="shared" si="53"/>
        <v>6472616.5800180482</v>
      </c>
      <c r="N280" s="41">
        <f>'jan-aug'!M280</f>
        <v>4595530.6967431232</v>
      </c>
      <c r="O280" s="41">
        <f t="shared" si="54"/>
        <v>1877085.8832749249</v>
      </c>
    </row>
    <row r="281" spans="1:15" s="34" customFormat="1" ht="14.5" x14ac:dyDescent="0.35">
      <c r="A281" s="33">
        <v>4646</v>
      </c>
      <c r="B281" s="34" t="s">
        <v>261</v>
      </c>
      <c r="C281">
        <v>52926381</v>
      </c>
      <c r="D281" s="36">
        <v>2802</v>
      </c>
      <c r="E281" s="37">
        <f t="shared" si="48"/>
        <v>18888.786937901499</v>
      </c>
      <c r="F281" s="38">
        <f t="shared" si="45"/>
        <v>0.7632554821616736</v>
      </c>
      <c r="G281" s="39">
        <f t="shared" si="46"/>
        <v>3515.3236582063428</v>
      </c>
      <c r="H281" s="39">
        <f t="shared" si="47"/>
        <v>1184.4373777317774</v>
      </c>
      <c r="I281" s="37">
        <f t="shared" si="49"/>
        <v>4699.7610359381197</v>
      </c>
      <c r="J281" s="40">
        <f t="shared" si="50"/>
        <v>-278.79259239852956</v>
      </c>
      <c r="K281" s="37">
        <f t="shared" si="51"/>
        <v>4420.9684435395902</v>
      </c>
      <c r="L281" s="37">
        <f t="shared" si="52"/>
        <v>13168730.422698611</v>
      </c>
      <c r="M281" s="37">
        <f t="shared" si="53"/>
        <v>12387553.578797933</v>
      </c>
      <c r="N281" s="41">
        <f>'jan-aug'!M281</f>
        <v>9819367.8250329513</v>
      </c>
      <c r="O281" s="41">
        <f t="shared" si="54"/>
        <v>2568185.7537649814</v>
      </c>
    </row>
    <row r="282" spans="1:15" s="34" customFormat="1" ht="14.5" x14ac:dyDescent="0.35">
      <c r="A282" s="33">
        <v>4647</v>
      </c>
      <c r="B282" s="34" t="s">
        <v>429</v>
      </c>
      <c r="C282">
        <v>497457867</v>
      </c>
      <c r="D282" s="36">
        <v>22030</v>
      </c>
      <c r="E282" s="37">
        <f t="shared" si="48"/>
        <v>22580.92905129369</v>
      </c>
      <c r="F282" s="38">
        <f t="shared" si="45"/>
        <v>0.91244704847194802</v>
      </c>
      <c r="G282" s="39">
        <f t="shared" si="46"/>
        <v>1300.0383901710286</v>
      </c>
      <c r="H282" s="39">
        <f t="shared" si="47"/>
        <v>0</v>
      </c>
      <c r="I282" s="37">
        <f t="shared" si="49"/>
        <v>1300.0383901710286</v>
      </c>
      <c r="J282" s="40">
        <f t="shared" si="50"/>
        <v>-278.79259239852956</v>
      </c>
      <c r="K282" s="37">
        <f t="shared" si="51"/>
        <v>1021.245797772499</v>
      </c>
      <c r="L282" s="37">
        <f t="shared" si="52"/>
        <v>28639845.735467762</v>
      </c>
      <c r="M282" s="37">
        <f t="shared" si="53"/>
        <v>22498044.924928155</v>
      </c>
      <c r="N282" s="41">
        <f>'jan-aug'!M282</f>
        <v>18908812.021257564</v>
      </c>
      <c r="O282" s="41">
        <f t="shared" si="54"/>
        <v>3589232.9036705904</v>
      </c>
    </row>
    <row r="283" spans="1:15" s="34" customFormat="1" ht="14.5" x14ac:dyDescent="0.35">
      <c r="A283" s="33">
        <v>4648</v>
      </c>
      <c r="B283" s="34" t="s">
        <v>262</v>
      </c>
      <c r="C283">
        <v>89389598</v>
      </c>
      <c r="D283" s="36">
        <v>3629</v>
      </c>
      <c r="E283" s="37">
        <f t="shared" si="48"/>
        <v>24632.019289060347</v>
      </c>
      <c r="F283" s="38">
        <f t="shared" si="45"/>
        <v>0.99532721825365111</v>
      </c>
      <c r="G283" s="39">
        <f t="shared" si="46"/>
        <v>69.384247511034474</v>
      </c>
      <c r="H283" s="39">
        <f t="shared" si="47"/>
        <v>0</v>
      </c>
      <c r="I283" s="37">
        <f t="shared" si="49"/>
        <v>69.384247511034474</v>
      </c>
      <c r="J283" s="40">
        <f t="shared" si="50"/>
        <v>-278.79259239852956</v>
      </c>
      <c r="K283" s="37">
        <f t="shared" si="51"/>
        <v>-209.4083448874951</v>
      </c>
      <c r="L283" s="37">
        <f t="shared" si="52"/>
        <v>251795.4342175441</v>
      </c>
      <c r="M283" s="37">
        <f t="shared" si="53"/>
        <v>-759942.88359671971</v>
      </c>
      <c r="N283" s="41">
        <f>'jan-aug'!M283</f>
        <v>-2871282.6673289235</v>
      </c>
      <c r="O283" s="41">
        <f t="shared" si="54"/>
        <v>2111339.7837322038</v>
      </c>
    </row>
    <row r="284" spans="1:15" s="34" customFormat="1" ht="14.5" x14ac:dyDescent="0.35">
      <c r="A284" s="33">
        <v>4649</v>
      </c>
      <c r="B284" s="34" t="s">
        <v>430</v>
      </c>
      <c r="C284">
        <v>190387278</v>
      </c>
      <c r="D284" s="36">
        <v>9457</v>
      </c>
      <c r="E284" s="37">
        <f t="shared" si="48"/>
        <v>20131.889394099609</v>
      </c>
      <c r="F284" s="38">
        <f t="shared" si="45"/>
        <v>0.81348659375719989</v>
      </c>
      <c r="G284" s="39">
        <f t="shared" si="46"/>
        <v>2769.4621844874769</v>
      </c>
      <c r="H284" s="39">
        <f t="shared" si="47"/>
        <v>749.3515180624388</v>
      </c>
      <c r="I284" s="37">
        <f t="shared" si="49"/>
        <v>3518.8137025499154</v>
      </c>
      <c r="J284" s="40">
        <f t="shared" si="50"/>
        <v>-278.79259239852956</v>
      </c>
      <c r="K284" s="37">
        <f t="shared" si="51"/>
        <v>3240.021110151386</v>
      </c>
      <c r="L284" s="37">
        <f t="shared" si="52"/>
        <v>33277421.18501455</v>
      </c>
      <c r="M284" s="37">
        <f t="shared" si="53"/>
        <v>30640879.638701659</v>
      </c>
      <c r="N284" s="41">
        <f>'jan-aug'!M284</f>
        <v>23590403.508435618</v>
      </c>
      <c r="O284" s="41">
        <f t="shared" si="54"/>
        <v>7050476.1302660406</v>
      </c>
    </row>
    <row r="285" spans="1:15" s="34" customFormat="1" ht="14.5" x14ac:dyDescent="0.35">
      <c r="A285" s="33">
        <v>4650</v>
      </c>
      <c r="B285" s="34" t="s">
        <v>263</v>
      </c>
      <c r="C285">
        <v>120708793</v>
      </c>
      <c r="D285" s="36">
        <v>5854</v>
      </c>
      <c r="E285" s="37">
        <f t="shared" si="48"/>
        <v>20619.882644345747</v>
      </c>
      <c r="F285" s="38">
        <f t="shared" si="45"/>
        <v>0.83320535731426493</v>
      </c>
      <c r="G285" s="39">
        <f t="shared" si="46"/>
        <v>2476.6662343397938</v>
      </c>
      <c r="H285" s="39">
        <f t="shared" si="47"/>
        <v>578.55388047629049</v>
      </c>
      <c r="I285" s="37">
        <f t="shared" si="49"/>
        <v>3055.2201148160843</v>
      </c>
      <c r="J285" s="40">
        <f t="shared" si="50"/>
        <v>-278.79259239852956</v>
      </c>
      <c r="K285" s="37">
        <f t="shared" si="51"/>
        <v>2776.4275224175549</v>
      </c>
      <c r="L285" s="37">
        <f t="shared" si="52"/>
        <v>17885258.552133359</v>
      </c>
      <c r="M285" s="37">
        <f t="shared" si="53"/>
        <v>16253206.716232367</v>
      </c>
      <c r="N285" s="41">
        <f>'jan-aug'!M285</f>
        <v>13043952.099479973</v>
      </c>
      <c r="O285" s="41">
        <f t="shared" si="54"/>
        <v>3209254.6167523935</v>
      </c>
    </row>
    <row r="286" spans="1:15" s="34" customFormat="1" ht="14.5" x14ac:dyDescent="0.35">
      <c r="A286" s="33">
        <v>4651</v>
      </c>
      <c r="B286" s="34" t="s">
        <v>264</v>
      </c>
      <c r="C286">
        <v>146284086</v>
      </c>
      <c r="D286" s="36">
        <v>7130</v>
      </c>
      <c r="E286" s="37">
        <f t="shared" si="48"/>
        <v>20516.702103786818</v>
      </c>
      <c r="F286" s="38">
        <f t="shared" si="45"/>
        <v>0.8290360523455067</v>
      </c>
      <c r="G286" s="39">
        <f t="shared" si="46"/>
        <v>2538.5745586751514</v>
      </c>
      <c r="H286" s="39">
        <f t="shared" si="47"/>
        <v>614.66706967191578</v>
      </c>
      <c r="I286" s="37">
        <f t="shared" si="49"/>
        <v>3153.241628347067</v>
      </c>
      <c r="J286" s="40">
        <f t="shared" si="50"/>
        <v>-278.79259239852956</v>
      </c>
      <c r="K286" s="37">
        <f t="shared" si="51"/>
        <v>2874.4490359485376</v>
      </c>
      <c r="L286" s="37">
        <f t="shared" si="52"/>
        <v>22482612.810114589</v>
      </c>
      <c r="M286" s="37">
        <f t="shared" si="53"/>
        <v>20494821.626313072</v>
      </c>
      <c r="N286" s="41">
        <f>'jan-aug'!M286</f>
        <v>16104688.737289416</v>
      </c>
      <c r="O286" s="41">
        <f t="shared" si="54"/>
        <v>4390132.889023656</v>
      </c>
    </row>
    <row r="287" spans="1:15" s="34" customFormat="1" ht="14.5" x14ac:dyDescent="0.35">
      <c r="A287" s="33">
        <v>5001</v>
      </c>
      <c r="B287" s="34" t="s">
        <v>352</v>
      </c>
      <c r="C287">
        <v>5058554831</v>
      </c>
      <c r="D287" s="36">
        <v>205163</v>
      </c>
      <c r="E287" s="37">
        <f t="shared" si="48"/>
        <v>24656.272480905427</v>
      </c>
      <c r="F287" s="38">
        <f t="shared" si="45"/>
        <v>0.99630723786510289</v>
      </c>
      <c r="G287" s="39">
        <f t="shared" si="46"/>
        <v>54.832332403986221</v>
      </c>
      <c r="H287" s="39">
        <f t="shared" si="47"/>
        <v>0</v>
      </c>
      <c r="I287" s="37">
        <f t="shared" si="49"/>
        <v>54.832332403986221</v>
      </c>
      <c r="J287" s="40">
        <f t="shared" si="50"/>
        <v>-278.79259239852956</v>
      </c>
      <c r="K287" s="37">
        <f t="shared" si="51"/>
        <v>-223.96025999454335</v>
      </c>
      <c r="L287" s="37">
        <f t="shared" si="52"/>
        <v>11249565.812999025</v>
      </c>
      <c r="M287" s="37">
        <f t="shared" si="53"/>
        <v>-45948358.821260497</v>
      </c>
      <c r="N287" s="41">
        <f>'jan-aug'!M287</f>
        <v>-20335900.354313515</v>
      </c>
      <c r="O287" s="41">
        <f t="shared" si="54"/>
        <v>-25612458.466946982</v>
      </c>
    </row>
    <row r="288" spans="1:15" s="34" customFormat="1" ht="14.5" x14ac:dyDescent="0.35">
      <c r="A288" s="33">
        <v>5006</v>
      </c>
      <c r="B288" s="34" t="s">
        <v>353</v>
      </c>
      <c r="C288">
        <v>448276354</v>
      </c>
      <c r="D288" s="36">
        <v>24357</v>
      </c>
      <c r="E288" s="37">
        <f t="shared" si="48"/>
        <v>18404.415732643592</v>
      </c>
      <c r="F288" s="38">
        <f t="shared" si="45"/>
        <v>0.74368307769600983</v>
      </c>
      <c r="G288" s="39">
        <f t="shared" si="46"/>
        <v>3805.9463813610869</v>
      </c>
      <c r="H288" s="39">
        <f t="shared" si="47"/>
        <v>1353.9672995720448</v>
      </c>
      <c r="I288" s="37">
        <f t="shared" si="49"/>
        <v>5159.9136809331321</v>
      </c>
      <c r="J288" s="40">
        <f t="shared" si="50"/>
        <v>-278.79259239852956</v>
      </c>
      <c r="K288" s="37">
        <f t="shared" si="51"/>
        <v>4881.1210885346027</v>
      </c>
      <c r="L288" s="37">
        <f t="shared" si="52"/>
        <v>125680017.5264883</v>
      </c>
      <c r="M288" s="37">
        <f t="shared" si="53"/>
        <v>118889466.35343732</v>
      </c>
      <c r="N288" s="41">
        <f>'jan-aug'!M288</f>
        <v>94055525.54351449</v>
      </c>
      <c r="O288" s="41">
        <f t="shared" si="54"/>
        <v>24833940.809922829</v>
      </c>
    </row>
    <row r="289" spans="1:15" s="34" customFormat="1" ht="14.5" x14ac:dyDescent="0.35">
      <c r="A289" s="33">
        <v>5007</v>
      </c>
      <c r="B289" s="34" t="s">
        <v>354</v>
      </c>
      <c r="C289">
        <v>297545282</v>
      </c>
      <c r="D289" s="36">
        <v>15230</v>
      </c>
      <c r="E289" s="37">
        <f t="shared" si="48"/>
        <v>19536.788049901512</v>
      </c>
      <c r="F289" s="38">
        <f t="shared" si="45"/>
        <v>0.78943982119873712</v>
      </c>
      <c r="G289" s="39">
        <f t="shared" si="46"/>
        <v>3126.5229910063354</v>
      </c>
      <c r="H289" s="39">
        <f t="shared" si="47"/>
        <v>957.636988531773</v>
      </c>
      <c r="I289" s="37">
        <f t="shared" si="49"/>
        <v>4084.1599795381085</v>
      </c>
      <c r="J289" s="40">
        <f t="shared" si="50"/>
        <v>-278.79259239852956</v>
      </c>
      <c r="K289" s="37">
        <f t="shared" si="51"/>
        <v>3805.367387139579</v>
      </c>
      <c r="L289" s="37">
        <f t="shared" si="52"/>
        <v>62201756.488365389</v>
      </c>
      <c r="M289" s="37">
        <f t="shared" si="53"/>
        <v>57955745.306135789</v>
      </c>
      <c r="N289" s="41">
        <f>'jan-aug'!M289</f>
        <v>47187988.148305438</v>
      </c>
      <c r="O289" s="41">
        <f t="shared" si="54"/>
        <v>10767757.15783035</v>
      </c>
    </row>
    <row r="290" spans="1:15" s="34" customFormat="1" ht="14.5" x14ac:dyDescent="0.35">
      <c r="A290" s="33">
        <v>5014</v>
      </c>
      <c r="B290" s="34" t="s">
        <v>356</v>
      </c>
      <c r="C290">
        <v>156090515</v>
      </c>
      <c r="D290" s="36">
        <v>5151</v>
      </c>
      <c r="E290" s="37">
        <f t="shared" si="48"/>
        <v>30302.953795379537</v>
      </c>
      <c r="F290" s="38">
        <f t="shared" si="45"/>
        <v>1.2244775530611651</v>
      </c>
      <c r="G290" s="39">
        <f t="shared" si="46"/>
        <v>-3333.1764562804797</v>
      </c>
      <c r="H290" s="39">
        <f t="shared" si="47"/>
        <v>0</v>
      </c>
      <c r="I290" s="37">
        <f t="shared" si="49"/>
        <v>-3333.1764562804797</v>
      </c>
      <c r="J290" s="40">
        <f t="shared" si="50"/>
        <v>-278.79259239852956</v>
      </c>
      <c r="K290" s="37">
        <f t="shared" si="51"/>
        <v>-3611.9690486790091</v>
      </c>
      <c r="L290" s="37">
        <f t="shared" si="52"/>
        <v>-17169191.926300749</v>
      </c>
      <c r="M290" s="37">
        <f t="shared" si="53"/>
        <v>-18605252.569745574</v>
      </c>
      <c r="N290" s="41">
        <f>'jan-aug'!M290</f>
        <v>-11882116.367321929</v>
      </c>
      <c r="O290" s="41">
        <f t="shared" si="54"/>
        <v>-6723136.2024236452</v>
      </c>
    </row>
    <row r="291" spans="1:15" s="34" customFormat="1" ht="14.5" x14ac:dyDescent="0.35">
      <c r="A291" s="33">
        <v>5020</v>
      </c>
      <c r="B291" s="34" t="s">
        <v>359</v>
      </c>
      <c r="C291">
        <v>17112886</v>
      </c>
      <c r="D291" s="36">
        <v>948</v>
      </c>
      <c r="E291" s="37">
        <f t="shared" si="48"/>
        <v>18051.567510548524</v>
      </c>
      <c r="F291" s="38">
        <f t="shared" si="45"/>
        <v>0.7294252356879205</v>
      </c>
      <c r="G291" s="39">
        <f t="shared" si="46"/>
        <v>4017.6553146181277</v>
      </c>
      <c r="H291" s="39">
        <f t="shared" si="47"/>
        <v>1477.4641773053186</v>
      </c>
      <c r="I291" s="37">
        <f t="shared" si="49"/>
        <v>5495.1194919234458</v>
      </c>
      <c r="J291" s="40">
        <f t="shared" si="50"/>
        <v>-278.79259239852956</v>
      </c>
      <c r="K291" s="37">
        <f t="shared" si="51"/>
        <v>5216.3268995249164</v>
      </c>
      <c r="L291" s="37">
        <f t="shared" si="52"/>
        <v>5209373.278343427</v>
      </c>
      <c r="M291" s="37">
        <f t="shared" si="53"/>
        <v>4945077.900749621</v>
      </c>
      <c r="N291" s="41">
        <f>'jan-aug'!M291</f>
        <v>3745363.6161781717</v>
      </c>
      <c r="O291" s="41">
        <f t="shared" si="54"/>
        <v>1199714.2845714493</v>
      </c>
    </row>
    <row r="292" spans="1:15" s="34" customFormat="1" ht="14.5" x14ac:dyDescent="0.35">
      <c r="A292" s="33">
        <v>5021</v>
      </c>
      <c r="B292" s="34" t="s">
        <v>360</v>
      </c>
      <c r="C292">
        <v>145124375</v>
      </c>
      <c r="D292" s="36">
        <v>7001</v>
      </c>
      <c r="E292" s="37">
        <f t="shared" si="48"/>
        <v>20729.092272532496</v>
      </c>
      <c r="F292" s="38">
        <f t="shared" si="45"/>
        <v>0.83761828481947798</v>
      </c>
      <c r="G292" s="39">
        <f t="shared" si="46"/>
        <v>2411.1404574277444</v>
      </c>
      <c r="H292" s="39">
        <f t="shared" si="47"/>
        <v>540.3305106109284</v>
      </c>
      <c r="I292" s="37">
        <f t="shared" si="49"/>
        <v>2951.4709680386727</v>
      </c>
      <c r="J292" s="40">
        <f t="shared" si="50"/>
        <v>-278.79259239852956</v>
      </c>
      <c r="K292" s="37">
        <f t="shared" si="51"/>
        <v>2672.6783756401433</v>
      </c>
      <c r="L292" s="37">
        <f t="shared" si="52"/>
        <v>20663248.247238748</v>
      </c>
      <c r="M292" s="37">
        <f t="shared" si="53"/>
        <v>18711421.307856642</v>
      </c>
      <c r="N292" s="41">
        <f>'jan-aug'!M292</f>
        <v>16223606.079391755</v>
      </c>
      <c r="O292" s="41">
        <f t="shared" si="54"/>
        <v>2487815.2284648865</v>
      </c>
    </row>
    <row r="293" spans="1:15" s="34" customFormat="1" ht="14.5" x14ac:dyDescent="0.35">
      <c r="A293" s="33">
        <v>5022</v>
      </c>
      <c r="B293" s="34" t="s">
        <v>361</v>
      </c>
      <c r="C293">
        <v>47657359</v>
      </c>
      <c r="D293" s="36">
        <v>2486</v>
      </c>
      <c r="E293" s="37">
        <f t="shared" si="48"/>
        <v>19170.29726468222</v>
      </c>
      <c r="F293" s="38">
        <f t="shared" si="45"/>
        <v>0.77463071239254522</v>
      </c>
      <c r="G293" s="39">
        <f t="shared" si="46"/>
        <v>3346.4174621379102</v>
      </c>
      <c r="H293" s="39">
        <f t="shared" si="47"/>
        <v>1085.908763358525</v>
      </c>
      <c r="I293" s="37">
        <f t="shared" si="49"/>
        <v>4432.3262254964357</v>
      </c>
      <c r="J293" s="40">
        <f t="shared" si="50"/>
        <v>-278.79259239852956</v>
      </c>
      <c r="K293" s="37">
        <f t="shared" si="51"/>
        <v>4153.5336330979062</v>
      </c>
      <c r="L293" s="37">
        <f t="shared" si="52"/>
        <v>11018762.99658414</v>
      </c>
      <c r="M293" s="37">
        <f t="shared" si="53"/>
        <v>10325684.611881394</v>
      </c>
      <c r="N293" s="41">
        <f>'jan-aug'!M293</f>
        <v>6868148.802973561</v>
      </c>
      <c r="O293" s="41">
        <f t="shared" si="54"/>
        <v>3457535.808907833</v>
      </c>
    </row>
    <row r="294" spans="1:15" s="34" customFormat="1" ht="14.5" x14ac:dyDescent="0.35">
      <c r="A294" s="33">
        <v>5025</v>
      </c>
      <c r="B294" s="34" t="s">
        <v>362</v>
      </c>
      <c r="C294">
        <v>117468760</v>
      </c>
      <c r="D294" s="36">
        <v>5581</v>
      </c>
      <c r="E294" s="37">
        <f t="shared" si="48"/>
        <v>21047.977065042109</v>
      </c>
      <c r="F294" s="38">
        <f t="shared" si="45"/>
        <v>0.85050373727659534</v>
      </c>
      <c r="G294" s="39">
        <f t="shared" si="46"/>
        <v>2219.809581921977</v>
      </c>
      <c r="H294" s="39">
        <f t="shared" si="47"/>
        <v>428.72083323256408</v>
      </c>
      <c r="I294" s="37">
        <f t="shared" si="49"/>
        <v>2648.5304151545411</v>
      </c>
      <c r="J294" s="40">
        <f t="shared" si="50"/>
        <v>-278.79259239852956</v>
      </c>
      <c r="K294" s="37">
        <f t="shared" si="51"/>
        <v>2369.7378227560116</v>
      </c>
      <c r="L294" s="37">
        <f t="shared" si="52"/>
        <v>14781448.246977493</v>
      </c>
      <c r="M294" s="37">
        <f t="shared" si="53"/>
        <v>13225506.788801301</v>
      </c>
      <c r="N294" s="41">
        <f>'jan-aug'!M294</f>
        <v>10848062.196719807</v>
      </c>
      <c r="O294" s="41">
        <f t="shared" si="54"/>
        <v>2377444.5920814946</v>
      </c>
    </row>
    <row r="295" spans="1:15" s="34" customFormat="1" ht="14.5" x14ac:dyDescent="0.35">
      <c r="A295" s="33">
        <v>5026</v>
      </c>
      <c r="B295" s="34" t="s">
        <v>363</v>
      </c>
      <c r="C295">
        <v>35562593</v>
      </c>
      <c r="D295" s="36">
        <v>1981</v>
      </c>
      <c r="E295" s="37">
        <f t="shared" si="48"/>
        <v>17951.838970217061</v>
      </c>
      <c r="F295" s="38">
        <f t="shared" si="45"/>
        <v>0.72539541866546076</v>
      </c>
      <c r="G295" s="39">
        <f t="shared" si="46"/>
        <v>4077.4924388170057</v>
      </c>
      <c r="H295" s="39">
        <f t="shared" si="47"/>
        <v>1512.3691664213309</v>
      </c>
      <c r="I295" s="37">
        <f t="shared" si="49"/>
        <v>5589.8616052383368</v>
      </c>
      <c r="J295" s="40">
        <f t="shared" si="50"/>
        <v>-278.79259239852956</v>
      </c>
      <c r="K295" s="37">
        <f t="shared" si="51"/>
        <v>5311.0690128398073</v>
      </c>
      <c r="L295" s="37">
        <f t="shared" si="52"/>
        <v>11073515.839977145</v>
      </c>
      <c r="M295" s="37">
        <f t="shared" si="53"/>
        <v>10521227.714435657</v>
      </c>
      <c r="N295" s="41">
        <f>'jan-aug'!M295</f>
        <v>8095473.1751571279</v>
      </c>
      <c r="O295" s="41">
        <f t="shared" si="54"/>
        <v>2425754.5392785296</v>
      </c>
    </row>
    <row r="296" spans="1:15" s="34" customFormat="1" ht="14.5" x14ac:dyDescent="0.35">
      <c r="A296" s="33">
        <v>5027</v>
      </c>
      <c r="B296" s="34" t="s">
        <v>364</v>
      </c>
      <c r="C296">
        <v>110312983</v>
      </c>
      <c r="D296" s="36">
        <v>6238</v>
      </c>
      <c r="E296" s="37">
        <f t="shared" si="48"/>
        <v>17684.030618788074</v>
      </c>
      <c r="F296" s="38">
        <f t="shared" si="45"/>
        <v>0.7145738559537389</v>
      </c>
      <c r="G296" s="39">
        <f t="shared" si="46"/>
        <v>4238.1774496743974</v>
      </c>
      <c r="H296" s="39">
        <f t="shared" si="47"/>
        <v>1606.1020894214762</v>
      </c>
      <c r="I296" s="37">
        <f t="shared" si="49"/>
        <v>5844.2795390958736</v>
      </c>
      <c r="J296" s="40">
        <f t="shared" si="50"/>
        <v>-278.79259239852956</v>
      </c>
      <c r="K296" s="37">
        <f t="shared" si="51"/>
        <v>5565.4869466973441</v>
      </c>
      <c r="L296" s="37">
        <f t="shared" si="52"/>
        <v>36456615.764880061</v>
      </c>
      <c r="M296" s="37">
        <f t="shared" si="53"/>
        <v>34717507.573498033</v>
      </c>
      <c r="N296" s="41">
        <f>'jan-aug'!M296</f>
        <v>26968101.035779998</v>
      </c>
      <c r="O296" s="41">
        <f t="shared" si="54"/>
        <v>7749406.5377180353</v>
      </c>
    </row>
    <row r="297" spans="1:15" s="34" customFormat="1" ht="14.5" x14ac:dyDescent="0.35">
      <c r="A297" s="33">
        <v>5028</v>
      </c>
      <c r="B297" s="34" t="s">
        <v>365</v>
      </c>
      <c r="C297">
        <v>327358564</v>
      </c>
      <c r="D297" s="36">
        <v>16733</v>
      </c>
      <c r="E297" s="37">
        <f t="shared" si="48"/>
        <v>19563.650510966352</v>
      </c>
      <c r="F297" s="38">
        <f t="shared" si="45"/>
        <v>0.79052527579883924</v>
      </c>
      <c r="G297" s="39">
        <f t="shared" si="46"/>
        <v>3110.4055143674309</v>
      </c>
      <c r="H297" s="39">
        <f t="shared" si="47"/>
        <v>948.23512715907884</v>
      </c>
      <c r="I297" s="37">
        <f t="shared" si="49"/>
        <v>4058.6406415265096</v>
      </c>
      <c r="J297" s="40">
        <f t="shared" si="50"/>
        <v>-278.79259239852956</v>
      </c>
      <c r="K297" s="37">
        <f t="shared" si="51"/>
        <v>3779.8480491279802</v>
      </c>
      <c r="L297" s="37">
        <f t="shared" si="52"/>
        <v>67913233.854663089</v>
      </c>
      <c r="M297" s="37">
        <f t="shared" si="53"/>
        <v>63248197.40605849</v>
      </c>
      <c r="N297" s="41">
        <f>'jan-aug'!M297</f>
        <v>50163916.482182868</v>
      </c>
      <c r="O297" s="41">
        <f t="shared" si="54"/>
        <v>13084280.923875622</v>
      </c>
    </row>
    <row r="298" spans="1:15" s="34" customFormat="1" ht="14.5" x14ac:dyDescent="0.35">
      <c r="A298" s="33">
        <v>5029</v>
      </c>
      <c r="B298" s="34" t="s">
        <v>366</v>
      </c>
      <c r="C298">
        <v>159503327</v>
      </c>
      <c r="D298" s="36">
        <v>8325</v>
      </c>
      <c r="E298" s="37">
        <f t="shared" si="48"/>
        <v>19159.5587987988</v>
      </c>
      <c r="F298" s="38">
        <f t="shared" si="45"/>
        <v>0.774196793952866</v>
      </c>
      <c r="G298" s="39">
        <f t="shared" si="46"/>
        <v>3352.8605416679625</v>
      </c>
      <c r="H298" s="39">
        <f t="shared" si="47"/>
        <v>1089.6672264177221</v>
      </c>
      <c r="I298" s="37">
        <f t="shared" si="49"/>
        <v>4442.5277680856843</v>
      </c>
      <c r="J298" s="40">
        <f t="shared" si="50"/>
        <v>-278.79259239852956</v>
      </c>
      <c r="K298" s="37">
        <f t="shared" si="51"/>
        <v>4163.7351756871549</v>
      </c>
      <c r="L298" s="37">
        <f t="shared" si="52"/>
        <v>36984043.669313319</v>
      </c>
      <c r="M298" s="37">
        <f t="shared" si="53"/>
        <v>34663095.337595567</v>
      </c>
      <c r="N298" s="41">
        <f>'jan-aug'!M298</f>
        <v>27100095.065488692</v>
      </c>
      <c r="O298" s="41">
        <f t="shared" si="54"/>
        <v>7563000.2721068747</v>
      </c>
    </row>
    <row r="299" spans="1:15" s="34" customFormat="1" ht="14.5" x14ac:dyDescent="0.35">
      <c r="A299" s="33">
        <v>5031</v>
      </c>
      <c r="B299" s="34" t="s">
        <v>367</v>
      </c>
      <c r="C299">
        <v>319525304</v>
      </c>
      <c r="D299" s="36">
        <v>14148</v>
      </c>
      <c r="E299" s="37">
        <f t="shared" si="48"/>
        <v>22584.485722363585</v>
      </c>
      <c r="F299" s="38">
        <f t="shared" si="45"/>
        <v>0.91259076594312649</v>
      </c>
      <c r="G299" s="39">
        <f t="shared" si="46"/>
        <v>1297.9043875290918</v>
      </c>
      <c r="H299" s="39">
        <f t="shared" si="47"/>
        <v>0</v>
      </c>
      <c r="I299" s="37">
        <f t="shared" si="49"/>
        <v>1297.9043875290918</v>
      </c>
      <c r="J299" s="40">
        <f t="shared" si="50"/>
        <v>-278.79259239852956</v>
      </c>
      <c r="K299" s="37">
        <f t="shared" si="51"/>
        <v>1019.1117951305622</v>
      </c>
      <c r="L299" s="37">
        <f t="shared" si="52"/>
        <v>18362751.274761591</v>
      </c>
      <c r="M299" s="37">
        <f t="shared" si="53"/>
        <v>14418393.677507194</v>
      </c>
      <c r="N299" s="41">
        <f>'jan-aug'!M299</f>
        <v>11969173.694414543</v>
      </c>
      <c r="O299" s="41">
        <f t="shared" si="54"/>
        <v>2449219.9830926508</v>
      </c>
    </row>
    <row r="300" spans="1:15" s="34" customFormat="1" ht="14.5" x14ac:dyDescent="0.35">
      <c r="A300" s="33">
        <v>5032</v>
      </c>
      <c r="B300" s="34" t="s">
        <v>368</v>
      </c>
      <c r="C300">
        <v>79979252</v>
      </c>
      <c r="D300" s="36">
        <v>4062</v>
      </c>
      <c r="E300" s="37">
        <f t="shared" si="48"/>
        <v>19689.623830625307</v>
      </c>
      <c r="F300" s="38">
        <f t="shared" si="45"/>
        <v>0.7956155882234488</v>
      </c>
      <c r="G300" s="39">
        <f t="shared" si="46"/>
        <v>3034.8215225720583</v>
      </c>
      <c r="H300" s="39">
        <f t="shared" si="47"/>
        <v>904.14446527844461</v>
      </c>
      <c r="I300" s="37">
        <f t="shared" si="49"/>
        <v>3938.9659878505026</v>
      </c>
      <c r="J300" s="40">
        <f t="shared" si="50"/>
        <v>-278.79259239852956</v>
      </c>
      <c r="K300" s="37">
        <f t="shared" si="51"/>
        <v>3660.1733954519732</v>
      </c>
      <c r="L300" s="37">
        <f t="shared" si="52"/>
        <v>16000079.842648741</v>
      </c>
      <c r="M300" s="37">
        <f t="shared" si="53"/>
        <v>14867624.332325915</v>
      </c>
      <c r="N300" s="41">
        <f>'jan-aug'!M300</f>
        <v>10522962.330079889</v>
      </c>
      <c r="O300" s="41">
        <f t="shared" si="54"/>
        <v>4344662.0022460259</v>
      </c>
    </row>
    <row r="301" spans="1:15" s="34" customFormat="1" ht="14.5" x14ac:dyDescent="0.35">
      <c r="A301" s="33">
        <v>5033</v>
      </c>
      <c r="B301" s="34" t="s">
        <v>369</v>
      </c>
      <c r="C301">
        <v>29308900</v>
      </c>
      <c r="D301" s="36">
        <v>769</v>
      </c>
      <c r="E301" s="37">
        <f t="shared" si="48"/>
        <v>38113.003901170348</v>
      </c>
      <c r="F301" s="38">
        <f t="shared" si="45"/>
        <v>1.5400649742544743</v>
      </c>
      <c r="G301" s="39">
        <f t="shared" si="46"/>
        <v>-8019.2065197549664</v>
      </c>
      <c r="H301" s="39">
        <f t="shared" si="47"/>
        <v>0</v>
      </c>
      <c r="I301" s="37">
        <f t="shared" si="49"/>
        <v>-8019.2065197549664</v>
      </c>
      <c r="J301" s="40">
        <f t="shared" si="50"/>
        <v>-278.79259239852956</v>
      </c>
      <c r="K301" s="37">
        <f t="shared" si="51"/>
        <v>-8297.9991121534968</v>
      </c>
      <c r="L301" s="37">
        <f t="shared" si="52"/>
        <v>-6166769.8136915695</v>
      </c>
      <c r="M301" s="37">
        <f t="shared" si="53"/>
        <v>-6381161.3172460394</v>
      </c>
      <c r="N301" s="41">
        <f>'jan-aug'!M301</f>
        <v>-6699169.4492080305</v>
      </c>
      <c r="O301" s="41">
        <f t="shared" si="54"/>
        <v>318008.13196199108</v>
      </c>
    </row>
    <row r="302" spans="1:15" s="34" customFormat="1" ht="14.5" x14ac:dyDescent="0.35">
      <c r="A302" s="33">
        <v>5034</v>
      </c>
      <c r="B302" s="34" t="s">
        <v>370</v>
      </c>
      <c r="C302">
        <v>45620760</v>
      </c>
      <c r="D302" s="36">
        <v>2422</v>
      </c>
      <c r="E302" s="37">
        <f t="shared" si="48"/>
        <v>18835.986787778696</v>
      </c>
      <c r="F302" s="38">
        <f t="shared" si="45"/>
        <v>0.76112194102043051</v>
      </c>
      <c r="G302" s="39">
        <f t="shared" si="46"/>
        <v>3547.0037482800244</v>
      </c>
      <c r="H302" s="39">
        <f t="shared" si="47"/>
        <v>1202.9174302747583</v>
      </c>
      <c r="I302" s="37">
        <f t="shared" si="49"/>
        <v>4749.9211785547832</v>
      </c>
      <c r="J302" s="40">
        <f t="shared" si="50"/>
        <v>-278.79259239852956</v>
      </c>
      <c r="K302" s="37">
        <f t="shared" si="51"/>
        <v>4471.1285861562537</v>
      </c>
      <c r="L302" s="37">
        <f t="shared" si="52"/>
        <v>11504309.094459685</v>
      </c>
      <c r="M302" s="37">
        <f t="shared" si="53"/>
        <v>10829073.435670447</v>
      </c>
      <c r="N302" s="41">
        <f>'jan-aug'!M302</f>
        <v>7465526.8719235584</v>
      </c>
      <c r="O302" s="41">
        <f t="shared" si="54"/>
        <v>3363546.5637468882</v>
      </c>
    </row>
    <row r="303" spans="1:15" s="34" customFormat="1" ht="14.5" x14ac:dyDescent="0.35">
      <c r="A303" s="33">
        <v>5035</v>
      </c>
      <c r="B303" s="34" t="s">
        <v>371</v>
      </c>
      <c r="C303">
        <v>469571242</v>
      </c>
      <c r="D303" s="36">
        <v>24145</v>
      </c>
      <c r="E303" s="37">
        <f t="shared" si="48"/>
        <v>19447.970262994408</v>
      </c>
      <c r="F303" s="38">
        <f t="shared" si="45"/>
        <v>0.78585088438700956</v>
      </c>
      <c r="G303" s="39">
        <f t="shared" si="46"/>
        <v>3179.8136631505977</v>
      </c>
      <c r="H303" s="39">
        <f t="shared" si="47"/>
        <v>988.72321394925939</v>
      </c>
      <c r="I303" s="37">
        <f t="shared" si="49"/>
        <v>4168.5368770998575</v>
      </c>
      <c r="J303" s="40">
        <f t="shared" si="50"/>
        <v>-278.79259239852956</v>
      </c>
      <c r="K303" s="37">
        <f t="shared" si="51"/>
        <v>3889.7442847013281</v>
      </c>
      <c r="L303" s="37">
        <f t="shared" si="52"/>
        <v>100649322.89757606</v>
      </c>
      <c r="M303" s="37">
        <f t="shared" si="53"/>
        <v>93917875.75411357</v>
      </c>
      <c r="N303" s="41">
        <f>'jan-aug'!M303</f>
        <v>74407108.984411329</v>
      </c>
      <c r="O303" s="41">
        <f t="shared" si="54"/>
        <v>19510766.769702241</v>
      </c>
    </row>
    <row r="304" spans="1:15" s="34" customFormat="1" ht="14.5" x14ac:dyDescent="0.35">
      <c r="A304" s="33">
        <v>5036</v>
      </c>
      <c r="B304" s="34" t="s">
        <v>372</v>
      </c>
      <c r="C304">
        <v>45221622</v>
      </c>
      <c r="D304" s="36">
        <v>2627</v>
      </c>
      <c r="E304" s="37">
        <f t="shared" si="48"/>
        <v>17214.169014084506</v>
      </c>
      <c r="F304" s="38">
        <f t="shared" si="45"/>
        <v>0.69558775341437051</v>
      </c>
      <c r="G304" s="39">
        <f t="shared" si="46"/>
        <v>4520.094412496539</v>
      </c>
      <c r="H304" s="39">
        <f t="shared" si="47"/>
        <v>1770.553651067725</v>
      </c>
      <c r="I304" s="37">
        <f t="shared" si="49"/>
        <v>6290.6480635642638</v>
      </c>
      <c r="J304" s="40">
        <f t="shared" si="50"/>
        <v>-278.79259239852956</v>
      </c>
      <c r="K304" s="37">
        <f t="shared" si="51"/>
        <v>6011.8554711657343</v>
      </c>
      <c r="L304" s="37">
        <f t="shared" si="52"/>
        <v>16525532.462983321</v>
      </c>
      <c r="M304" s="37">
        <f t="shared" si="53"/>
        <v>15793144.322752384</v>
      </c>
      <c r="N304" s="41">
        <f>'jan-aug'!M304</f>
        <v>13311985.0604431</v>
      </c>
      <c r="O304" s="41">
        <f t="shared" si="54"/>
        <v>2481159.2623092849</v>
      </c>
    </row>
    <row r="305" spans="1:15" s="34" customFormat="1" ht="14.5" x14ac:dyDescent="0.35">
      <c r="A305" s="33">
        <v>5037</v>
      </c>
      <c r="B305" s="34" t="s">
        <v>373</v>
      </c>
      <c r="C305">
        <v>394638435</v>
      </c>
      <c r="D305" s="36">
        <v>20164</v>
      </c>
      <c r="E305" s="37">
        <f t="shared" si="48"/>
        <v>19571.435975004959</v>
      </c>
      <c r="F305" s="38">
        <f t="shared" si="45"/>
        <v>0.7908398697496406</v>
      </c>
      <c r="G305" s="39">
        <f t="shared" si="46"/>
        <v>3105.7342359442669</v>
      </c>
      <c r="H305" s="39">
        <f t="shared" si="47"/>
        <v>945.51021474556649</v>
      </c>
      <c r="I305" s="37">
        <f t="shared" si="49"/>
        <v>4051.2444506898332</v>
      </c>
      <c r="J305" s="40">
        <f t="shared" si="50"/>
        <v>-278.79259239852956</v>
      </c>
      <c r="K305" s="37">
        <f t="shared" si="51"/>
        <v>3772.4518582913038</v>
      </c>
      <c r="L305" s="37">
        <f t="shared" si="52"/>
        <v>81689293.103709802</v>
      </c>
      <c r="M305" s="37">
        <f t="shared" si="53"/>
        <v>76067719.27058585</v>
      </c>
      <c r="N305" s="41">
        <f>'jan-aug'!M305</f>
        <v>63418424.463941634</v>
      </c>
      <c r="O305" s="41">
        <f t="shared" si="54"/>
        <v>12649294.806644216</v>
      </c>
    </row>
    <row r="306" spans="1:15" s="34" customFormat="1" ht="14.5" x14ac:dyDescent="0.35">
      <c r="A306" s="33">
        <v>5038</v>
      </c>
      <c r="B306" s="34" t="s">
        <v>374</v>
      </c>
      <c r="C306">
        <v>269521508</v>
      </c>
      <c r="D306" s="36">
        <v>14948</v>
      </c>
      <c r="E306" s="37">
        <f t="shared" si="48"/>
        <v>18030.606636339311</v>
      </c>
      <c r="F306" s="38">
        <f t="shared" si="45"/>
        <v>0.72857825159075862</v>
      </c>
      <c r="G306" s="39">
        <f t="shared" si="46"/>
        <v>4030.2318391436556</v>
      </c>
      <c r="H306" s="39">
        <f t="shared" si="47"/>
        <v>1484.8004832785432</v>
      </c>
      <c r="I306" s="37">
        <f t="shared" si="49"/>
        <v>5515.0323224221993</v>
      </c>
      <c r="J306" s="40">
        <f t="shared" si="50"/>
        <v>-278.79259239852956</v>
      </c>
      <c r="K306" s="37">
        <f t="shared" si="51"/>
        <v>5236.2397300236698</v>
      </c>
      <c r="L306" s="37">
        <f t="shared" si="52"/>
        <v>82438703.155567035</v>
      </c>
      <c r="M306" s="37">
        <f t="shared" si="53"/>
        <v>78271311.48439382</v>
      </c>
      <c r="N306" s="41">
        <f>'jan-aug'!M306</f>
        <v>61868602.183366358</v>
      </c>
      <c r="O306" s="41">
        <f t="shared" si="54"/>
        <v>16402709.301027462</v>
      </c>
    </row>
    <row r="307" spans="1:15" s="34" customFormat="1" ht="14.5" x14ac:dyDescent="0.35">
      <c r="A307" s="33">
        <v>5041</v>
      </c>
      <c r="B307" s="34" t="s">
        <v>391</v>
      </c>
      <c r="C307">
        <v>35202004</v>
      </c>
      <c r="D307" s="36">
        <v>2063</v>
      </c>
      <c r="E307" s="37">
        <f t="shared" si="48"/>
        <v>17063.501696558411</v>
      </c>
      <c r="F307" s="38">
        <f t="shared" si="45"/>
        <v>0.68949960934972254</v>
      </c>
      <c r="G307" s="39">
        <f t="shared" si="46"/>
        <v>4610.4948030121959</v>
      </c>
      <c r="H307" s="39">
        <f t="shared" si="47"/>
        <v>1823.2872122018582</v>
      </c>
      <c r="I307" s="37">
        <f t="shared" si="49"/>
        <v>6433.7820152140539</v>
      </c>
      <c r="J307" s="40">
        <f t="shared" si="50"/>
        <v>-278.79259239852956</v>
      </c>
      <c r="K307" s="37">
        <f t="shared" si="51"/>
        <v>6154.9894228155244</v>
      </c>
      <c r="L307" s="37">
        <f t="shared" si="52"/>
        <v>13272892.297386594</v>
      </c>
      <c r="M307" s="37">
        <f t="shared" si="53"/>
        <v>12697743.179268427</v>
      </c>
      <c r="N307" s="41">
        <f>'jan-aug'!M307</f>
        <v>9926669.4305649493</v>
      </c>
      <c r="O307" s="41">
        <f t="shared" si="54"/>
        <v>2771073.7487034779</v>
      </c>
    </row>
    <row r="308" spans="1:15" s="34" customFormat="1" ht="14.5" x14ac:dyDescent="0.35">
      <c r="A308" s="33">
        <v>5042</v>
      </c>
      <c r="B308" s="34" t="s">
        <v>375</v>
      </c>
      <c r="C308">
        <v>26896894</v>
      </c>
      <c r="D308" s="36">
        <v>1355</v>
      </c>
      <c r="E308" s="37">
        <f t="shared" si="48"/>
        <v>19850.106273062731</v>
      </c>
      <c r="F308" s="38">
        <f t="shared" si="45"/>
        <v>0.80210034049387002</v>
      </c>
      <c r="G308" s="39">
        <f t="shared" si="46"/>
        <v>2938.532057109604</v>
      </c>
      <c r="H308" s="39">
        <f t="shared" si="47"/>
        <v>847.9756104253463</v>
      </c>
      <c r="I308" s="37">
        <f t="shared" si="49"/>
        <v>3786.5076675349501</v>
      </c>
      <c r="J308" s="40">
        <f t="shared" si="50"/>
        <v>-278.79259239852956</v>
      </c>
      <c r="K308" s="37">
        <f t="shared" si="51"/>
        <v>3507.7150751364206</v>
      </c>
      <c r="L308" s="37">
        <f t="shared" si="52"/>
        <v>5130717.8895098576</v>
      </c>
      <c r="M308" s="37">
        <f t="shared" si="53"/>
        <v>4752953.9268098501</v>
      </c>
      <c r="N308" s="41">
        <f>'jan-aug'!M308</f>
        <v>3513733.0558242868</v>
      </c>
      <c r="O308" s="41">
        <f t="shared" si="54"/>
        <v>1239220.8709855634</v>
      </c>
    </row>
    <row r="309" spans="1:15" s="34" customFormat="1" ht="14.5" x14ac:dyDescent="0.35">
      <c r="A309" s="33">
        <v>5043</v>
      </c>
      <c r="B309" s="34" t="s">
        <v>392</v>
      </c>
      <c r="C309">
        <v>10341726</v>
      </c>
      <c r="D309" s="36">
        <v>461</v>
      </c>
      <c r="E309" s="37">
        <f t="shared" si="48"/>
        <v>22433.245119305855</v>
      </c>
      <c r="F309" s="38">
        <f t="shared" si="45"/>
        <v>0.90647945663624763</v>
      </c>
      <c r="G309" s="39">
        <f t="shared" si="46"/>
        <v>1388.6487493637294</v>
      </c>
      <c r="H309" s="39">
        <f t="shared" si="47"/>
        <v>0</v>
      </c>
      <c r="I309" s="37">
        <f t="shared" si="49"/>
        <v>1388.6487493637294</v>
      </c>
      <c r="J309" s="40">
        <f t="shared" si="50"/>
        <v>-278.79259239852956</v>
      </c>
      <c r="K309" s="37">
        <f t="shared" si="51"/>
        <v>1109.8561569651997</v>
      </c>
      <c r="L309" s="37">
        <f t="shared" si="52"/>
        <v>640167.07345667924</v>
      </c>
      <c r="M309" s="37">
        <f t="shared" si="53"/>
        <v>511643.68836095708</v>
      </c>
      <c r="N309" s="41">
        <f>'jan-aug'!M309</f>
        <v>80312.020435757717</v>
      </c>
      <c r="O309" s="41">
        <f t="shared" si="54"/>
        <v>431331.66792519938</v>
      </c>
    </row>
    <row r="310" spans="1:15" s="34" customFormat="1" ht="14.5" x14ac:dyDescent="0.35">
      <c r="A310" s="33">
        <v>5044</v>
      </c>
      <c r="B310" s="34" t="s">
        <v>376</v>
      </c>
      <c r="C310">
        <v>23638077</v>
      </c>
      <c r="D310" s="36">
        <v>843</v>
      </c>
      <c r="E310" s="37">
        <f t="shared" si="48"/>
        <v>28040.423487544485</v>
      </c>
      <c r="F310" s="38">
        <f t="shared" si="45"/>
        <v>1.1330535422610362</v>
      </c>
      <c r="G310" s="39">
        <f t="shared" si="46"/>
        <v>-1975.6582715794486</v>
      </c>
      <c r="H310" s="39">
        <f t="shared" si="47"/>
        <v>0</v>
      </c>
      <c r="I310" s="37">
        <f t="shared" si="49"/>
        <v>-1975.6582715794486</v>
      </c>
      <c r="J310" s="40">
        <f t="shared" si="50"/>
        <v>-278.79259239852956</v>
      </c>
      <c r="K310" s="37">
        <f t="shared" si="51"/>
        <v>-2254.4508639779783</v>
      </c>
      <c r="L310" s="37">
        <f t="shared" si="52"/>
        <v>-1665479.9229414752</v>
      </c>
      <c r="M310" s="37">
        <f t="shared" si="53"/>
        <v>-1900502.0783334358</v>
      </c>
      <c r="N310" s="41">
        <f>'jan-aug'!M310</f>
        <v>-2629112.6919146557</v>
      </c>
      <c r="O310" s="41">
        <f t="shared" si="54"/>
        <v>728610.61358121992</v>
      </c>
    </row>
    <row r="311" spans="1:15" s="34" customFormat="1" ht="14.5" x14ac:dyDescent="0.35">
      <c r="A311" s="33">
        <v>5045</v>
      </c>
      <c r="B311" s="34" t="s">
        <v>377</v>
      </c>
      <c r="C311">
        <v>49087784</v>
      </c>
      <c r="D311" s="36">
        <v>2359</v>
      </c>
      <c r="E311" s="37">
        <f t="shared" si="48"/>
        <v>20808.725731242052</v>
      </c>
      <c r="F311" s="38">
        <f t="shared" si="45"/>
        <v>0.84083610257153296</v>
      </c>
      <c r="G311" s="39">
        <f t="shared" si="46"/>
        <v>2363.3603822020114</v>
      </c>
      <c r="H311" s="39">
        <f t="shared" si="47"/>
        <v>512.45880006258415</v>
      </c>
      <c r="I311" s="37">
        <f t="shared" si="49"/>
        <v>2875.8191822645954</v>
      </c>
      <c r="J311" s="40">
        <f t="shared" si="50"/>
        <v>-278.79259239852956</v>
      </c>
      <c r="K311" s="37">
        <f t="shared" si="51"/>
        <v>2597.0265898660659</v>
      </c>
      <c r="L311" s="37">
        <f t="shared" si="52"/>
        <v>6784057.4509621803</v>
      </c>
      <c r="M311" s="37">
        <f t="shared" si="53"/>
        <v>6126385.7254940495</v>
      </c>
      <c r="N311" s="41">
        <f>'jan-aug'!M311</f>
        <v>4043092.8866712125</v>
      </c>
      <c r="O311" s="41">
        <f t="shared" si="54"/>
        <v>2083292.838822837</v>
      </c>
    </row>
    <row r="312" spans="1:15" s="34" customFormat="1" ht="14.5" x14ac:dyDescent="0.35">
      <c r="A312" s="33">
        <v>5046</v>
      </c>
      <c r="B312" s="34" t="s">
        <v>378</v>
      </c>
      <c r="C312">
        <v>21073729</v>
      </c>
      <c r="D312" s="36">
        <v>1231</v>
      </c>
      <c r="E312" s="37">
        <f t="shared" si="48"/>
        <v>17119.194963444355</v>
      </c>
      <c r="F312" s="38">
        <f t="shared" si="45"/>
        <v>0.69175005515177113</v>
      </c>
      <c r="G312" s="39">
        <f t="shared" si="46"/>
        <v>4577.0788428806291</v>
      </c>
      <c r="H312" s="39">
        <f t="shared" si="47"/>
        <v>1803.7945687917777</v>
      </c>
      <c r="I312" s="37">
        <f t="shared" si="49"/>
        <v>6380.8734116724063</v>
      </c>
      <c r="J312" s="40">
        <f t="shared" si="50"/>
        <v>-278.79259239852956</v>
      </c>
      <c r="K312" s="37">
        <f t="shared" si="51"/>
        <v>6102.0808192738768</v>
      </c>
      <c r="L312" s="37">
        <f t="shared" si="52"/>
        <v>7854855.169768732</v>
      </c>
      <c r="M312" s="37">
        <f t="shared" si="53"/>
        <v>7511661.4885261422</v>
      </c>
      <c r="N312" s="41">
        <f>'jan-aug'!M312</f>
        <v>5867197.1269149054</v>
      </c>
      <c r="O312" s="41">
        <f t="shared" si="54"/>
        <v>1644464.3616112368</v>
      </c>
    </row>
    <row r="313" spans="1:15" s="34" customFormat="1" ht="14.5" x14ac:dyDescent="0.35">
      <c r="A313" s="33">
        <v>5047</v>
      </c>
      <c r="B313" s="34" t="s">
        <v>379</v>
      </c>
      <c r="C313">
        <v>74017271</v>
      </c>
      <c r="D313" s="36">
        <v>3884</v>
      </c>
      <c r="E313" s="37">
        <f t="shared" si="48"/>
        <v>19056.969876416068</v>
      </c>
      <c r="F313" s="38">
        <f t="shared" si="45"/>
        <v>0.77005139500929687</v>
      </c>
      <c r="G313" s="39">
        <f t="shared" si="46"/>
        <v>3414.4138950976017</v>
      </c>
      <c r="H313" s="39">
        <f t="shared" si="47"/>
        <v>1125.5733492516783</v>
      </c>
      <c r="I313" s="37">
        <f t="shared" si="49"/>
        <v>4539.9872443492804</v>
      </c>
      <c r="J313" s="40">
        <f t="shared" si="50"/>
        <v>-278.79259239852956</v>
      </c>
      <c r="K313" s="37">
        <f t="shared" si="51"/>
        <v>4261.194651950751</v>
      </c>
      <c r="L313" s="37">
        <f t="shared" si="52"/>
        <v>17633310.457052607</v>
      </c>
      <c r="M313" s="37">
        <f t="shared" si="53"/>
        <v>16550480.028176717</v>
      </c>
      <c r="N313" s="41">
        <f>'jan-aug'!M313</f>
        <v>13111389.828097064</v>
      </c>
      <c r="O313" s="41">
        <f t="shared" si="54"/>
        <v>3439090.2000796534</v>
      </c>
    </row>
    <row r="314" spans="1:15" s="34" customFormat="1" ht="14.5" x14ac:dyDescent="0.35">
      <c r="A314" s="33">
        <v>5049</v>
      </c>
      <c r="B314" s="34" t="s">
        <v>380</v>
      </c>
      <c r="C314">
        <v>27235273</v>
      </c>
      <c r="D314" s="36">
        <v>1103</v>
      </c>
      <c r="E314" s="37">
        <f t="shared" si="48"/>
        <v>24691.99728014506</v>
      </c>
      <c r="F314" s="38">
        <f t="shared" si="45"/>
        <v>0.99775080059670751</v>
      </c>
      <c r="G314" s="39">
        <f t="shared" si="46"/>
        <v>33.397452860206251</v>
      </c>
      <c r="H314" s="39">
        <f t="shared" si="47"/>
        <v>0</v>
      </c>
      <c r="I314" s="37">
        <f t="shared" si="49"/>
        <v>33.397452860206251</v>
      </c>
      <c r="J314" s="40">
        <f t="shared" si="50"/>
        <v>-278.79259239852956</v>
      </c>
      <c r="K314" s="37">
        <f t="shared" si="51"/>
        <v>-245.39513953832332</v>
      </c>
      <c r="L314" s="37">
        <f t="shared" si="52"/>
        <v>36837.390504807496</v>
      </c>
      <c r="M314" s="37">
        <f t="shared" si="53"/>
        <v>-270670.8389107706</v>
      </c>
      <c r="N314" s="41">
        <f>'jan-aug'!M314</f>
        <v>621649.03371071897</v>
      </c>
      <c r="O314" s="41">
        <f t="shared" si="54"/>
        <v>-892319.87262148957</v>
      </c>
    </row>
    <row r="315" spans="1:15" s="34" customFormat="1" ht="14.5" x14ac:dyDescent="0.35">
      <c r="A315" s="33">
        <v>5052</v>
      </c>
      <c r="B315" s="34" t="s">
        <v>381</v>
      </c>
      <c r="C315">
        <v>10447153</v>
      </c>
      <c r="D315" s="36">
        <v>557</v>
      </c>
      <c r="E315" s="37">
        <f t="shared" si="48"/>
        <v>18756.109515260323</v>
      </c>
      <c r="F315" s="38">
        <f t="shared" si="45"/>
        <v>0.75789427127381293</v>
      </c>
      <c r="G315" s="39">
        <f t="shared" si="46"/>
        <v>3594.9301117910486</v>
      </c>
      <c r="H315" s="39">
        <f t="shared" si="47"/>
        <v>1230.8744756561891</v>
      </c>
      <c r="I315" s="37">
        <f t="shared" si="49"/>
        <v>4825.8045874472373</v>
      </c>
      <c r="J315" s="40">
        <f t="shared" si="50"/>
        <v>-278.79259239852956</v>
      </c>
      <c r="K315" s="37">
        <f t="shared" si="51"/>
        <v>4547.0119950487078</v>
      </c>
      <c r="L315" s="37">
        <f t="shared" si="52"/>
        <v>2687973.1552081113</v>
      </c>
      <c r="M315" s="37">
        <f t="shared" si="53"/>
        <v>2532685.6812421302</v>
      </c>
      <c r="N315" s="41">
        <f>'jan-aug'!M315</f>
        <v>2075207.4592945585</v>
      </c>
      <c r="O315" s="41">
        <f t="shared" si="54"/>
        <v>457478.22194757173</v>
      </c>
    </row>
    <row r="316" spans="1:15" s="34" customFormat="1" ht="14.5" x14ac:dyDescent="0.35">
      <c r="A316" s="33">
        <v>5053</v>
      </c>
      <c r="B316" s="34" t="s">
        <v>382</v>
      </c>
      <c r="C316">
        <v>131455333</v>
      </c>
      <c r="D316" s="36">
        <v>6816</v>
      </c>
      <c r="E316" s="37">
        <f t="shared" si="48"/>
        <v>19286.287118544602</v>
      </c>
      <c r="F316" s="38">
        <f t="shared" si="45"/>
        <v>0.77931761431624436</v>
      </c>
      <c r="G316" s="39">
        <f t="shared" si="46"/>
        <v>3276.8235498204813</v>
      </c>
      <c r="H316" s="39">
        <f t="shared" si="47"/>
        <v>1045.3123145066913</v>
      </c>
      <c r="I316" s="37">
        <f t="shared" si="49"/>
        <v>4322.1358643271724</v>
      </c>
      <c r="J316" s="40">
        <f t="shared" si="50"/>
        <v>-278.79259239852956</v>
      </c>
      <c r="K316" s="37">
        <f t="shared" si="51"/>
        <v>4043.3432719286429</v>
      </c>
      <c r="L316" s="37">
        <f t="shared" si="52"/>
        <v>29459678.051254008</v>
      </c>
      <c r="M316" s="37">
        <f t="shared" si="53"/>
        <v>27559427.741465632</v>
      </c>
      <c r="N316" s="41">
        <f>'jan-aug'!M316</f>
        <v>21697084.55682534</v>
      </c>
      <c r="O316" s="41">
        <f t="shared" si="54"/>
        <v>5862343.1846402921</v>
      </c>
    </row>
    <row r="317" spans="1:15" s="34" customFormat="1" ht="14.5" x14ac:dyDescent="0.35">
      <c r="A317" s="33">
        <v>5054</v>
      </c>
      <c r="B317" s="34" t="s">
        <v>383</v>
      </c>
      <c r="C317">
        <v>179375240</v>
      </c>
      <c r="D317" s="36">
        <v>10084</v>
      </c>
      <c r="E317" s="37">
        <f t="shared" si="48"/>
        <v>17788.10392701309</v>
      </c>
      <c r="F317" s="38">
        <f t="shared" si="45"/>
        <v>0.71877923575449543</v>
      </c>
      <c r="G317" s="39">
        <f t="shared" si="46"/>
        <v>4175.7334647393882</v>
      </c>
      <c r="H317" s="39">
        <f t="shared" si="47"/>
        <v>1569.6764315427208</v>
      </c>
      <c r="I317" s="37">
        <f t="shared" si="49"/>
        <v>5745.409896282109</v>
      </c>
      <c r="J317" s="40">
        <f t="shared" si="50"/>
        <v>-278.79259239852956</v>
      </c>
      <c r="K317" s="37">
        <f t="shared" si="51"/>
        <v>5466.6173038835796</v>
      </c>
      <c r="L317" s="37">
        <f t="shared" si="52"/>
        <v>57936713.394108787</v>
      </c>
      <c r="M317" s="37">
        <f t="shared" si="53"/>
        <v>55125368.892362013</v>
      </c>
      <c r="N317" s="41">
        <f>'jan-aug'!M317</f>
        <v>42386983.073566116</v>
      </c>
      <c r="O317" s="41">
        <f t="shared" si="54"/>
        <v>12738385.818795897</v>
      </c>
    </row>
    <row r="318" spans="1:15" s="34" customFormat="1" ht="14.5" x14ac:dyDescent="0.35">
      <c r="A318" s="33">
        <v>5055</v>
      </c>
      <c r="B318" s="34" t="s">
        <v>431</v>
      </c>
      <c r="C318">
        <v>126181875</v>
      </c>
      <c r="D318" s="36">
        <v>5963</v>
      </c>
      <c r="E318" s="37">
        <f t="shared" si="48"/>
        <v>21160.804125440216</v>
      </c>
      <c r="F318" s="38">
        <f t="shared" si="45"/>
        <v>0.85506283748076173</v>
      </c>
      <c r="G318" s="39">
        <f t="shared" si="46"/>
        <v>2152.1133456831126</v>
      </c>
      <c r="H318" s="39">
        <f t="shared" si="47"/>
        <v>389.23136209322655</v>
      </c>
      <c r="I318" s="37">
        <f t="shared" si="49"/>
        <v>2541.344707776339</v>
      </c>
      <c r="J318" s="40">
        <f t="shared" si="50"/>
        <v>-278.79259239852956</v>
      </c>
      <c r="K318" s="37">
        <f t="shared" si="51"/>
        <v>2262.5521153778095</v>
      </c>
      <c r="L318" s="37">
        <f t="shared" si="52"/>
        <v>15154038.492470309</v>
      </c>
      <c r="M318" s="37">
        <f t="shared" si="53"/>
        <v>13491598.263997879</v>
      </c>
      <c r="N318" s="41">
        <f>'jan-aug'!M318</f>
        <v>10372912.191424517</v>
      </c>
      <c r="O318" s="41">
        <f t="shared" si="54"/>
        <v>3118686.0725733619</v>
      </c>
    </row>
    <row r="319" spans="1:15" s="34" customFormat="1" ht="14.5" x14ac:dyDescent="0.35">
      <c r="A319" s="33">
        <v>5056</v>
      </c>
      <c r="B319" s="34" t="s">
        <v>355</v>
      </c>
      <c r="C319">
        <v>108115449</v>
      </c>
      <c r="D319" s="36">
        <v>5050</v>
      </c>
      <c r="E319" s="37">
        <f t="shared" si="48"/>
        <v>21408.999801980197</v>
      </c>
      <c r="F319" s="38">
        <f t="shared" si="45"/>
        <v>0.86509189394641806</v>
      </c>
      <c r="G319" s="39">
        <f t="shared" si="46"/>
        <v>2003.1959397591243</v>
      </c>
      <c r="H319" s="39">
        <f t="shared" si="47"/>
        <v>302.36287530423323</v>
      </c>
      <c r="I319" s="37">
        <f t="shared" si="49"/>
        <v>2305.5588150633575</v>
      </c>
      <c r="J319" s="40">
        <f t="shared" si="50"/>
        <v>-278.79259239852956</v>
      </c>
      <c r="K319" s="37">
        <f t="shared" si="51"/>
        <v>2026.7662226648281</v>
      </c>
      <c r="L319" s="37">
        <f t="shared" si="52"/>
        <v>11643072.016069956</v>
      </c>
      <c r="M319" s="37">
        <f t="shared" si="53"/>
        <v>10235169.424457382</v>
      </c>
      <c r="N319" s="41">
        <f>'jan-aug'!M319</f>
        <v>7514600.7781643113</v>
      </c>
      <c r="O319" s="41">
        <f t="shared" si="54"/>
        <v>2720568.6462930711</v>
      </c>
    </row>
    <row r="320" spans="1:15" s="34" customFormat="1" ht="14.5" x14ac:dyDescent="0.35">
      <c r="A320" s="33">
        <v>5057</v>
      </c>
      <c r="B320" s="34" t="s">
        <v>357</v>
      </c>
      <c r="C320">
        <v>198276530</v>
      </c>
      <c r="D320" s="36">
        <v>10323</v>
      </c>
      <c r="E320" s="37">
        <f t="shared" si="48"/>
        <v>19207.25854887145</v>
      </c>
      <c r="F320" s="38">
        <f t="shared" si="45"/>
        <v>0.77612423883645665</v>
      </c>
      <c r="G320" s="39">
        <f t="shared" si="46"/>
        <v>3324.2406916243722</v>
      </c>
      <c r="H320" s="39">
        <f t="shared" si="47"/>
        <v>1072.9723138922946</v>
      </c>
      <c r="I320" s="37">
        <f t="shared" si="49"/>
        <v>4397.2130055166672</v>
      </c>
      <c r="J320" s="40">
        <f t="shared" si="50"/>
        <v>-278.79259239852956</v>
      </c>
      <c r="K320" s="37">
        <f t="shared" si="51"/>
        <v>4118.4204131181377</v>
      </c>
      <c r="L320" s="37">
        <f t="shared" si="52"/>
        <v>45392429.855948552</v>
      </c>
      <c r="M320" s="37">
        <f t="shared" si="53"/>
        <v>42514453.924618535</v>
      </c>
      <c r="N320" s="41">
        <f>'jan-aug'!M320</f>
        <v>33919697.469205976</v>
      </c>
      <c r="O320" s="41">
        <f t="shared" si="54"/>
        <v>8594756.4554125592</v>
      </c>
    </row>
    <row r="321" spans="1:15" s="34" customFormat="1" ht="14.5" x14ac:dyDescent="0.35">
      <c r="A321" s="33">
        <v>5058</v>
      </c>
      <c r="B321" s="34" t="s">
        <v>358</v>
      </c>
      <c r="C321">
        <v>86742280</v>
      </c>
      <c r="D321" s="36">
        <v>4288</v>
      </c>
      <c r="E321" s="37">
        <f t="shared" si="48"/>
        <v>20229.076492537315</v>
      </c>
      <c r="F321" s="38">
        <f t="shared" si="45"/>
        <v>0.81741371654818873</v>
      </c>
      <c r="G321" s="39">
        <f t="shared" si="46"/>
        <v>2711.1499254248533</v>
      </c>
      <c r="H321" s="39">
        <f t="shared" si="47"/>
        <v>715.33603360924189</v>
      </c>
      <c r="I321" s="37">
        <f t="shared" si="49"/>
        <v>3426.4859590340952</v>
      </c>
      <c r="J321" s="40">
        <f t="shared" si="50"/>
        <v>-278.79259239852956</v>
      </c>
      <c r="K321" s="37">
        <f t="shared" si="51"/>
        <v>3147.6933666355658</v>
      </c>
      <c r="L321" s="37">
        <f t="shared" si="52"/>
        <v>14692771.7923382</v>
      </c>
      <c r="M321" s="37">
        <f t="shared" si="53"/>
        <v>13497309.156133305</v>
      </c>
      <c r="N321" s="41">
        <f>'jan-aug'!M321</f>
        <v>10856389.730350209</v>
      </c>
      <c r="O321" s="41">
        <f t="shared" si="54"/>
        <v>2640919.4257830959</v>
      </c>
    </row>
    <row r="322" spans="1:15" s="34" customFormat="1" ht="14.5" x14ac:dyDescent="0.35">
      <c r="A322" s="33">
        <v>5059</v>
      </c>
      <c r="B322" s="34" t="s">
        <v>432</v>
      </c>
      <c r="C322">
        <v>349914815</v>
      </c>
      <c r="D322" s="36">
        <v>18217</v>
      </c>
      <c r="E322" s="37">
        <f t="shared" si="48"/>
        <v>19208.147060438052</v>
      </c>
      <c r="F322" s="38">
        <f t="shared" si="45"/>
        <v>0.7761601416885775</v>
      </c>
      <c r="G322" s="39">
        <f t="shared" si="46"/>
        <v>3323.7075846844114</v>
      </c>
      <c r="H322" s="39">
        <f t="shared" si="47"/>
        <v>1072.6613348439839</v>
      </c>
      <c r="I322" s="37">
        <f t="shared" si="49"/>
        <v>4396.3689195283951</v>
      </c>
      <c r="J322" s="40">
        <f t="shared" si="50"/>
        <v>-278.79259239852956</v>
      </c>
      <c r="K322" s="37">
        <f t="shared" si="51"/>
        <v>4117.5763271298656</v>
      </c>
      <c r="L322" s="37">
        <f t="shared" si="52"/>
        <v>80088652.60704878</v>
      </c>
      <c r="M322" s="37">
        <f t="shared" si="53"/>
        <v>75009887.951324761</v>
      </c>
      <c r="N322" s="41">
        <f>'jan-aug'!M322</f>
        <v>59199414.195904806</v>
      </c>
      <c r="O322" s="41">
        <f t="shared" si="54"/>
        <v>15810473.755419955</v>
      </c>
    </row>
    <row r="323" spans="1:15" s="34" customFormat="1" ht="14.5" x14ac:dyDescent="0.35">
      <c r="A323" s="33">
        <v>5060</v>
      </c>
      <c r="B323" s="34" t="s">
        <v>433</v>
      </c>
      <c r="C323">
        <v>212560010</v>
      </c>
      <c r="D323" s="36">
        <v>9623</v>
      </c>
      <c r="E323" s="37">
        <f t="shared" si="48"/>
        <v>22088.746752571962</v>
      </c>
      <c r="F323" s="38">
        <f t="shared" si="45"/>
        <v>0.89255901442522445</v>
      </c>
      <c r="G323" s="39">
        <f t="shared" si="46"/>
        <v>1595.347769404065</v>
      </c>
      <c r="H323" s="39">
        <f t="shared" si="47"/>
        <v>64.451442597115417</v>
      </c>
      <c r="I323" s="37">
        <f t="shared" si="49"/>
        <v>1659.7992120011804</v>
      </c>
      <c r="J323" s="40">
        <f t="shared" si="50"/>
        <v>-278.79259239852956</v>
      </c>
      <c r="K323" s="37">
        <f t="shared" si="51"/>
        <v>1381.006619602651</v>
      </c>
      <c r="L323" s="37">
        <f t="shared" si="52"/>
        <v>15972247.81708736</v>
      </c>
      <c r="M323" s="37">
        <f t="shared" si="53"/>
        <v>13289426.700436311</v>
      </c>
      <c r="N323" s="41">
        <f>'jan-aug'!M323</f>
        <v>10295019.36084657</v>
      </c>
      <c r="O323" s="41">
        <f t="shared" si="54"/>
        <v>2994407.3395897411</v>
      </c>
    </row>
    <row r="324" spans="1:15" s="34" customFormat="1" ht="14.5" x14ac:dyDescent="0.35">
      <c r="A324" s="33">
        <v>5061</v>
      </c>
      <c r="B324" s="34" t="s">
        <v>285</v>
      </c>
      <c r="C324">
        <v>39568751</v>
      </c>
      <c r="D324" s="36">
        <v>2003</v>
      </c>
      <c r="E324" s="37">
        <f t="shared" si="48"/>
        <v>19754.743384922614</v>
      </c>
      <c r="F324" s="38">
        <f t="shared" si="45"/>
        <v>0.79824693013951509</v>
      </c>
      <c r="G324" s="39">
        <f t="shared" si="46"/>
        <v>2995.7497899936739</v>
      </c>
      <c r="H324" s="39">
        <f t="shared" si="47"/>
        <v>881.35262127438705</v>
      </c>
      <c r="I324" s="37">
        <f t="shared" si="49"/>
        <v>3877.1024112680607</v>
      </c>
      <c r="J324" s="40">
        <f t="shared" si="50"/>
        <v>-278.79259239852956</v>
      </c>
      <c r="K324" s="37">
        <f t="shared" si="51"/>
        <v>3598.3098188695312</v>
      </c>
      <c r="L324" s="37">
        <f t="shared" si="52"/>
        <v>7765836.129769926</v>
      </c>
      <c r="M324" s="37">
        <f t="shared" si="53"/>
        <v>7207414.5671956707</v>
      </c>
      <c r="N324" s="41">
        <f>'jan-aug'!M324</f>
        <v>5459693.982705568</v>
      </c>
      <c r="O324" s="41">
        <f t="shared" si="54"/>
        <v>1747720.5844901027</v>
      </c>
    </row>
    <row r="325" spans="1:15" s="34" customFormat="1" ht="14.5" x14ac:dyDescent="0.35">
      <c r="A325" s="33">
        <v>5401</v>
      </c>
      <c r="B325" s="34" t="s">
        <v>324</v>
      </c>
      <c r="C325">
        <v>1877788534</v>
      </c>
      <c r="D325" s="36">
        <v>76974</v>
      </c>
      <c r="E325" s="37">
        <f t="shared" si="48"/>
        <v>24395.101384883208</v>
      </c>
      <c r="F325" s="38">
        <f t="shared" si="45"/>
        <v>0.98575387244907697</v>
      </c>
      <c r="G325" s="39">
        <f t="shared" si="46"/>
        <v>211.5349900173176</v>
      </c>
      <c r="H325" s="39">
        <f t="shared" si="47"/>
        <v>0</v>
      </c>
      <c r="I325" s="37">
        <f t="shared" si="49"/>
        <v>211.5349900173176</v>
      </c>
      <c r="J325" s="40">
        <f t="shared" si="50"/>
        <v>-278.79259239852956</v>
      </c>
      <c r="K325" s="37">
        <f t="shared" si="51"/>
        <v>-67.257602381211967</v>
      </c>
      <c r="L325" s="37">
        <f t="shared" si="52"/>
        <v>16282694.321593005</v>
      </c>
      <c r="M325" s="37">
        <f t="shared" si="53"/>
        <v>-5177086.6856914097</v>
      </c>
      <c r="N325" s="41">
        <f>'jan-aug'!M325</f>
        <v>1727191.4364902214</v>
      </c>
      <c r="O325" s="41">
        <f t="shared" si="54"/>
        <v>-6904278.1221816316</v>
      </c>
    </row>
    <row r="326" spans="1:15" s="34" customFormat="1" ht="14.5" x14ac:dyDescent="0.35">
      <c r="A326" s="33">
        <v>5402</v>
      </c>
      <c r="B326" s="34" t="s">
        <v>441</v>
      </c>
      <c r="C326">
        <v>524998525</v>
      </c>
      <c r="D326" s="36">
        <v>24703</v>
      </c>
      <c r="E326" s="37">
        <f t="shared" si="48"/>
        <v>21252.419746589483</v>
      </c>
      <c r="F326" s="38">
        <f t="shared" si="45"/>
        <v>0.8587648287904055</v>
      </c>
      <c r="G326" s="39">
        <f t="shared" si="46"/>
        <v>2097.1439729935523</v>
      </c>
      <c r="H326" s="39">
        <f t="shared" si="47"/>
        <v>357.16589469098307</v>
      </c>
      <c r="I326" s="37">
        <f t="shared" si="49"/>
        <v>2454.3098676845352</v>
      </c>
      <c r="J326" s="40">
        <f t="shared" si="50"/>
        <v>-278.79259239852956</v>
      </c>
      <c r="K326" s="37">
        <f t="shared" si="51"/>
        <v>2175.5172752860058</v>
      </c>
      <c r="L326" s="37">
        <f t="shared" si="52"/>
        <v>60628816.661411077</v>
      </c>
      <c r="M326" s="37">
        <f t="shared" si="53"/>
        <v>53741803.251390204</v>
      </c>
      <c r="N326" s="41">
        <f>'jan-aug'!M326</f>
        <v>42797615.339503564</v>
      </c>
      <c r="O326" s="41">
        <f t="shared" si="54"/>
        <v>10944187.91188664</v>
      </c>
    </row>
    <row r="327" spans="1:15" s="34" customFormat="1" ht="14.5" x14ac:dyDescent="0.35">
      <c r="A327" s="33">
        <v>5403</v>
      </c>
      <c r="B327" s="34" t="s">
        <v>342</v>
      </c>
      <c r="C327">
        <v>445709625</v>
      </c>
      <c r="D327" s="36">
        <v>20789</v>
      </c>
      <c r="E327" s="37">
        <f t="shared" si="48"/>
        <v>21439.685651065469</v>
      </c>
      <c r="F327" s="38">
        <f t="shared" si="45"/>
        <v>0.86633184347923442</v>
      </c>
      <c r="G327" s="39">
        <f t="shared" si="46"/>
        <v>1984.784430307961</v>
      </c>
      <c r="H327" s="39">
        <f t="shared" si="47"/>
        <v>291.62282812438804</v>
      </c>
      <c r="I327" s="37">
        <f t="shared" si="49"/>
        <v>2276.407258432349</v>
      </c>
      <c r="J327" s="40">
        <f t="shared" si="50"/>
        <v>-278.79259239852956</v>
      </c>
      <c r="K327" s="37">
        <f t="shared" si="51"/>
        <v>1997.6146660338195</v>
      </c>
      <c r="L327" s="37">
        <f t="shared" si="52"/>
        <v>47324230.495550103</v>
      </c>
      <c r="M327" s="37">
        <f t="shared" si="53"/>
        <v>41528411.292177074</v>
      </c>
      <c r="N327" s="41">
        <f>'jan-aug'!M327</f>
        <v>32383818.237476844</v>
      </c>
      <c r="O327" s="41">
        <f t="shared" si="54"/>
        <v>9144593.0547002293</v>
      </c>
    </row>
    <row r="328" spans="1:15" s="34" customFormat="1" ht="14.5" x14ac:dyDescent="0.35">
      <c r="A328" s="33">
        <v>5404</v>
      </c>
      <c r="B328" s="34" t="s">
        <v>339</v>
      </c>
      <c r="C328">
        <v>36422105</v>
      </c>
      <c r="D328" s="36">
        <v>2029</v>
      </c>
      <c r="E328" s="37">
        <f t="shared" si="48"/>
        <v>17950.766387382948</v>
      </c>
      <c r="F328" s="38">
        <f t="shared" ref="F328:F363" si="55">IF(ISNUMBER(C328),E328/E$366,"")</f>
        <v>0.72535207788709843</v>
      </c>
      <c r="G328" s="39">
        <f t="shared" ref="G328:G363" si="56">(E$366-E328)*0.6</f>
        <v>4078.1359885174734</v>
      </c>
      <c r="H328" s="39">
        <f t="shared" ref="H328:H363" si="57">IF(E328&gt;=E$366*0.9,0,IF(E328&lt;0.9*E$366,(E$366*0.9-E328)*0.35))</f>
        <v>1512.7445704132704</v>
      </c>
      <c r="I328" s="37">
        <f t="shared" si="49"/>
        <v>5590.880558930744</v>
      </c>
      <c r="J328" s="40">
        <f t="shared" si="50"/>
        <v>-278.79259239852956</v>
      </c>
      <c r="K328" s="37">
        <f t="shared" si="51"/>
        <v>5312.0879665322145</v>
      </c>
      <c r="L328" s="37">
        <f t="shared" si="52"/>
        <v>11343896.65407048</v>
      </c>
      <c r="M328" s="37">
        <f t="shared" si="53"/>
        <v>10778226.484093864</v>
      </c>
      <c r="N328" s="41">
        <f>'jan-aug'!M328</f>
        <v>8307953.7234446313</v>
      </c>
      <c r="O328" s="41">
        <f t="shared" si="54"/>
        <v>2470272.7606492322</v>
      </c>
    </row>
    <row r="329" spans="1:15" s="34" customFormat="1" ht="14.5" x14ac:dyDescent="0.35">
      <c r="A329" s="33">
        <v>5405</v>
      </c>
      <c r="B329" s="34" t="s">
        <v>340</v>
      </c>
      <c r="C329">
        <v>120427560</v>
      </c>
      <c r="D329" s="36">
        <v>5788</v>
      </c>
      <c r="E329" s="37">
        <f t="shared" ref="E329:E363" si="58">(C329)/D329</f>
        <v>20806.4201796821</v>
      </c>
      <c r="F329" s="38">
        <f t="shared" si="55"/>
        <v>0.84074294016394557</v>
      </c>
      <c r="G329" s="39">
        <f t="shared" si="56"/>
        <v>2364.7437131379825</v>
      </c>
      <c r="H329" s="39">
        <f t="shared" si="57"/>
        <v>513.26574310856722</v>
      </c>
      <c r="I329" s="37">
        <f t="shared" ref="I329:I363" si="59">G329+H329</f>
        <v>2878.0094562465497</v>
      </c>
      <c r="J329" s="40">
        <f t="shared" ref="J329:J363" si="60">I$368</f>
        <v>-278.79259239852956</v>
      </c>
      <c r="K329" s="37">
        <f t="shared" ref="K329:K363" si="61">I329+J329</f>
        <v>2599.2168638480202</v>
      </c>
      <c r="L329" s="37">
        <f t="shared" ref="L329:L363" si="62">(I329*D329)</f>
        <v>16657918.73275503</v>
      </c>
      <c r="M329" s="37">
        <f t="shared" ref="M329:M363" si="63">(K329*D329)</f>
        <v>15044267.207952341</v>
      </c>
      <c r="N329" s="41">
        <f>'jan-aug'!M329</f>
        <v>12244319.276834665</v>
      </c>
      <c r="O329" s="41">
        <f t="shared" ref="O329:O363" si="64">M329-N329</f>
        <v>2799947.9311176762</v>
      </c>
    </row>
    <row r="330" spans="1:15" s="34" customFormat="1" ht="14.5" x14ac:dyDescent="0.35">
      <c r="A330" s="33">
        <v>5406</v>
      </c>
      <c r="B330" s="34" t="s">
        <v>341</v>
      </c>
      <c r="C330">
        <v>261525367</v>
      </c>
      <c r="D330" s="36">
        <v>11448</v>
      </c>
      <c r="E330" s="37">
        <f t="shared" si="58"/>
        <v>22844.633735150244</v>
      </c>
      <c r="F330" s="38">
        <f t="shared" si="55"/>
        <v>0.92310279075370139</v>
      </c>
      <c r="G330" s="39">
        <f t="shared" si="56"/>
        <v>1141.8155798570958</v>
      </c>
      <c r="H330" s="39">
        <f t="shared" si="57"/>
        <v>0</v>
      </c>
      <c r="I330" s="37">
        <f t="shared" si="59"/>
        <v>1141.8155798570958</v>
      </c>
      <c r="J330" s="40">
        <f t="shared" si="60"/>
        <v>-278.79259239852956</v>
      </c>
      <c r="K330" s="37">
        <f t="shared" si="61"/>
        <v>863.02298745856626</v>
      </c>
      <c r="L330" s="37">
        <f t="shared" si="62"/>
        <v>13071504.758204034</v>
      </c>
      <c r="M330" s="37">
        <f t="shared" si="63"/>
        <v>9879887.1604256667</v>
      </c>
      <c r="N330" s="41">
        <f>'jan-aug'!M330</f>
        <v>8106642.5283048917</v>
      </c>
      <c r="O330" s="41">
        <f t="shared" si="64"/>
        <v>1773244.6321207751</v>
      </c>
    </row>
    <row r="331" spans="1:15" s="34" customFormat="1" ht="14.5" x14ac:dyDescent="0.35">
      <c r="A331" s="33">
        <v>5411</v>
      </c>
      <c r="B331" s="34" t="s">
        <v>325</v>
      </c>
      <c r="C331">
        <v>50227265</v>
      </c>
      <c r="D331" s="36">
        <v>2839</v>
      </c>
      <c r="E331" s="37">
        <f t="shared" si="58"/>
        <v>17691.88622754491</v>
      </c>
      <c r="F331" s="38">
        <f t="shared" si="55"/>
        <v>0.71489128430258331</v>
      </c>
      <c r="G331" s="39">
        <f t="shared" si="56"/>
        <v>4233.4640844202959</v>
      </c>
      <c r="H331" s="39">
        <f t="shared" si="57"/>
        <v>1603.3526263565836</v>
      </c>
      <c r="I331" s="37">
        <f t="shared" si="59"/>
        <v>5836.8167107768795</v>
      </c>
      <c r="J331" s="40">
        <f t="shared" si="60"/>
        <v>-278.79259239852956</v>
      </c>
      <c r="K331" s="37">
        <f t="shared" si="61"/>
        <v>5558.0241183783501</v>
      </c>
      <c r="L331" s="37">
        <f t="shared" si="62"/>
        <v>16570722.641895561</v>
      </c>
      <c r="M331" s="37">
        <f t="shared" si="63"/>
        <v>15779230.472076137</v>
      </c>
      <c r="N331" s="41">
        <f>'jan-aug'!M331</f>
        <v>12488497.269546231</v>
      </c>
      <c r="O331" s="41">
        <f t="shared" si="64"/>
        <v>3290733.2025299054</v>
      </c>
    </row>
    <row r="332" spans="1:15" s="34" customFormat="1" ht="14.5" x14ac:dyDescent="0.35">
      <c r="A332" s="33">
        <v>5412</v>
      </c>
      <c r="B332" s="34" t="s">
        <v>313</v>
      </c>
      <c r="C332">
        <v>78274276</v>
      </c>
      <c r="D332" s="36">
        <v>4216</v>
      </c>
      <c r="E332" s="37">
        <f t="shared" si="58"/>
        <v>18566.004743833018</v>
      </c>
      <c r="F332" s="38">
        <f t="shared" si="55"/>
        <v>0.7502125440430486</v>
      </c>
      <c r="G332" s="39">
        <f t="shared" si="56"/>
        <v>3708.9929746474313</v>
      </c>
      <c r="H332" s="39">
        <f t="shared" si="57"/>
        <v>1297.4111456557457</v>
      </c>
      <c r="I332" s="37">
        <f t="shared" si="59"/>
        <v>5006.4041203031775</v>
      </c>
      <c r="J332" s="40">
        <f t="shared" si="60"/>
        <v>-278.79259239852956</v>
      </c>
      <c r="K332" s="37">
        <f t="shared" si="61"/>
        <v>4727.611527904648</v>
      </c>
      <c r="L332" s="37">
        <f t="shared" si="62"/>
        <v>21106999.771198194</v>
      </c>
      <c r="M332" s="37">
        <f t="shared" si="63"/>
        <v>19931610.201645996</v>
      </c>
      <c r="N332" s="41">
        <f>'jan-aug'!M332</f>
        <v>15549241.432918957</v>
      </c>
      <c r="O332" s="41">
        <f t="shared" si="64"/>
        <v>4382368.7687270399</v>
      </c>
    </row>
    <row r="333" spans="1:15" s="34" customFormat="1" ht="14.5" x14ac:dyDescent="0.35">
      <c r="A333" s="33">
        <v>5413</v>
      </c>
      <c r="B333" s="34" t="s">
        <v>326</v>
      </c>
      <c r="C333">
        <v>27390634</v>
      </c>
      <c r="D333" s="36">
        <v>1361</v>
      </c>
      <c r="E333" s="37">
        <f t="shared" si="58"/>
        <v>20125.373989713447</v>
      </c>
      <c r="F333" s="38">
        <f t="shared" si="55"/>
        <v>0.81322332020064025</v>
      </c>
      <c r="G333" s="39">
        <f t="shared" si="56"/>
        <v>2773.3714271191739</v>
      </c>
      <c r="H333" s="39">
        <f t="shared" si="57"/>
        <v>751.6319095975955</v>
      </c>
      <c r="I333" s="37">
        <f t="shared" si="59"/>
        <v>3525.0033367167694</v>
      </c>
      <c r="J333" s="40">
        <f t="shared" si="60"/>
        <v>-278.79259239852956</v>
      </c>
      <c r="K333" s="37">
        <f t="shared" si="61"/>
        <v>3246.2107443182399</v>
      </c>
      <c r="L333" s="37">
        <f t="shared" si="62"/>
        <v>4797529.5412715226</v>
      </c>
      <c r="M333" s="37">
        <f t="shared" si="63"/>
        <v>4418092.8230171241</v>
      </c>
      <c r="N333" s="41">
        <f>'jan-aug'!M333</f>
        <v>3296991.8306102236</v>
      </c>
      <c r="O333" s="41">
        <f t="shared" si="64"/>
        <v>1121100.9924069005</v>
      </c>
    </row>
    <row r="334" spans="1:15" s="34" customFormat="1" ht="14.5" x14ac:dyDescent="0.35">
      <c r="A334" s="33">
        <v>5414</v>
      </c>
      <c r="B334" s="34" t="s">
        <v>327</v>
      </c>
      <c r="C334">
        <v>21518607</v>
      </c>
      <c r="D334" s="36">
        <v>1091</v>
      </c>
      <c r="E334" s="37">
        <f t="shared" si="58"/>
        <v>19723.746104491292</v>
      </c>
      <c r="F334" s="38">
        <f t="shared" si="55"/>
        <v>0.79699439633207203</v>
      </c>
      <c r="G334" s="39">
        <f t="shared" si="56"/>
        <v>3014.3481582524669</v>
      </c>
      <c r="H334" s="39">
        <f t="shared" si="57"/>
        <v>892.20166942534979</v>
      </c>
      <c r="I334" s="37">
        <f t="shared" si="59"/>
        <v>3906.5498276778167</v>
      </c>
      <c r="J334" s="40">
        <f t="shared" si="60"/>
        <v>-278.79259239852956</v>
      </c>
      <c r="K334" s="37">
        <f t="shared" si="61"/>
        <v>3627.7572352792872</v>
      </c>
      <c r="L334" s="37">
        <f t="shared" si="62"/>
        <v>4262045.861996498</v>
      </c>
      <c r="M334" s="37">
        <f t="shared" si="63"/>
        <v>3957883.1436897023</v>
      </c>
      <c r="N334" s="41">
        <f>'jan-aug'!M334</f>
        <v>3320871.6152430233</v>
      </c>
      <c r="O334" s="41">
        <f t="shared" si="64"/>
        <v>637011.528446679</v>
      </c>
    </row>
    <row r="335" spans="1:15" s="34" customFormat="1" ht="14.5" x14ac:dyDescent="0.35">
      <c r="A335" s="33">
        <v>5415</v>
      </c>
      <c r="B335" s="34" t="s">
        <v>387</v>
      </c>
      <c r="C335">
        <v>16452832</v>
      </c>
      <c r="D335" s="36">
        <v>1034</v>
      </c>
      <c r="E335" s="37">
        <f t="shared" si="58"/>
        <v>15911.829787234043</v>
      </c>
      <c r="F335" s="38">
        <f t="shared" si="55"/>
        <v>0.64296301060818983</v>
      </c>
      <c r="G335" s="39">
        <f t="shared" si="56"/>
        <v>5301.4979486068169</v>
      </c>
      <c r="H335" s="39">
        <f t="shared" si="57"/>
        <v>2226.3723804653869</v>
      </c>
      <c r="I335" s="37">
        <f t="shared" si="59"/>
        <v>7527.8703290722042</v>
      </c>
      <c r="J335" s="40">
        <f t="shared" si="60"/>
        <v>-278.79259239852956</v>
      </c>
      <c r="K335" s="37">
        <f t="shared" si="61"/>
        <v>7249.0777366736747</v>
      </c>
      <c r="L335" s="37">
        <f t="shared" si="62"/>
        <v>7783817.9202606594</v>
      </c>
      <c r="M335" s="37">
        <f t="shared" si="63"/>
        <v>7495546.3797205798</v>
      </c>
      <c r="N335" s="41">
        <f>'jan-aug'!M335</f>
        <v>5778414.5047766138</v>
      </c>
      <c r="O335" s="41">
        <f t="shared" si="64"/>
        <v>1717131.874943966</v>
      </c>
    </row>
    <row r="336" spans="1:15" s="34" customFormat="1" ht="14.5" x14ac:dyDescent="0.35">
      <c r="A336" s="33">
        <v>5416</v>
      </c>
      <c r="B336" s="34" t="s">
        <v>328</v>
      </c>
      <c r="C336">
        <v>97013310</v>
      </c>
      <c r="D336" s="36">
        <v>4005</v>
      </c>
      <c r="E336" s="37">
        <f t="shared" si="58"/>
        <v>24223.048689138577</v>
      </c>
      <c r="F336" s="38">
        <f t="shared" si="55"/>
        <v>0.97880159098814934</v>
      </c>
      <c r="G336" s="39">
        <f t="shared" si="56"/>
        <v>314.76660746409613</v>
      </c>
      <c r="H336" s="39">
        <f t="shared" si="57"/>
        <v>0</v>
      </c>
      <c r="I336" s="37">
        <f t="shared" si="59"/>
        <v>314.76660746409613</v>
      </c>
      <c r="J336" s="40">
        <f t="shared" si="60"/>
        <v>-278.79259239852956</v>
      </c>
      <c r="K336" s="37">
        <f t="shared" si="61"/>
        <v>35.974015065566562</v>
      </c>
      <c r="L336" s="37">
        <f t="shared" si="62"/>
        <v>1260640.2628937049</v>
      </c>
      <c r="M336" s="37">
        <f t="shared" si="63"/>
        <v>144075.93033759407</v>
      </c>
      <c r="N336" s="41">
        <f>'jan-aug'!M336</f>
        <v>-1661719.6302706965</v>
      </c>
      <c r="O336" s="41">
        <f t="shared" si="64"/>
        <v>1805795.5606082906</v>
      </c>
    </row>
    <row r="337" spans="1:15" s="34" customFormat="1" ht="14.5" x14ac:dyDescent="0.35">
      <c r="A337" s="33">
        <v>5417</v>
      </c>
      <c r="B337" s="34" t="s">
        <v>329</v>
      </c>
      <c r="C337">
        <v>43189046</v>
      </c>
      <c r="D337" s="36">
        <v>2146</v>
      </c>
      <c r="E337" s="37">
        <f t="shared" si="58"/>
        <v>20125.370922646784</v>
      </c>
      <c r="F337" s="38">
        <f t="shared" si="55"/>
        <v>0.81322319626703599</v>
      </c>
      <c r="G337" s="39">
        <f t="shared" si="56"/>
        <v>2773.3732673591721</v>
      </c>
      <c r="H337" s="39">
        <f t="shared" si="57"/>
        <v>751.63298307092782</v>
      </c>
      <c r="I337" s="37">
        <f t="shared" si="59"/>
        <v>3525.0062504301</v>
      </c>
      <c r="J337" s="40">
        <f t="shared" si="60"/>
        <v>-278.79259239852956</v>
      </c>
      <c r="K337" s="37">
        <f t="shared" si="61"/>
        <v>3246.2136580315705</v>
      </c>
      <c r="L337" s="37">
        <f t="shared" si="62"/>
        <v>7564663.4134229943</v>
      </c>
      <c r="M337" s="37">
        <f t="shared" si="63"/>
        <v>6966374.5101357503</v>
      </c>
      <c r="N337" s="41">
        <f>'jan-aug'!M337</f>
        <v>5432711.4317704188</v>
      </c>
      <c r="O337" s="41">
        <f t="shared" si="64"/>
        <v>1533663.0783653315</v>
      </c>
    </row>
    <row r="338" spans="1:15" s="34" customFormat="1" ht="14.5" x14ac:dyDescent="0.35">
      <c r="A338" s="33">
        <v>5418</v>
      </c>
      <c r="B338" s="34" t="s">
        <v>330</v>
      </c>
      <c r="C338">
        <v>151681217</v>
      </c>
      <c r="D338" s="36">
        <v>6640</v>
      </c>
      <c r="E338" s="37">
        <f t="shared" si="58"/>
        <v>22843.556777108435</v>
      </c>
      <c r="F338" s="38">
        <f t="shared" si="55"/>
        <v>0.92305927318255343</v>
      </c>
      <c r="G338" s="39">
        <f t="shared" si="56"/>
        <v>1142.4617546821812</v>
      </c>
      <c r="H338" s="39">
        <f t="shared" si="57"/>
        <v>0</v>
      </c>
      <c r="I338" s="37">
        <f t="shared" si="59"/>
        <v>1142.4617546821812</v>
      </c>
      <c r="J338" s="40">
        <f t="shared" si="60"/>
        <v>-278.79259239852956</v>
      </c>
      <c r="K338" s="37">
        <f t="shared" si="61"/>
        <v>863.66916228365164</v>
      </c>
      <c r="L338" s="37">
        <f t="shared" si="62"/>
        <v>7585946.0510896835</v>
      </c>
      <c r="M338" s="37">
        <f t="shared" si="63"/>
        <v>5734763.2375634471</v>
      </c>
      <c r="N338" s="41">
        <f>'jan-aug'!M338</f>
        <v>3353772.2544326065</v>
      </c>
      <c r="O338" s="41">
        <f t="shared" si="64"/>
        <v>2380990.9831308406</v>
      </c>
    </row>
    <row r="339" spans="1:15" s="34" customFormat="1" ht="14.5" x14ac:dyDescent="0.35">
      <c r="A339" s="33">
        <v>5419</v>
      </c>
      <c r="B339" s="34" t="s">
        <v>331</v>
      </c>
      <c r="C339">
        <v>68461579</v>
      </c>
      <c r="D339" s="36">
        <v>3464</v>
      </c>
      <c r="E339" s="37">
        <f t="shared" si="58"/>
        <v>19763.73527713626</v>
      </c>
      <c r="F339" s="38">
        <f t="shared" si="55"/>
        <v>0.79861027327264666</v>
      </c>
      <c r="G339" s="39">
        <f t="shared" si="56"/>
        <v>2990.3546546654861</v>
      </c>
      <c r="H339" s="39">
        <f t="shared" si="57"/>
        <v>878.20545899961098</v>
      </c>
      <c r="I339" s="37">
        <f t="shared" si="59"/>
        <v>3868.5601136650971</v>
      </c>
      <c r="J339" s="40">
        <f t="shared" si="60"/>
        <v>-278.79259239852956</v>
      </c>
      <c r="K339" s="37">
        <f t="shared" si="61"/>
        <v>3589.7675212665677</v>
      </c>
      <c r="L339" s="37">
        <f t="shared" si="62"/>
        <v>13400692.233735897</v>
      </c>
      <c r="M339" s="37">
        <f t="shared" si="63"/>
        <v>12434954.693667389</v>
      </c>
      <c r="N339" s="41">
        <f>'jan-aug'!M339</f>
        <v>9465336.4430814236</v>
      </c>
      <c r="O339" s="41">
        <f t="shared" si="64"/>
        <v>2969618.2505859658</v>
      </c>
    </row>
    <row r="340" spans="1:15" s="34" customFormat="1" ht="14.5" x14ac:dyDescent="0.35">
      <c r="A340" s="33">
        <v>5420</v>
      </c>
      <c r="B340" s="34" t="s">
        <v>332</v>
      </c>
      <c r="C340">
        <v>19461214</v>
      </c>
      <c r="D340" s="36">
        <v>1083</v>
      </c>
      <c r="E340" s="37">
        <f t="shared" si="58"/>
        <v>17969.726685133886</v>
      </c>
      <c r="F340" s="38">
        <f t="shared" si="55"/>
        <v>0.72611822296827266</v>
      </c>
      <c r="G340" s="39">
        <f t="shared" si="56"/>
        <v>4066.7598098669105</v>
      </c>
      <c r="H340" s="39">
        <f t="shared" si="57"/>
        <v>1506.1084662004419</v>
      </c>
      <c r="I340" s="37">
        <f t="shared" si="59"/>
        <v>5572.8682760673528</v>
      </c>
      <c r="J340" s="40">
        <f t="shared" si="60"/>
        <v>-278.79259239852956</v>
      </c>
      <c r="K340" s="37">
        <f t="shared" si="61"/>
        <v>5294.0756836688233</v>
      </c>
      <c r="L340" s="37">
        <f t="shared" si="62"/>
        <v>6035416.3429809427</v>
      </c>
      <c r="M340" s="37">
        <f t="shared" si="63"/>
        <v>5733483.9654133357</v>
      </c>
      <c r="N340" s="41">
        <f>'jan-aug'!M340</f>
        <v>4465244.3488617735</v>
      </c>
      <c r="O340" s="41">
        <f t="shared" si="64"/>
        <v>1268239.6165515622</v>
      </c>
    </row>
    <row r="341" spans="1:15" s="34" customFormat="1" ht="14.5" x14ac:dyDescent="0.35">
      <c r="A341" s="33">
        <v>5421</v>
      </c>
      <c r="B341" s="34" t="s">
        <v>434</v>
      </c>
      <c r="C341">
        <v>302417324</v>
      </c>
      <c r="D341" s="36">
        <v>14851</v>
      </c>
      <c r="E341" s="37">
        <f t="shared" si="58"/>
        <v>20363.431688101813</v>
      </c>
      <c r="F341" s="38">
        <f t="shared" si="55"/>
        <v>0.82284272265157909</v>
      </c>
      <c r="G341" s="39">
        <f t="shared" si="56"/>
        <v>2630.5368080861545</v>
      </c>
      <c r="H341" s="39">
        <f t="shared" si="57"/>
        <v>668.31171516166751</v>
      </c>
      <c r="I341" s="37">
        <f t="shared" si="59"/>
        <v>3298.848523247822</v>
      </c>
      <c r="J341" s="40">
        <f t="shared" si="60"/>
        <v>-278.79259239852956</v>
      </c>
      <c r="K341" s="37">
        <f t="shared" si="61"/>
        <v>3020.0559308492925</v>
      </c>
      <c r="L341" s="37">
        <f t="shared" si="62"/>
        <v>48991199.4187534</v>
      </c>
      <c r="M341" s="37">
        <f t="shared" si="63"/>
        <v>44850850.629042841</v>
      </c>
      <c r="N341" s="41">
        <f>'jan-aug'!M341</f>
        <v>35303793.640993699</v>
      </c>
      <c r="O341" s="41">
        <f t="shared" si="64"/>
        <v>9547056.9880491421</v>
      </c>
    </row>
    <row r="342" spans="1:15" s="34" customFormat="1" ht="14.5" x14ac:dyDescent="0.35">
      <c r="A342" s="33">
        <v>5422</v>
      </c>
      <c r="B342" s="34" t="s">
        <v>333</v>
      </c>
      <c r="C342">
        <v>99681584</v>
      </c>
      <c r="D342" s="36">
        <v>5559</v>
      </c>
      <c r="E342" s="37">
        <f t="shared" si="58"/>
        <v>17931.567548120165</v>
      </c>
      <c r="F342" s="38">
        <f t="shared" si="55"/>
        <v>0.72457629385360622</v>
      </c>
      <c r="G342" s="39">
        <f t="shared" si="56"/>
        <v>4089.6552920751433</v>
      </c>
      <c r="H342" s="39">
        <f t="shared" si="57"/>
        <v>1519.4641641552444</v>
      </c>
      <c r="I342" s="37">
        <f t="shared" si="59"/>
        <v>5609.1194562303881</v>
      </c>
      <c r="J342" s="40">
        <f t="shared" si="60"/>
        <v>-278.79259239852956</v>
      </c>
      <c r="K342" s="37">
        <f t="shared" si="61"/>
        <v>5330.3268638318586</v>
      </c>
      <c r="L342" s="37">
        <f t="shared" si="62"/>
        <v>31181095.057184726</v>
      </c>
      <c r="M342" s="37">
        <f t="shared" si="63"/>
        <v>29631287.036041301</v>
      </c>
      <c r="N342" s="41">
        <f>'jan-aug'!M342</f>
        <v>23042274.939171366</v>
      </c>
      <c r="O342" s="41">
        <f t="shared" si="64"/>
        <v>6589012.0968699344</v>
      </c>
    </row>
    <row r="343" spans="1:15" s="34" customFormat="1" ht="14.5" x14ac:dyDescent="0.35">
      <c r="A343" s="33">
        <v>5423</v>
      </c>
      <c r="B343" s="34" t="s">
        <v>334</v>
      </c>
      <c r="C343">
        <v>43474236</v>
      </c>
      <c r="D343" s="36">
        <v>2200</v>
      </c>
      <c r="E343" s="37">
        <f t="shared" si="58"/>
        <v>19761.016363636365</v>
      </c>
      <c r="F343" s="38">
        <f t="shared" si="55"/>
        <v>0.79850040779313536</v>
      </c>
      <c r="G343" s="39">
        <f t="shared" si="56"/>
        <v>2991.9860027654236</v>
      </c>
      <c r="H343" s="39">
        <f t="shared" si="57"/>
        <v>879.15707872457438</v>
      </c>
      <c r="I343" s="37">
        <f t="shared" si="59"/>
        <v>3871.1430814899977</v>
      </c>
      <c r="J343" s="40">
        <f t="shared" si="60"/>
        <v>-278.79259239852956</v>
      </c>
      <c r="K343" s="37">
        <f t="shared" si="61"/>
        <v>3592.3504890914683</v>
      </c>
      <c r="L343" s="37">
        <f t="shared" si="62"/>
        <v>8516514.7792779952</v>
      </c>
      <c r="M343" s="37">
        <f t="shared" si="63"/>
        <v>7903171.0760012306</v>
      </c>
      <c r="N343" s="41">
        <f>'jan-aug'!M343</f>
        <v>5799804.8048438607</v>
      </c>
      <c r="O343" s="41">
        <f t="shared" si="64"/>
        <v>2103366.2711573699</v>
      </c>
    </row>
    <row r="344" spans="1:15" s="34" customFormat="1" ht="14.5" x14ac:dyDescent="0.35">
      <c r="A344" s="33">
        <v>5424</v>
      </c>
      <c r="B344" s="34" t="s">
        <v>335</v>
      </c>
      <c r="C344">
        <v>49281960</v>
      </c>
      <c r="D344" s="36">
        <v>2794</v>
      </c>
      <c r="E344" s="37">
        <f t="shared" si="58"/>
        <v>17638.496778811739</v>
      </c>
      <c r="F344" s="38">
        <f t="shared" si="55"/>
        <v>0.71273393086484538</v>
      </c>
      <c r="G344" s="39">
        <f t="shared" si="56"/>
        <v>4265.4977536601991</v>
      </c>
      <c r="H344" s="39">
        <f t="shared" si="57"/>
        <v>1622.0389334131933</v>
      </c>
      <c r="I344" s="37">
        <f t="shared" si="59"/>
        <v>5887.5366870733924</v>
      </c>
      <c r="J344" s="40">
        <f t="shared" si="60"/>
        <v>-278.79259239852956</v>
      </c>
      <c r="K344" s="37">
        <f t="shared" si="61"/>
        <v>5608.7440946748629</v>
      </c>
      <c r="L344" s="37">
        <f t="shared" si="62"/>
        <v>16449777.503683059</v>
      </c>
      <c r="M344" s="37">
        <f t="shared" si="63"/>
        <v>15670831.000521567</v>
      </c>
      <c r="N344" s="41">
        <f>'jan-aug'!M344</f>
        <v>12177958.358651703</v>
      </c>
      <c r="O344" s="41">
        <f t="shared" si="64"/>
        <v>3492872.6418698635</v>
      </c>
    </row>
    <row r="345" spans="1:15" s="34" customFormat="1" ht="14.5" x14ac:dyDescent="0.35">
      <c r="A345" s="33">
        <v>5425</v>
      </c>
      <c r="B345" s="34" t="s">
        <v>435</v>
      </c>
      <c r="C345">
        <v>40770604</v>
      </c>
      <c r="D345" s="36">
        <v>1829</v>
      </c>
      <c r="E345" s="37">
        <f t="shared" si="58"/>
        <v>22291.199562602516</v>
      </c>
      <c r="F345" s="38">
        <f t="shared" si="55"/>
        <v>0.90073969948683608</v>
      </c>
      <c r="G345" s="39">
        <f t="shared" si="56"/>
        <v>1473.8760833857325</v>
      </c>
      <c r="H345" s="39">
        <f t="shared" si="57"/>
        <v>0</v>
      </c>
      <c r="I345" s="37">
        <f t="shared" si="59"/>
        <v>1473.8760833857325</v>
      </c>
      <c r="J345" s="40">
        <f t="shared" si="60"/>
        <v>-278.79259239852956</v>
      </c>
      <c r="K345" s="37">
        <f t="shared" si="61"/>
        <v>1195.0834909872028</v>
      </c>
      <c r="L345" s="37">
        <f t="shared" si="62"/>
        <v>2695719.3565125046</v>
      </c>
      <c r="M345" s="37">
        <f t="shared" si="63"/>
        <v>2185807.7050155941</v>
      </c>
      <c r="N345" s="41">
        <f>'jan-aug'!M345</f>
        <v>1009229.1552646451</v>
      </c>
      <c r="O345" s="41">
        <f t="shared" si="64"/>
        <v>1176578.549750949</v>
      </c>
    </row>
    <row r="346" spans="1:15" s="34" customFormat="1" ht="14.5" x14ac:dyDescent="0.35">
      <c r="A346" s="33">
        <v>5426</v>
      </c>
      <c r="B346" s="34" t="s">
        <v>436</v>
      </c>
      <c r="C346">
        <v>39265650</v>
      </c>
      <c r="D346" s="36">
        <v>2071</v>
      </c>
      <c r="E346" s="37">
        <f t="shared" si="58"/>
        <v>18959.753742153549</v>
      </c>
      <c r="F346" s="38">
        <f t="shared" si="55"/>
        <v>0.76612309894272712</v>
      </c>
      <c r="G346" s="39">
        <f t="shared" si="56"/>
        <v>3472.7435756551131</v>
      </c>
      <c r="H346" s="39">
        <f t="shared" si="57"/>
        <v>1159.5989962435599</v>
      </c>
      <c r="I346" s="37">
        <f t="shared" si="59"/>
        <v>4632.3425718986728</v>
      </c>
      <c r="J346" s="40">
        <f t="shared" si="60"/>
        <v>-278.79259239852956</v>
      </c>
      <c r="K346" s="37">
        <f t="shared" si="61"/>
        <v>4353.5499795001433</v>
      </c>
      <c r="L346" s="37">
        <f t="shared" si="62"/>
        <v>9593581.4664021507</v>
      </c>
      <c r="M346" s="37">
        <f t="shared" si="63"/>
        <v>9016202.0075447969</v>
      </c>
      <c r="N346" s="41">
        <f>'jan-aug'!M346</f>
        <v>6209109.5969461957</v>
      </c>
      <c r="O346" s="41">
        <f t="shared" si="64"/>
        <v>2807092.4105986012</v>
      </c>
    </row>
    <row r="347" spans="1:15" s="34" customFormat="1" ht="14.5" x14ac:dyDescent="0.35">
      <c r="A347" s="33">
        <v>5427</v>
      </c>
      <c r="B347" s="34" t="s">
        <v>336</v>
      </c>
      <c r="C347">
        <v>57056193</v>
      </c>
      <c r="D347" s="36">
        <v>2927</v>
      </c>
      <c r="E347" s="37">
        <f t="shared" si="58"/>
        <v>19493.062179706183</v>
      </c>
      <c r="F347" s="38">
        <f t="shared" si="55"/>
        <v>0.78767295230193646</v>
      </c>
      <c r="G347" s="39">
        <f t="shared" si="56"/>
        <v>3152.7585131235323</v>
      </c>
      <c r="H347" s="39">
        <f t="shared" si="57"/>
        <v>972.94104310013802</v>
      </c>
      <c r="I347" s="37">
        <f t="shared" si="59"/>
        <v>4125.6995562236707</v>
      </c>
      <c r="J347" s="40">
        <f t="shared" si="60"/>
        <v>-278.79259239852956</v>
      </c>
      <c r="K347" s="37">
        <f t="shared" si="61"/>
        <v>3846.9069638251412</v>
      </c>
      <c r="L347" s="37">
        <f t="shared" si="62"/>
        <v>12075922.601066684</v>
      </c>
      <c r="M347" s="37">
        <f t="shared" si="63"/>
        <v>11259896.683116188</v>
      </c>
      <c r="N347" s="41">
        <f>'jan-aug'!M347</f>
        <v>8190280.5497399857</v>
      </c>
      <c r="O347" s="41">
        <f t="shared" si="64"/>
        <v>3069616.1333762025</v>
      </c>
    </row>
    <row r="348" spans="1:15" s="34" customFormat="1" ht="14.5" x14ac:dyDescent="0.35">
      <c r="A348" s="33">
        <v>5428</v>
      </c>
      <c r="B348" s="34" t="s">
        <v>442</v>
      </c>
      <c r="C348">
        <v>94212314</v>
      </c>
      <c r="D348" s="36">
        <v>4861</v>
      </c>
      <c r="E348" s="37">
        <f t="shared" si="58"/>
        <v>19381.261880271548</v>
      </c>
      <c r="F348" s="38">
        <f t="shared" si="55"/>
        <v>0.78315534131234044</v>
      </c>
      <c r="G348" s="39">
        <f t="shared" si="56"/>
        <v>3219.8386927843135</v>
      </c>
      <c r="H348" s="39">
        <f t="shared" si="57"/>
        <v>1012.0711479022603</v>
      </c>
      <c r="I348" s="37">
        <f t="shared" si="59"/>
        <v>4231.9098406865742</v>
      </c>
      <c r="J348" s="40">
        <f t="shared" si="60"/>
        <v>-278.79259239852956</v>
      </c>
      <c r="K348" s="37">
        <f t="shared" si="61"/>
        <v>3953.1172482880447</v>
      </c>
      <c r="L348" s="37">
        <f t="shared" si="62"/>
        <v>20571313.735577438</v>
      </c>
      <c r="M348" s="37">
        <f t="shared" si="63"/>
        <v>19216102.943928186</v>
      </c>
      <c r="N348" s="41">
        <f>'jan-aug'!M348</f>
        <v>13909307.972407268</v>
      </c>
      <c r="O348" s="41">
        <f t="shared" si="64"/>
        <v>5306794.9715209175</v>
      </c>
    </row>
    <row r="349" spans="1:15" s="34" customFormat="1" ht="14.5" x14ac:dyDescent="0.35">
      <c r="A349" s="33">
        <v>5429</v>
      </c>
      <c r="B349" s="34" t="s">
        <v>338</v>
      </c>
      <c r="C349">
        <v>24704328</v>
      </c>
      <c r="D349" s="36">
        <v>1191</v>
      </c>
      <c r="E349" s="37">
        <f t="shared" si="58"/>
        <v>20742.508816120906</v>
      </c>
      <c r="F349" s="38">
        <f t="shared" si="55"/>
        <v>0.83816041865153301</v>
      </c>
      <c r="G349" s="39">
        <f t="shared" si="56"/>
        <v>2403.0905312746986</v>
      </c>
      <c r="H349" s="39">
        <f t="shared" si="57"/>
        <v>535.63472035498501</v>
      </c>
      <c r="I349" s="37">
        <f t="shared" si="59"/>
        <v>2938.7252516296835</v>
      </c>
      <c r="J349" s="40">
        <f t="shared" si="60"/>
        <v>-278.79259239852956</v>
      </c>
      <c r="K349" s="37">
        <f t="shared" si="61"/>
        <v>2659.932659231154</v>
      </c>
      <c r="L349" s="37">
        <f t="shared" si="62"/>
        <v>3500021.7746909531</v>
      </c>
      <c r="M349" s="37">
        <f t="shared" si="63"/>
        <v>3167979.7971443045</v>
      </c>
      <c r="N349" s="41">
        <f>'jan-aug'!M349</f>
        <v>1878747.8950086515</v>
      </c>
      <c r="O349" s="41">
        <f t="shared" si="64"/>
        <v>1289231.902135653</v>
      </c>
    </row>
    <row r="350" spans="1:15" s="34" customFormat="1" ht="14.5" x14ac:dyDescent="0.35">
      <c r="A350" s="33">
        <v>5430</v>
      </c>
      <c r="B350" s="34" t="s">
        <v>437</v>
      </c>
      <c r="C350">
        <v>43686329</v>
      </c>
      <c r="D350" s="36">
        <v>2910</v>
      </c>
      <c r="E350" s="37">
        <f t="shared" si="58"/>
        <v>15012.484192439862</v>
      </c>
      <c r="F350" s="38">
        <f t="shared" si="55"/>
        <v>0.606622378579182</v>
      </c>
      <c r="G350" s="39">
        <f t="shared" si="56"/>
        <v>5841.1053054833246</v>
      </c>
      <c r="H350" s="39">
        <f t="shared" si="57"/>
        <v>2541.14333864335</v>
      </c>
      <c r="I350" s="37">
        <f t="shared" si="59"/>
        <v>8382.2486441266738</v>
      </c>
      <c r="J350" s="40">
        <f t="shared" si="60"/>
        <v>-278.79259239852956</v>
      </c>
      <c r="K350" s="37">
        <f t="shared" si="61"/>
        <v>8103.4560517281443</v>
      </c>
      <c r="L350" s="37">
        <f t="shared" si="62"/>
        <v>24392343.554408621</v>
      </c>
      <c r="M350" s="37">
        <f t="shared" si="63"/>
        <v>23581057.110528901</v>
      </c>
      <c r="N350" s="41">
        <f>'jan-aug'!M350</f>
        <v>18429025.121179834</v>
      </c>
      <c r="O350" s="41">
        <f t="shared" si="64"/>
        <v>5152031.9893490672</v>
      </c>
    </row>
    <row r="351" spans="1:15" s="34" customFormat="1" ht="14.5" x14ac:dyDescent="0.35">
      <c r="A351" s="33">
        <v>5432</v>
      </c>
      <c r="B351" s="34" t="s">
        <v>343</v>
      </c>
      <c r="C351">
        <v>15677664</v>
      </c>
      <c r="D351" s="36">
        <v>888</v>
      </c>
      <c r="E351" s="37">
        <f t="shared" si="58"/>
        <v>17655.027027027027</v>
      </c>
      <c r="F351" s="38">
        <f t="shared" si="55"/>
        <v>0.71340188284150163</v>
      </c>
      <c r="G351" s="39">
        <f t="shared" si="56"/>
        <v>4255.5796047310259</v>
      </c>
      <c r="H351" s="39">
        <f t="shared" si="57"/>
        <v>1616.2533465378428</v>
      </c>
      <c r="I351" s="37">
        <f t="shared" si="59"/>
        <v>5871.8329512688688</v>
      </c>
      <c r="J351" s="40">
        <f t="shared" si="60"/>
        <v>-278.79259239852956</v>
      </c>
      <c r="K351" s="37">
        <f t="shared" si="61"/>
        <v>5593.0403588703393</v>
      </c>
      <c r="L351" s="37">
        <f t="shared" si="62"/>
        <v>5214187.6607267559</v>
      </c>
      <c r="M351" s="37">
        <f t="shared" si="63"/>
        <v>4966619.8386768615</v>
      </c>
      <c r="N351" s="41">
        <f>'jan-aug'!M351</f>
        <v>3802444.9183187936</v>
      </c>
      <c r="O351" s="41">
        <f t="shared" si="64"/>
        <v>1164174.9203580678</v>
      </c>
    </row>
    <row r="352" spans="1:15" s="34" customFormat="1" ht="14.5" x14ac:dyDescent="0.35">
      <c r="A352" s="33">
        <v>5433</v>
      </c>
      <c r="B352" s="34" t="s">
        <v>344</v>
      </c>
      <c r="C352">
        <v>18136354</v>
      </c>
      <c r="D352" s="36">
        <v>1005</v>
      </c>
      <c r="E352" s="37">
        <f t="shared" si="58"/>
        <v>18046.123383084578</v>
      </c>
      <c r="F352" s="38">
        <f t="shared" si="55"/>
        <v>0.72920525014061643</v>
      </c>
      <c r="G352" s="39">
        <f t="shared" si="56"/>
        <v>4020.9217910964958</v>
      </c>
      <c r="H352" s="39">
        <f t="shared" si="57"/>
        <v>1479.3696219177</v>
      </c>
      <c r="I352" s="37">
        <f t="shared" si="59"/>
        <v>5500.2914130141962</v>
      </c>
      <c r="J352" s="40">
        <f t="shared" si="60"/>
        <v>-278.79259239852956</v>
      </c>
      <c r="K352" s="37">
        <f t="shared" si="61"/>
        <v>5221.4988206156668</v>
      </c>
      <c r="L352" s="37">
        <f t="shared" si="62"/>
        <v>5527792.8700792668</v>
      </c>
      <c r="M352" s="37">
        <f t="shared" si="63"/>
        <v>5247606.3147187447</v>
      </c>
      <c r="N352" s="41">
        <f>'jan-aug'!M352</f>
        <v>3612627.4766445807</v>
      </c>
      <c r="O352" s="41">
        <f t="shared" si="64"/>
        <v>1634978.838074164</v>
      </c>
    </row>
    <row r="353" spans="1:15" s="34" customFormat="1" ht="14.5" x14ac:dyDescent="0.35">
      <c r="A353" s="33">
        <v>5434</v>
      </c>
      <c r="B353" s="34" t="s">
        <v>345</v>
      </c>
      <c r="C353">
        <v>27205065</v>
      </c>
      <c r="D353" s="36">
        <v>1225</v>
      </c>
      <c r="E353" s="37">
        <f t="shared" si="58"/>
        <v>22208.216326530612</v>
      </c>
      <c r="F353" s="38">
        <f t="shared" si="55"/>
        <v>0.89738652439583511</v>
      </c>
      <c r="G353" s="39">
        <f t="shared" si="56"/>
        <v>1523.6660250288753</v>
      </c>
      <c r="H353" s="39">
        <f t="shared" si="57"/>
        <v>22.63709171158807</v>
      </c>
      <c r="I353" s="37">
        <f t="shared" si="59"/>
        <v>1546.3031167404633</v>
      </c>
      <c r="J353" s="40">
        <f t="shared" si="60"/>
        <v>-278.79259239852956</v>
      </c>
      <c r="K353" s="37">
        <f t="shared" si="61"/>
        <v>1267.5105243419339</v>
      </c>
      <c r="L353" s="37">
        <f t="shared" si="62"/>
        <v>1894221.3180070675</v>
      </c>
      <c r="M353" s="37">
        <f t="shared" si="63"/>
        <v>1552700.392318869</v>
      </c>
      <c r="N353" s="41">
        <f>'jan-aug'!M353</f>
        <v>1159466.1021289683</v>
      </c>
      <c r="O353" s="41">
        <f t="shared" si="64"/>
        <v>393234.29018990067</v>
      </c>
    </row>
    <row r="354" spans="1:15" s="34" customFormat="1" ht="14.5" x14ac:dyDescent="0.35">
      <c r="A354" s="33">
        <v>5435</v>
      </c>
      <c r="B354" s="34" t="s">
        <v>346</v>
      </c>
      <c r="C354">
        <v>67609604</v>
      </c>
      <c r="D354" s="36">
        <v>3162</v>
      </c>
      <c r="E354" s="37">
        <f t="shared" si="58"/>
        <v>21381.911448450348</v>
      </c>
      <c r="F354" s="38">
        <f t="shared" si="55"/>
        <v>0.86399731151492776</v>
      </c>
      <c r="G354" s="39">
        <f t="shared" si="56"/>
        <v>2019.4489518770336</v>
      </c>
      <c r="H354" s="39">
        <f t="shared" si="57"/>
        <v>311.84379903968033</v>
      </c>
      <c r="I354" s="37">
        <f t="shared" si="59"/>
        <v>2331.2927509167139</v>
      </c>
      <c r="J354" s="40">
        <f t="shared" si="60"/>
        <v>-278.79259239852956</v>
      </c>
      <c r="K354" s="37">
        <f t="shared" si="61"/>
        <v>2052.5001585181844</v>
      </c>
      <c r="L354" s="37">
        <f t="shared" si="62"/>
        <v>7371547.6783986492</v>
      </c>
      <c r="M354" s="37">
        <f t="shared" si="63"/>
        <v>6490005.5012344988</v>
      </c>
      <c r="N354" s="41">
        <f>'jan-aug'!M354</f>
        <v>4789310.2121892218</v>
      </c>
      <c r="O354" s="41">
        <f t="shared" si="64"/>
        <v>1700695.2890452771</v>
      </c>
    </row>
    <row r="355" spans="1:15" s="34" customFormat="1" ht="14.5" x14ac:dyDescent="0.35">
      <c r="A355" s="33">
        <v>5436</v>
      </c>
      <c r="B355" s="34" t="s">
        <v>438</v>
      </c>
      <c r="C355">
        <v>79591342</v>
      </c>
      <c r="D355" s="36">
        <v>3998</v>
      </c>
      <c r="E355" s="37">
        <f t="shared" si="58"/>
        <v>19907.789394697349</v>
      </c>
      <c r="F355" s="38">
        <f t="shared" si="55"/>
        <v>0.80443119207055214</v>
      </c>
      <c r="G355" s="39">
        <f t="shared" si="56"/>
        <v>2903.9221841288331</v>
      </c>
      <c r="H355" s="39">
        <f t="shared" si="57"/>
        <v>827.78651785322995</v>
      </c>
      <c r="I355" s="37">
        <f t="shared" si="59"/>
        <v>3731.7087019820628</v>
      </c>
      <c r="J355" s="40">
        <f t="shared" si="60"/>
        <v>-278.79259239852956</v>
      </c>
      <c r="K355" s="37">
        <f t="shared" si="61"/>
        <v>3452.9161095835334</v>
      </c>
      <c r="L355" s="37">
        <f t="shared" si="62"/>
        <v>14919371.390524287</v>
      </c>
      <c r="M355" s="37">
        <f t="shared" si="63"/>
        <v>13804758.606114967</v>
      </c>
      <c r="N355" s="41">
        <f>'jan-aug'!M355</f>
        <v>10982939.999029884</v>
      </c>
      <c r="O355" s="41">
        <f t="shared" si="64"/>
        <v>2821818.6070850827</v>
      </c>
    </row>
    <row r="356" spans="1:15" s="34" customFormat="1" ht="14.5" x14ac:dyDescent="0.35">
      <c r="A356" s="33">
        <v>5437</v>
      </c>
      <c r="B356" s="34" t="s">
        <v>388</v>
      </c>
      <c r="C356">
        <v>45492034</v>
      </c>
      <c r="D356" s="36">
        <v>2628</v>
      </c>
      <c r="E356" s="37">
        <f t="shared" si="58"/>
        <v>17310.515220700152</v>
      </c>
      <c r="F356" s="38">
        <f t="shared" si="55"/>
        <v>0.69948089756526977</v>
      </c>
      <c r="G356" s="39">
        <f t="shared" si="56"/>
        <v>4462.2866885271515</v>
      </c>
      <c r="H356" s="39">
        <f t="shared" si="57"/>
        <v>1736.8324787522488</v>
      </c>
      <c r="I356" s="37">
        <f t="shared" si="59"/>
        <v>6199.1191672794002</v>
      </c>
      <c r="J356" s="40">
        <f t="shared" si="60"/>
        <v>-278.79259239852956</v>
      </c>
      <c r="K356" s="37">
        <f t="shared" si="61"/>
        <v>5920.3265748808708</v>
      </c>
      <c r="L356" s="37">
        <f t="shared" si="62"/>
        <v>16291285.171610264</v>
      </c>
      <c r="M356" s="37">
        <f t="shared" si="63"/>
        <v>15558618.238786928</v>
      </c>
      <c r="N356" s="41">
        <f>'jan-aug'!M356</f>
        <v>12083591.256240755</v>
      </c>
      <c r="O356" s="41">
        <f t="shared" si="64"/>
        <v>3475026.982546173</v>
      </c>
    </row>
    <row r="357" spans="1:15" s="34" customFormat="1" ht="14.5" x14ac:dyDescent="0.35">
      <c r="A357" s="33">
        <v>5438</v>
      </c>
      <c r="B357" s="34" t="s">
        <v>347</v>
      </c>
      <c r="C357">
        <v>29672366</v>
      </c>
      <c r="D357" s="36">
        <v>1290</v>
      </c>
      <c r="E357" s="37">
        <f t="shared" si="58"/>
        <v>23001.834108527131</v>
      </c>
      <c r="F357" s="38">
        <f t="shared" si="55"/>
        <v>0.92945492163284293</v>
      </c>
      <c r="G357" s="39">
        <f t="shared" si="56"/>
        <v>1047.4953558309637</v>
      </c>
      <c r="H357" s="39">
        <f t="shared" si="57"/>
        <v>0</v>
      </c>
      <c r="I357" s="37">
        <f t="shared" si="59"/>
        <v>1047.4953558309637</v>
      </c>
      <c r="J357" s="40">
        <f t="shared" si="60"/>
        <v>-278.79259239852956</v>
      </c>
      <c r="K357" s="37">
        <f t="shared" si="61"/>
        <v>768.70276343243415</v>
      </c>
      <c r="L357" s="37">
        <f t="shared" si="62"/>
        <v>1351269.0090219432</v>
      </c>
      <c r="M357" s="37">
        <f t="shared" si="63"/>
        <v>991626.56482784008</v>
      </c>
      <c r="N357" s="41">
        <f>'jan-aug'!M357</f>
        <v>438048.27714127401</v>
      </c>
      <c r="O357" s="41">
        <f t="shared" si="64"/>
        <v>553578.28768656612</v>
      </c>
    </row>
    <row r="358" spans="1:15" s="34" customFormat="1" ht="14.5" x14ac:dyDescent="0.35">
      <c r="A358" s="33">
        <v>5439</v>
      </c>
      <c r="B358" s="34" t="s">
        <v>348</v>
      </c>
      <c r="C358">
        <v>21412459</v>
      </c>
      <c r="D358" s="36">
        <v>1132</v>
      </c>
      <c r="E358" s="37">
        <f t="shared" si="58"/>
        <v>18915.599823321554</v>
      </c>
      <c r="F358" s="38">
        <f t="shared" si="55"/>
        <v>0.7643389335159988</v>
      </c>
      <c r="G358" s="39">
        <f t="shared" si="56"/>
        <v>3499.2359269543099</v>
      </c>
      <c r="H358" s="39">
        <f t="shared" si="57"/>
        <v>1175.0528678347582</v>
      </c>
      <c r="I358" s="37">
        <f t="shared" si="59"/>
        <v>4674.2887947890686</v>
      </c>
      <c r="J358" s="40">
        <f t="shared" si="60"/>
        <v>-278.79259239852956</v>
      </c>
      <c r="K358" s="37">
        <f t="shared" si="61"/>
        <v>4395.4962023905391</v>
      </c>
      <c r="L358" s="37">
        <f t="shared" si="62"/>
        <v>5291294.9157012254</v>
      </c>
      <c r="M358" s="37">
        <f t="shared" si="63"/>
        <v>4975701.7011060901</v>
      </c>
      <c r="N358" s="41">
        <f>'jan-aug'!M358</f>
        <v>3570291.7429469307</v>
      </c>
      <c r="O358" s="41">
        <f t="shared" si="64"/>
        <v>1405409.9581591594</v>
      </c>
    </row>
    <row r="359" spans="1:15" s="34" customFormat="1" ht="14.5" x14ac:dyDescent="0.35">
      <c r="A359" s="33">
        <v>5440</v>
      </c>
      <c r="B359" s="34" t="s">
        <v>349</v>
      </c>
      <c r="C359">
        <v>19745619</v>
      </c>
      <c r="D359" s="36">
        <v>957</v>
      </c>
      <c r="E359" s="37">
        <f t="shared" si="58"/>
        <v>20632.830721003134</v>
      </c>
      <c r="F359" s="38">
        <f t="shared" si="55"/>
        <v>0.8337285613995612</v>
      </c>
      <c r="G359" s="39">
        <f t="shared" si="56"/>
        <v>2468.8973883453618</v>
      </c>
      <c r="H359" s="39">
        <f t="shared" si="57"/>
        <v>574.02205364620511</v>
      </c>
      <c r="I359" s="37">
        <f t="shared" si="59"/>
        <v>3042.9194419915671</v>
      </c>
      <c r="J359" s="40">
        <f t="shared" si="60"/>
        <v>-278.79259239852956</v>
      </c>
      <c r="K359" s="37">
        <f t="shared" si="61"/>
        <v>2764.1268495930376</v>
      </c>
      <c r="L359" s="37">
        <f t="shared" si="62"/>
        <v>2912073.9059859295</v>
      </c>
      <c r="M359" s="37">
        <f t="shared" si="63"/>
        <v>2645269.3950605369</v>
      </c>
      <c r="N359" s="41">
        <f>'jan-aug'!M359</f>
        <v>1825039.3283570786</v>
      </c>
      <c r="O359" s="41">
        <f t="shared" si="64"/>
        <v>820230.06670345832</v>
      </c>
    </row>
    <row r="360" spans="1:15" s="34" customFormat="1" ht="14.5" x14ac:dyDescent="0.35">
      <c r="A360" s="33">
        <v>5441</v>
      </c>
      <c r="B360" s="34" t="s">
        <v>389</v>
      </c>
      <c r="C360">
        <v>56088942</v>
      </c>
      <c r="D360" s="36">
        <v>2918</v>
      </c>
      <c r="E360" s="37">
        <f t="shared" si="58"/>
        <v>19221.707333790266</v>
      </c>
      <c r="F360" s="38">
        <f t="shared" si="55"/>
        <v>0.7767080833329888</v>
      </c>
      <c r="G360" s="39">
        <f t="shared" si="56"/>
        <v>3315.5714206730831</v>
      </c>
      <c r="H360" s="39">
        <f t="shared" si="57"/>
        <v>1067.9152391707091</v>
      </c>
      <c r="I360" s="37">
        <f t="shared" si="59"/>
        <v>4383.486659843792</v>
      </c>
      <c r="J360" s="40">
        <f t="shared" si="60"/>
        <v>-278.79259239852956</v>
      </c>
      <c r="K360" s="37">
        <f t="shared" si="61"/>
        <v>4104.6940674452626</v>
      </c>
      <c r="L360" s="37">
        <f t="shared" si="62"/>
        <v>12791014.073424185</v>
      </c>
      <c r="M360" s="37">
        <f t="shared" si="63"/>
        <v>11977497.288805276</v>
      </c>
      <c r="N360" s="41">
        <f>'jan-aug'!M360</f>
        <v>9558033.5375610813</v>
      </c>
      <c r="O360" s="41">
        <f t="shared" si="64"/>
        <v>2419463.7512441948</v>
      </c>
    </row>
    <row r="361" spans="1:15" s="34" customFormat="1" ht="14.5" x14ac:dyDescent="0.35">
      <c r="A361" s="33">
        <v>5442</v>
      </c>
      <c r="B361" s="34" t="s">
        <v>390</v>
      </c>
      <c r="C361">
        <v>14780262</v>
      </c>
      <c r="D361" s="36">
        <v>926</v>
      </c>
      <c r="E361" s="37">
        <f t="shared" si="58"/>
        <v>15961.406047516199</v>
      </c>
      <c r="F361" s="38">
        <f t="shared" si="55"/>
        <v>0.64496628125599953</v>
      </c>
      <c r="G361" s="39">
        <f t="shared" si="56"/>
        <v>5271.7521924375233</v>
      </c>
      <c r="H361" s="39">
        <f t="shared" si="57"/>
        <v>2209.0206893666323</v>
      </c>
      <c r="I361" s="37">
        <f t="shared" si="59"/>
        <v>7480.772881804156</v>
      </c>
      <c r="J361" s="40">
        <f t="shared" si="60"/>
        <v>-278.79259239852956</v>
      </c>
      <c r="K361" s="37">
        <f t="shared" si="61"/>
        <v>7201.9802894056265</v>
      </c>
      <c r="L361" s="37">
        <f t="shared" si="62"/>
        <v>6927195.6885506483</v>
      </c>
      <c r="M361" s="37">
        <f t="shared" si="63"/>
        <v>6669033.7479896098</v>
      </c>
      <c r="N361" s="41">
        <f>'jan-aug'!M361</f>
        <v>5147548.8086297326</v>
      </c>
      <c r="O361" s="41">
        <f t="shared" si="64"/>
        <v>1521484.9393598773</v>
      </c>
    </row>
    <row r="362" spans="1:15" s="34" customFormat="1" ht="14.5" x14ac:dyDescent="0.35">
      <c r="A362" s="33">
        <v>5443</v>
      </c>
      <c r="B362" s="34" t="s">
        <v>350</v>
      </c>
      <c r="C362">
        <v>48357366</v>
      </c>
      <c r="D362" s="36">
        <v>2221</v>
      </c>
      <c r="E362" s="37">
        <f t="shared" si="58"/>
        <v>21772.789734353893</v>
      </c>
      <c r="F362" s="38">
        <f t="shared" si="55"/>
        <v>0.87979186706551216</v>
      </c>
      <c r="G362" s="39">
        <f t="shared" si="56"/>
        <v>1784.9219803349063</v>
      </c>
      <c r="H362" s="39">
        <f t="shared" si="57"/>
        <v>175.03639897343945</v>
      </c>
      <c r="I362" s="37">
        <f t="shared" si="59"/>
        <v>1959.9583793083457</v>
      </c>
      <c r="J362" s="40">
        <f t="shared" si="60"/>
        <v>-278.79259239852956</v>
      </c>
      <c r="K362" s="37">
        <f t="shared" si="61"/>
        <v>1681.1657869098162</v>
      </c>
      <c r="L362" s="37">
        <f t="shared" si="62"/>
        <v>4353067.5604438353</v>
      </c>
      <c r="M362" s="37">
        <f t="shared" si="63"/>
        <v>3733869.212726702</v>
      </c>
      <c r="N362" s="41">
        <f>'jan-aug'!M362</f>
        <v>1872993.7938998204</v>
      </c>
      <c r="O362" s="41">
        <f t="shared" si="64"/>
        <v>1860875.4188268816</v>
      </c>
    </row>
    <row r="363" spans="1:15" s="34" customFormat="1" ht="14.5" x14ac:dyDescent="0.35">
      <c r="A363" s="33">
        <v>5444</v>
      </c>
      <c r="B363" s="34" t="s">
        <v>351</v>
      </c>
      <c r="C363">
        <v>212141541</v>
      </c>
      <c r="D363" s="36">
        <v>10158</v>
      </c>
      <c r="E363" s="37">
        <f t="shared" si="58"/>
        <v>20884.183992911989</v>
      </c>
      <c r="F363" s="38">
        <f t="shared" si="55"/>
        <v>0.84388520954083246</v>
      </c>
      <c r="G363" s="39">
        <f t="shared" si="56"/>
        <v>2318.085425200049</v>
      </c>
      <c r="H363" s="39">
        <f t="shared" si="57"/>
        <v>486.04840847810607</v>
      </c>
      <c r="I363" s="37">
        <f t="shared" si="59"/>
        <v>2804.133833678155</v>
      </c>
      <c r="J363" s="40">
        <f t="shared" si="60"/>
        <v>-278.79259239852956</v>
      </c>
      <c r="K363" s="37">
        <f t="shared" si="61"/>
        <v>2525.3412412796256</v>
      </c>
      <c r="L363" s="37">
        <f t="shared" si="62"/>
        <v>28484391.482502699</v>
      </c>
      <c r="M363" s="37">
        <f t="shared" si="63"/>
        <v>25652416.328918438</v>
      </c>
      <c r="N363" s="41">
        <f>'jan-aug'!M363</f>
        <v>20489171.362592697</v>
      </c>
      <c r="O363" s="41">
        <f t="shared" si="64"/>
        <v>5163244.9663257413</v>
      </c>
    </row>
    <row r="364" spans="1:15" s="34" customFormat="1" x14ac:dyDescent="0.3">
      <c r="A364" s="33"/>
      <c r="C364" s="36"/>
      <c r="D364" s="36"/>
      <c r="E364" s="37"/>
      <c r="F364" s="38"/>
      <c r="G364" s="39"/>
      <c r="H364" s="39"/>
      <c r="I364" s="37"/>
      <c r="J364" s="40"/>
      <c r="K364" s="37"/>
      <c r="L364" s="37"/>
      <c r="M364" s="37"/>
      <c r="N364" s="41"/>
      <c r="O364" s="41"/>
    </row>
    <row r="365" spans="1:15" s="34" customFormat="1" x14ac:dyDescent="0.3">
      <c r="A365" s="33"/>
      <c r="C365" s="36"/>
      <c r="D365" s="36"/>
      <c r="E365" s="37"/>
      <c r="F365" s="38"/>
      <c r="G365" s="39"/>
      <c r="H365" s="39"/>
      <c r="I365" s="37"/>
      <c r="J365" s="40"/>
      <c r="K365" s="37"/>
      <c r="L365" s="37"/>
      <c r="M365" s="37"/>
      <c r="N365" s="41"/>
      <c r="O365" s="41"/>
    </row>
    <row r="366" spans="1:15" s="60" customFormat="1" ht="13.5" thickBot="1" x14ac:dyDescent="0.35">
      <c r="A366" s="44"/>
      <c r="B366" s="44" t="s">
        <v>32</v>
      </c>
      <c r="C366" s="46">
        <f>SUM(C8:C365)</f>
        <v>132835043261</v>
      </c>
      <c r="D366" s="46">
        <f>SUM(D8:D365)</f>
        <v>5367580</v>
      </c>
      <c r="E366" s="46">
        <f>(C366)/D366</f>
        <v>24747.659701578737</v>
      </c>
      <c r="F366" s="47">
        <f>IF(C366&gt;0,E366/E$366,"")</f>
        <v>1</v>
      </c>
      <c r="G366" s="48"/>
      <c r="H366" s="48"/>
      <c r="I366" s="46"/>
      <c r="J366" s="49"/>
      <c r="K366" s="46"/>
      <c r="L366" s="46">
        <f>SUM(L8:L365)</f>
        <v>1496441543.1064992</v>
      </c>
      <c r="M366" s="46">
        <f>SUM(M8:M365)</f>
        <v>1.1473894119262695E-6</v>
      </c>
      <c r="N366" s="46">
        <f>jan!M365</f>
        <v>9.6391886472702026E-7</v>
      </c>
      <c r="O366" s="46">
        <f t="shared" ref="O366" si="65">M366-N366</f>
        <v>1.8347054719924927E-7</v>
      </c>
    </row>
    <row r="367" spans="1:15" s="34" customFormat="1" ht="13.5" thickTop="1" x14ac:dyDescent="0.3">
      <c r="A367" s="50"/>
      <c r="B367" s="50"/>
      <c r="C367" s="36"/>
      <c r="D367" s="36"/>
      <c r="E367" s="37"/>
      <c r="F367" s="38"/>
      <c r="G367" s="39"/>
      <c r="H367" s="39"/>
      <c r="I367" s="37"/>
      <c r="J367" s="40"/>
      <c r="K367" s="37"/>
      <c r="L367" s="37"/>
      <c r="M367" s="37"/>
      <c r="O367" s="51"/>
    </row>
    <row r="368" spans="1:15" s="34" customFormat="1" x14ac:dyDescent="0.3">
      <c r="A368" s="52" t="s">
        <v>33</v>
      </c>
      <c r="B368" s="52"/>
      <c r="C368" s="52"/>
      <c r="D368" s="53">
        <f>L366</f>
        <v>1496441543.1064992</v>
      </c>
      <c r="E368" s="54" t="s">
        <v>34</v>
      </c>
      <c r="F368" s="55">
        <f>D366</f>
        <v>5367580</v>
      </c>
      <c r="G368" s="54" t="s">
        <v>35</v>
      </c>
      <c r="H368" s="54"/>
      <c r="I368" s="56">
        <f>-L366/D366</f>
        <v>-278.79259239852956</v>
      </c>
      <c r="J368" s="57" t="s">
        <v>36</v>
      </c>
      <c r="M368" s="58"/>
    </row>
    <row r="369" spans="3:4" x14ac:dyDescent="0.3">
      <c r="C369" s="36"/>
      <c r="D369" s="36"/>
    </row>
    <row r="370" spans="3:4" x14ac:dyDescent="0.3">
      <c r="C370" s="36"/>
      <c r="D370" s="36"/>
    </row>
    <row r="371" spans="3:4" x14ac:dyDescent="0.3">
      <c r="C371" s="36"/>
      <c r="D371" s="36"/>
    </row>
    <row r="372" spans="3:4" x14ac:dyDescent="0.3">
      <c r="C372" s="36"/>
      <c r="D372" s="36"/>
    </row>
    <row r="373" spans="3:4" x14ac:dyDescent="0.3">
      <c r="C373" s="36"/>
      <c r="D373" s="36"/>
    </row>
    <row r="374" spans="3:4" x14ac:dyDescent="0.3">
      <c r="C374" s="36"/>
      <c r="D374" s="36"/>
    </row>
    <row r="375" spans="3:4" x14ac:dyDescent="0.3">
      <c r="C375" s="36"/>
      <c r="D375" s="36"/>
    </row>
    <row r="376" spans="3:4" x14ac:dyDescent="0.3">
      <c r="C376" s="36"/>
      <c r="D376" s="36"/>
    </row>
    <row r="377" spans="3:4" x14ac:dyDescent="0.3">
      <c r="C377" s="36"/>
      <c r="D377" s="36"/>
    </row>
    <row r="378" spans="3:4" x14ac:dyDescent="0.3">
      <c r="C378" s="36"/>
      <c r="D378" s="36"/>
    </row>
    <row r="379" spans="3:4" x14ac:dyDescent="0.3">
      <c r="C379" s="36"/>
      <c r="D379" s="36"/>
    </row>
    <row r="380" spans="3:4" x14ac:dyDescent="0.3">
      <c r="C380" s="36"/>
      <c r="D380" s="36"/>
    </row>
    <row r="381" spans="3:4" x14ac:dyDescent="0.3">
      <c r="C381" s="36"/>
      <c r="D381" s="36"/>
    </row>
    <row r="382" spans="3:4" x14ac:dyDescent="0.3">
      <c r="C382" s="36"/>
      <c r="D382" s="36"/>
    </row>
    <row r="383" spans="3:4" x14ac:dyDescent="0.3">
      <c r="C383" s="36"/>
      <c r="D383" s="36"/>
    </row>
    <row r="384" spans="3:4" x14ac:dyDescent="0.3">
      <c r="C384" s="36"/>
      <c r="D384" s="36"/>
    </row>
    <row r="385" spans="3:4" x14ac:dyDescent="0.3">
      <c r="C385" s="36"/>
      <c r="D385" s="36"/>
    </row>
    <row r="386" spans="3:4" x14ac:dyDescent="0.3">
      <c r="C386" s="36"/>
      <c r="D386" s="36"/>
    </row>
    <row r="387" spans="3:4" x14ac:dyDescent="0.3">
      <c r="C387" s="36"/>
      <c r="D387" s="36"/>
    </row>
    <row r="388" spans="3:4" x14ac:dyDescent="0.3">
      <c r="C388" s="36"/>
      <c r="D388" s="36"/>
    </row>
    <row r="389" spans="3:4" x14ac:dyDescent="0.3">
      <c r="C389" s="36"/>
      <c r="D389" s="36"/>
    </row>
    <row r="390" spans="3:4" x14ac:dyDescent="0.3">
      <c r="C390" s="36"/>
      <c r="D390" s="36"/>
    </row>
    <row r="391" spans="3:4" x14ac:dyDescent="0.3">
      <c r="C391" s="36"/>
      <c r="D391" s="36"/>
    </row>
    <row r="392" spans="3:4" x14ac:dyDescent="0.3">
      <c r="C392" s="36"/>
      <c r="D392" s="36"/>
    </row>
    <row r="393" spans="3:4" x14ac:dyDescent="0.3">
      <c r="C393" s="36"/>
      <c r="D393" s="36"/>
    </row>
    <row r="394" spans="3:4" x14ac:dyDescent="0.3">
      <c r="C394" s="36"/>
      <c r="D394" s="36"/>
    </row>
    <row r="395" spans="3:4" x14ac:dyDescent="0.3">
      <c r="C395" s="36"/>
      <c r="D395" s="36"/>
    </row>
    <row r="396" spans="3:4" x14ac:dyDescent="0.3">
      <c r="C396" s="36"/>
      <c r="D396" s="36"/>
    </row>
    <row r="397" spans="3:4" x14ac:dyDescent="0.3">
      <c r="C397" s="36"/>
      <c r="D397" s="36"/>
    </row>
    <row r="398" spans="3:4" x14ac:dyDescent="0.3">
      <c r="C398" s="36"/>
      <c r="D398" s="36"/>
    </row>
    <row r="399" spans="3:4" x14ac:dyDescent="0.3">
      <c r="C399" s="36"/>
      <c r="D399" s="36"/>
    </row>
    <row r="400" spans="3:4" x14ac:dyDescent="0.3">
      <c r="C400" s="36"/>
      <c r="D400" s="36"/>
    </row>
    <row r="401" spans="3:4" x14ac:dyDescent="0.3">
      <c r="C401" s="36"/>
      <c r="D401" s="36"/>
    </row>
    <row r="402" spans="3:4" x14ac:dyDescent="0.3">
      <c r="C402" s="36"/>
      <c r="D402" s="36"/>
    </row>
    <row r="403" spans="3:4" x14ac:dyDescent="0.3">
      <c r="C403" s="36"/>
      <c r="D403" s="36"/>
    </row>
    <row r="404" spans="3:4" x14ac:dyDescent="0.3">
      <c r="C404" s="36"/>
      <c r="D404" s="36"/>
    </row>
    <row r="405" spans="3:4" x14ac:dyDescent="0.3">
      <c r="C405" s="36"/>
      <c r="D405" s="36"/>
    </row>
    <row r="406" spans="3:4" x14ac:dyDescent="0.3">
      <c r="C406" s="36"/>
      <c r="D406" s="36"/>
    </row>
    <row r="407" spans="3:4" x14ac:dyDescent="0.3">
      <c r="C407" s="36"/>
      <c r="D407" s="36"/>
    </row>
    <row r="408" spans="3:4" x14ac:dyDescent="0.3">
      <c r="C408" s="36"/>
      <c r="D408" s="36"/>
    </row>
    <row r="409" spans="3:4" x14ac:dyDescent="0.3">
      <c r="C409" s="36"/>
      <c r="D409" s="36"/>
    </row>
    <row r="410" spans="3:4" x14ac:dyDescent="0.3">
      <c r="C410" s="36"/>
      <c r="D410" s="36"/>
    </row>
    <row r="411" spans="3:4" x14ac:dyDescent="0.3">
      <c r="C411" s="36"/>
      <c r="D411" s="36"/>
    </row>
    <row r="412" spans="3:4" x14ac:dyDescent="0.3">
      <c r="C412" s="36"/>
      <c r="D412" s="36"/>
    </row>
    <row r="413" spans="3:4" x14ac:dyDescent="0.3">
      <c r="C413" s="36"/>
      <c r="D413" s="36"/>
    </row>
    <row r="414" spans="3:4" x14ac:dyDescent="0.3">
      <c r="C414" s="36"/>
      <c r="D414" s="36"/>
    </row>
    <row r="415" spans="3:4" x14ac:dyDescent="0.3">
      <c r="C415" s="36"/>
      <c r="D415" s="36"/>
    </row>
    <row r="416" spans="3:4" x14ac:dyDescent="0.3">
      <c r="C416" s="36"/>
      <c r="D416" s="36"/>
    </row>
    <row r="417" spans="3:4" x14ac:dyDescent="0.3">
      <c r="C417" s="36"/>
      <c r="D417" s="36"/>
    </row>
    <row r="418" spans="3:4" x14ac:dyDescent="0.3">
      <c r="C418" s="36"/>
      <c r="D418" s="36"/>
    </row>
    <row r="419" spans="3:4" x14ac:dyDescent="0.3">
      <c r="C419" s="36"/>
      <c r="D419" s="36"/>
    </row>
    <row r="420" spans="3:4" x14ac:dyDescent="0.3">
      <c r="C420" s="36"/>
      <c r="D420" s="36"/>
    </row>
    <row r="421" spans="3:4" x14ac:dyDescent="0.3">
      <c r="C421" s="36"/>
      <c r="D421" s="36"/>
    </row>
    <row r="422" spans="3:4" x14ac:dyDescent="0.3">
      <c r="C422" s="36"/>
      <c r="D422" s="36"/>
    </row>
    <row r="423" spans="3:4" x14ac:dyDescent="0.3">
      <c r="C423" s="36"/>
      <c r="D423" s="36"/>
    </row>
    <row r="424" spans="3:4" x14ac:dyDescent="0.3">
      <c r="C424" s="36"/>
      <c r="D424" s="36"/>
    </row>
    <row r="425" spans="3:4" x14ac:dyDescent="0.3">
      <c r="C425" s="36"/>
      <c r="D425" s="36"/>
    </row>
    <row r="426" spans="3:4" x14ac:dyDescent="0.3">
      <c r="C426" s="36"/>
      <c r="D426" s="36"/>
    </row>
    <row r="427" spans="3:4" x14ac:dyDescent="0.3">
      <c r="C427" s="36"/>
      <c r="D427" s="36"/>
    </row>
    <row r="428" spans="3:4" x14ac:dyDescent="0.3">
      <c r="C428" s="36"/>
      <c r="D428" s="36"/>
    </row>
    <row r="429" spans="3:4" x14ac:dyDescent="0.3">
      <c r="C429" s="36"/>
      <c r="D429" s="36"/>
    </row>
    <row r="430" spans="3:4" x14ac:dyDescent="0.3">
      <c r="C430" s="36"/>
      <c r="D430" s="36"/>
    </row>
    <row r="431" spans="3:4" x14ac:dyDescent="0.3">
      <c r="C431" s="36"/>
      <c r="D431" s="36"/>
    </row>
    <row r="432" spans="3:4" x14ac:dyDescent="0.3">
      <c r="C432" s="36"/>
      <c r="D432" s="36"/>
    </row>
    <row r="433" spans="3:4" x14ac:dyDescent="0.3">
      <c r="C433" s="36"/>
      <c r="D433" s="36"/>
    </row>
    <row r="434" spans="3:4" x14ac:dyDescent="0.3">
      <c r="C434" s="36"/>
      <c r="D434" s="36"/>
    </row>
    <row r="435" spans="3:4" x14ac:dyDescent="0.3">
      <c r="C435" s="36"/>
      <c r="D435" s="36"/>
    </row>
    <row r="436" spans="3:4" x14ac:dyDescent="0.3">
      <c r="C436" s="36"/>
      <c r="D436" s="36"/>
    </row>
    <row r="437" spans="3:4" x14ac:dyDescent="0.3">
      <c r="C437" s="36"/>
      <c r="D437" s="36"/>
    </row>
    <row r="438" spans="3:4" x14ac:dyDescent="0.3">
      <c r="C438" s="36"/>
      <c r="D438" s="36"/>
    </row>
    <row r="439" spans="3:4" x14ac:dyDescent="0.3">
      <c r="C439" s="36"/>
      <c r="D439" s="36"/>
    </row>
    <row r="440" spans="3:4" x14ac:dyDescent="0.3">
      <c r="C440" s="36"/>
      <c r="D440" s="36"/>
    </row>
    <row r="441" spans="3:4" x14ac:dyDescent="0.3">
      <c r="C441" s="36"/>
      <c r="D441" s="36"/>
    </row>
    <row r="442" spans="3:4" x14ac:dyDescent="0.3">
      <c r="C442" s="36"/>
      <c r="D442" s="36"/>
    </row>
    <row r="443" spans="3:4" x14ac:dyDescent="0.3">
      <c r="C443" s="36"/>
      <c r="D443" s="36"/>
    </row>
    <row r="444" spans="3:4" x14ac:dyDescent="0.3">
      <c r="C444" s="36"/>
      <c r="D444" s="36"/>
    </row>
    <row r="445" spans="3:4" x14ac:dyDescent="0.3">
      <c r="C445" s="36"/>
      <c r="D445" s="36"/>
    </row>
    <row r="446" spans="3:4" x14ac:dyDescent="0.3">
      <c r="C446" s="36"/>
      <c r="D446" s="36"/>
    </row>
    <row r="447" spans="3:4" x14ac:dyDescent="0.3">
      <c r="C447" s="36"/>
      <c r="D447" s="36"/>
    </row>
    <row r="448" spans="3:4" x14ac:dyDescent="0.3">
      <c r="C448" s="36"/>
      <c r="D448" s="36"/>
    </row>
    <row r="449" spans="3:4" x14ac:dyDescent="0.3">
      <c r="C449" s="36"/>
      <c r="D449" s="36"/>
    </row>
    <row r="450" spans="3:4" x14ac:dyDescent="0.3">
      <c r="C450" s="36"/>
      <c r="D450" s="36"/>
    </row>
    <row r="451" spans="3:4" x14ac:dyDescent="0.3">
      <c r="C451" s="36"/>
      <c r="D451" s="36"/>
    </row>
    <row r="452" spans="3:4" x14ac:dyDescent="0.3">
      <c r="C452" s="36"/>
      <c r="D452" s="36"/>
    </row>
    <row r="453" spans="3:4" x14ac:dyDescent="0.3">
      <c r="C453" s="36"/>
      <c r="D453" s="36"/>
    </row>
    <row r="454" spans="3:4" x14ac:dyDescent="0.3">
      <c r="C454" s="36"/>
      <c r="D454" s="36"/>
    </row>
    <row r="455" spans="3:4" x14ac:dyDescent="0.3">
      <c r="C455" s="36"/>
      <c r="D455" s="36"/>
    </row>
    <row r="456" spans="3:4" x14ac:dyDescent="0.3">
      <c r="C456" s="36"/>
      <c r="D456" s="36"/>
    </row>
    <row r="457" spans="3:4" x14ac:dyDescent="0.3">
      <c r="C457" s="36"/>
      <c r="D457" s="36"/>
    </row>
    <row r="458" spans="3:4" x14ac:dyDescent="0.3">
      <c r="C458" s="36"/>
      <c r="D458" s="36"/>
    </row>
    <row r="459" spans="3:4" x14ac:dyDescent="0.3">
      <c r="C459" s="36"/>
      <c r="D459" s="36"/>
    </row>
    <row r="460" spans="3:4" x14ac:dyDescent="0.3">
      <c r="C460" s="36"/>
      <c r="D460" s="36"/>
    </row>
    <row r="461" spans="3:4" x14ac:dyDescent="0.3">
      <c r="C461" s="36"/>
      <c r="D461" s="36"/>
    </row>
    <row r="462" spans="3:4" x14ac:dyDescent="0.3">
      <c r="C462" s="36"/>
      <c r="D462" s="36"/>
    </row>
    <row r="463" spans="3:4" x14ac:dyDescent="0.3">
      <c r="C463" s="36"/>
      <c r="D463" s="36"/>
    </row>
    <row r="464" spans="3:4" x14ac:dyDescent="0.3">
      <c r="C464" s="36"/>
      <c r="D464" s="36"/>
    </row>
    <row r="465" spans="3:4" x14ac:dyDescent="0.3">
      <c r="C465" s="36"/>
      <c r="D465" s="36"/>
    </row>
    <row r="466" spans="3:4" x14ac:dyDescent="0.3">
      <c r="C466" s="36"/>
      <c r="D466" s="36"/>
    </row>
    <row r="467" spans="3:4" x14ac:dyDescent="0.3">
      <c r="C467" s="36"/>
      <c r="D467" s="36"/>
    </row>
    <row r="468" spans="3:4" x14ac:dyDescent="0.3">
      <c r="C468" s="36"/>
      <c r="D468" s="36"/>
    </row>
    <row r="469" spans="3:4" x14ac:dyDescent="0.3">
      <c r="C469" s="36"/>
      <c r="D469" s="36"/>
    </row>
    <row r="470" spans="3:4" x14ac:dyDescent="0.3">
      <c r="C470" s="36"/>
      <c r="D470" s="36"/>
    </row>
    <row r="471" spans="3:4" x14ac:dyDescent="0.3">
      <c r="C471" s="36"/>
      <c r="D471" s="36"/>
    </row>
    <row r="472" spans="3:4" x14ac:dyDescent="0.3">
      <c r="C472" s="36"/>
      <c r="D472" s="36"/>
    </row>
    <row r="473" spans="3:4" x14ac:dyDescent="0.3">
      <c r="C473" s="36"/>
      <c r="D473" s="36"/>
    </row>
    <row r="474" spans="3:4" x14ac:dyDescent="0.3">
      <c r="C474" s="36"/>
      <c r="D474" s="36"/>
    </row>
    <row r="475" spans="3:4" x14ac:dyDescent="0.3">
      <c r="C475" s="36"/>
      <c r="D475" s="36"/>
    </row>
    <row r="476" spans="3:4" x14ac:dyDescent="0.3">
      <c r="C476" s="36"/>
      <c r="D476" s="36"/>
    </row>
    <row r="477" spans="3:4" x14ac:dyDescent="0.3">
      <c r="C477" s="36"/>
      <c r="D477" s="36"/>
    </row>
    <row r="478" spans="3:4" x14ac:dyDescent="0.3">
      <c r="C478" s="36"/>
      <c r="D478" s="36"/>
    </row>
    <row r="479" spans="3:4" x14ac:dyDescent="0.3">
      <c r="C479" s="36"/>
      <c r="D479" s="36"/>
    </row>
    <row r="480" spans="3:4" x14ac:dyDescent="0.3">
      <c r="C480" s="36"/>
      <c r="D480" s="36"/>
    </row>
    <row r="481" spans="3:4" x14ac:dyDescent="0.3">
      <c r="C481" s="36"/>
      <c r="D481" s="36"/>
    </row>
    <row r="482" spans="3:4" x14ac:dyDescent="0.3">
      <c r="C482" s="36"/>
      <c r="D482" s="36"/>
    </row>
    <row r="483" spans="3:4" x14ac:dyDescent="0.3">
      <c r="C483" s="36"/>
      <c r="D483" s="36"/>
    </row>
    <row r="484" spans="3:4" x14ac:dyDescent="0.3">
      <c r="C484" s="36"/>
      <c r="D484" s="36"/>
    </row>
    <row r="485" spans="3:4" x14ac:dyDescent="0.3">
      <c r="C485" s="36"/>
      <c r="D485" s="36"/>
    </row>
    <row r="486" spans="3:4" x14ac:dyDescent="0.3">
      <c r="C486" s="36"/>
      <c r="D486" s="36"/>
    </row>
    <row r="487" spans="3:4" x14ac:dyDescent="0.3">
      <c r="C487" s="36"/>
      <c r="D487" s="36"/>
    </row>
    <row r="488" spans="3:4" x14ac:dyDescent="0.3">
      <c r="C488" s="36"/>
      <c r="D488" s="36"/>
    </row>
    <row r="489" spans="3:4" x14ac:dyDescent="0.3">
      <c r="C489" s="36"/>
      <c r="D489" s="36"/>
    </row>
    <row r="490" spans="3:4" x14ac:dyDescent="0.3">
      <c r="C490" s="36"/>
      <c r="D490" s="36"/>
    </row>
    <row r="491" spans="3:4" x14ac:dyDescent="0.3">
      <c r="C491" s="36"/>
      <c r="D491" s="36"/>
    </row>
    <row r="492" spans="3:4" x14ac:dyDescent="0.3">
      <c r="C492" s="36"/>
      <c r="D492" s="36"/>
    </row>
    <row r="493" spans="3:4" x14ac:dyDescent="0.3">
      <c r="C493" s="36"/>
      <c r="D493" s="36"/>
    </row>
    <row r="494" spans="3:4" x14ac:dyDescent="0.3">
      <c r="C494" s="36"/>
      <c r="D494" s="36"/>
    </row>
    <row r="495" spans="3:4" x14ac:dyDescent="0.3">
      <c r="C495" s="36"/>
      <c r="D495" s="36"/>
    </row>
    <row r="496" spans="3:4" x14ac:dyDescent="0.3">
      <c r="C496" s="36"/>
      <c r="D496" s="36"/>
    </row>
    <row r="497" spans="3:4" x14ac:dyDescent="0.3">
      <c r="C497" s="36"/>
      <c r="D497" s="36"/>
    </row>
    <row r="498" spans="3:4" x14ac:dyDescent="0.3">
      <c r="C498" s="36"/>
      <c r="D498" s="36"/>
    </row>
    <row r="499" spans="3:4" x14ac:dyDescent="0.3">
      <c r="C499" s="36"/>
      <c r="D499" s="36"/>
    </row>
    <row r="500" spans="3:4" x14ac:dyDescent="0.3">
      <c r="C500" s="36"/>
      <c r="D500" s="36"/>
    </row>
    <row r="501" spans="3:4" x14ac:dyDescent="0.3">
      <c r="C501" s="36"/>
      <c r="D501" s="36"/>
    </row>
    <row r="502" spans="3:4" x14ac:dyDescent="0.3">
      <c r="C502" s="36"/>
      <c r="D502" s="36"/>
    </row>
    <row r="503" spans="3:4" x14ac:dyDescent="0.3">
      <c r="C503" s="36"/>
      <c r="D503" s="36"/>
    </row>
    <row r="504" spans="3:4" x14ac:dyDescent="0.3">
      <c r="C504" s="36"/>
      <c r="D504" s="36"/>
    </row>
    <row r="505" spans="3:4" x14ac:dyDescent="0.3">
      <c r="C505" s="36"/>
      <c r="D505" s="36"/>
    </row>
    <row r="506" spans="3:4" x14ac:dyDescent="0.3">
      <c r="C506" s="36"/>
      <c r="D506" s="36"/>
    </row>
    <row r="507" spans="3:4" x14ac:dyDescent="0.3">
      <c r="C507" s="36"/>
      <c r="D507" s="36"/>
    </row>
    <row r="508" spans="3:4" x14ac:dyDescent="0.3">
      <c r="C508" s="36"/>
      <c r="D508" s="36"/>
    </row>
    <row r="509" spans="3:4" x14ac:dyDescent="0.3">
      <c r="C509" s="36"/>
      <c r="D509" s="36"/>
    </row>
    <row r="510" spans="3:4" x14ac:dyDescent="0.3">
      <c r="C510" s="36"/>
      <c r="D510" s="36"/>
    </row>
    <row r="511" spans="3:4" x14ac:dyDescent="0.3">
      <c r="C511" s="36"/>
      <c r="D511" s="36"/>
    </row>
    <row r="512" spans="3:4" x14ac:dyDescent="0.3">
      <c r="C512" s="36"/>
      <c r="D512" s="36"/>
    </row>
    <row r="513" spans="3:4" x14ac:dyDescent="0.3">
      <c r="C513" s="36"/>
      <c r="D513" s="36"/>
    </row>
    <row r="514" spans="3:4" x14ac:dyDescent="0.3">
      <c r="C514" s="36"/>
      <c r="D514" s="36"/>
    </row>
    <row r="515" spans="3:4" x14ac:dyDescent="0.3">
      <c r="C515" s="36"/>
      <c r="D515" s="36"/>
    </row>
    <row r="516" spans="3:4" x14ac:dyDescent="0.3">
      <c r="C516" s="36"/>
      <c r="D516" s="36"/>
    </row>
    <row r="517" spans="3:4" x14ac:dyDescent="0.3">
      <c r="C517" s="36"/>
      <c r="D517" s="36"/>
    </row>
    <row r="518" spans="3:4" x14ac:dyDescent="0.3">
      <c r="C518" s="36"/>
      <c r="D518" s="36"/>
    </row>
    <row r="519" spans="3:4" x14ac:dyDescent="0.3">
      <c r="C519" s="36"/>
      <c r="D519" s="36"/>
    </row>
    <row r="520" spans="3:4" x14ac:dyDescent="0.3">
      <c r="C520" s="36"/>
      <c r="D520" s="36"/>
    </row>
    <row r="521" spans="3:4" x14ac:dyDescent="0.3">
      <c r="C521" s="36"/>
      <c r="D521" s="36"/>
    </row>
    <row r="522" spans="3:4" x14ac:dyDescent="0.3">
      <c r="C522" s="36"/>
      <c r="D522" s="36"/>
    </row>
    <row r="523" spans="3:4" x14ac:dyDescent="0.3">
      <c r="C523" s="36"/>
      <c r="D523" s="36"/>
    </row>
    <row r="524" spans="3:4" x14ac:dyDescent="0.3">
      <c r="C524" s="36"/>
      <c r="D524" s="36"/>
    </row>
    <row r="525" spans="3:4" x14ac:dyDescent="0.3">
      <c r="C525" s="36"/>
      <c r="D525" s="36"/>
    </row>
    <row r="526" spans="3:4" x14ac:dyDescent="0.3">
      <c r="C526" s="36"/>
      <c r="D526" s="36"/>
    </row>
    <row r="527" spans="3:4" x14ac:dyDescent="0.3">
      <c r="C527" s="36"/>
      <c r="D527" s="36"/>
    </row>
    <row r="528" spans="3:4" x14ac:dyDescent="0.3">
      <c r="C528" s="36"/>
      <c r="D528" s="36"/>
    </row>
    <row r="529" spans="3:4" x14ac:dyDescent="0.3">
      <c r="C529" s="36"/>
      <c r="D529" s="36"/>
    </row>
    <row r="530" spans="3:4" x14ac:dyDescent="0.3">
      <c r="C530" s="36"/>
      <c r="D530" s="36"/>
    </row>
    <row r="531" spans="3:4" x14ac:dyDescent="0.3">
      <c r="C531" s="36"/>
      <c r="D531" s="36"/>
    </row>
    <row r="532" spans="3:4" x14ac:dyDescent="0.3">
      <c r="C532" s="36"/>
      <c r="D532" s="36"/>
    </row>
    <row r="533" spans="3:4" x14ac:dyDescent="0.3">
      <c r="C533" s="36"/>
      <c r="D533" s="36"/>
    </row>
    <row r="534" spans="3:4" x14ac:dyDescent="0.3">
      <c r="C534" s="36"/>
      <c r="D534" s="36"/>
    </row>
    <row r="535" spans="3:4" x14ac:dyDescent="0.3">
      <c r="C535" s="36"/>
      <c r="D535" s="36"/>
    </row>
    <row r="536" spans="3:4" x14ac:dyDescent="0.3">
      <c r="C536" s="36"/>
      <c r="D536" s="36"/>
    </row>
    <row r="537" spans="3:4" x14ac:dyDescent="0.3">
      <c r="C537" s="36"/>
      <c r="D537" s="36"/>
    </row>
    <row r="538" spans="3:4" x14ac:dyDescent="0.3">
      <c r="C538" s="36"/>
      <c r="D538" s="36"/>
    </row>
    <row r="539" spans="3:4" x14ac:dyDescent="0.3">
      <c r="C539" s="36"/>
      <c r="D539" s="36"/>
    </row>
    <row r="540" spans="3:4" x14ac:dyDescent="0.3">
      <c r="C540" s="36"/>
      <c r="D540" s="36"/>
    </row>
    <row r="541" spans="3:4" x14ac:dyDescent="0.3">
      <c r="C541" s="36"/>
      <c r="D541" s="36"/>
    </row>
    <row r="542" spans="3:4" x14ac:dyDescent="0.3">
      <c r="C542" s="36"/>
      <c r="D542" s="36"/>
    </row>
    <row r="543" spans="3:4" x14ac:dyDescent="0.3">
      <c r="C543" s="36"/>
      <c r="D543" s="36"/>
    </row>
    <row r="544" spans="3:4" x14ac:dyDescent="0.3">
      <c r="C544" s="36"/>
      <c r="D544" s="36"/>
    </row>
    <row r="545" spans="3:4" x14ac:dyDescent="0.3">
      <c r="C545" s="36"/>
      <c r="D545" s="36"/>
    </row>
    <row r="546" spans="3:4" x14ac:dyDescent="0.3">
      <c r="C546" s="36"/>
      <c r="D546" s="36"/>
    </row>
    <row r="547" spans="3:4" x14ac:dyDescent="0.3">
      <c r="C547" s="36"/>
      <c r="D547" s="36"/>
    </row>
    <row r="548" spans="3:4" x14ac:dyDescent="0.3">
      <c r="C548" s="36"/>
      <c r="D548" s="36"/>
    </row>
    <row r="549" spans="3:4" x14ac:dyDescent="0.3">
      <c r="C549" s="36"/>
      <c r="D549" s="36"/>
    </row>
    <row r="550" spans="3:4" x14ac:dyDescent="0.3">
      <c r="C550" s="36"/>
      <c r="D550" s="36"/>
    </row>
    <row r="551" spans="3:4" x14ac:dyDescent="0.3">
      <c r="C551" s="36"/>
      <c r="D551" s="36"/>
    </row>
    <row r="552" spans="3:4" x14ac:dyDescent="0.3">
      <c r="C552" s="36"/>
      <c r="D552" s="36"/>
    </row>
    <row r="553" spans="3:4" x14ac:dyDescent="0.3">
      <c r="C553" s="36"/>
      <c r="D553" s="36"/>
    </row>
    <row r="554" spans="3:4" x14ac:dyDescent="0.3">
      <c r="C554" s="36"/>
      <c r="D554" s="36"/>
    </row>
    <row r="555" spans="3:4" x14ac:dyDescent="0.3">
      <c r="C555" s="36"/>
      <c r="D555" s="36"/>
    </row>
    <row r="556" spans="3:4" x14ac:dyDescent="0.3">
      <c r="C556" s="36"/>
      <c r="D556" s="36"/>
    </row>
    <row r="557" spans="3:4" x14ac:dyDescent="0.3">
      <c r="C557" s="36"/>
      <c r="D557" s="36"/>
    </row>
    <row r="558" spans="3:4" x14ac:dyDescent="0.3">
      <c r="C558" s="36"/>
      <c r="D558" s="36"/>
    </row>
    <row r="559" spans="3:4" x14ac:dyDescent="0.3">
      <c r="C559" s="36"/>
      <c r="D559" s="36"/>
    </row>
    <row r="560" spans="3:4" x14ac:dyDescent="0.3">
      <c r="C560" s="36"/>
      <c r="D560" s="36"/>
    </row>
    <row r="561" spans="3:4" x14ac:dyDescent="0.3">
      <c r="C561" s="36"/>
      <c r="D561" s="36"/>
    </row>
    <row r="562" spans="3:4" x14ac:dyDescent="0.3">
      <c r="C562" s="36"/>
      <c r="D562" s="36"/>
    </row>
    <row r="563" spans="3:4" x14ac:dyDescent="0.3">
      <c r="C563" s="36"/>
      <c r="D563" s="36"/>
    </row>
    <row r="564" spans="3:4" x14ac:dyDescent="0.3">
      <c r="C564" s="36"/>
      <c r="D564" s="36"/>
    </row>
    <row r="565" spans="3:4" x14ac:dyDescent="0.3">
      <c r="C565" s="36"/>
      <c r="D565" s="36"/>
    </row>
    <row r="566" spans="3:4" x14ac:dyDescent="0.3">
      <c r="C566" s="36"/>
      <c r="D566" s="36"/>
    </row>
    <row r="567" spans="3:4" x14ac:dyDescent="0.3">
      <c r="C567" s="36"/>
      <c r="D567" s="36"/>
    </row>
    <row r="568" spans="3:4" x14ac:dyDescent="0.3">
      <c r="C568" s="36"/>
      <c r="D568" s="36"/>
    </row>
    <row r="569" spans="3:4" x14ac:dyDescent="0.3">
      <c r="C569" s="36"/>
      <c r="D569" s="36"/>
    </row>
    <row r="570" spans="3:4" x14ac:dyDescent="0.3">
      <c r="C570" s="36"/>
      <c r="D570" s="36"/>
    </row>
    <row r="571" spans="3:4" x14ac:dyDescent="0.3">
      <c r="C571" s="36"/>
      <c r="D571" s="36"/>
    </row>
    <row r="572" spans="3:4" x14ac:dyDescent="0.3">
      <c r="C572" s="36"/>
      <c r="D572" s="36"/>
    </row>
    <row r="573" spans="3:4" x14ac:dyDescent="0.3">
      <c r="C573" s="36"/>
      <c r="D573" s="36"/>
    </row>
    <row r="574" spans="3:4" x14ac:dyDescent="0.3">
      <c r="C574" s="36"/>
      <c r="D574" s="36"/>
    </row>
    <row r="575" spans="3:4" x14ac:dyDescent="0.3">
      <c r="C575" s="36"/>
      <c r="D575" s="36"/>
    </row>
    <row r="576" spans="3:4" x14ac:dyDescent="0.3">
      <c r="C576" s="36"/>
      <c r="D576" s="36"/>
    </row>
    <row r="577" spans="3:4" x14ac:dyDescent="0.3">
      <c r="C577" s="36"/>
      <c r="D577" s="36"/>
    </row>
    <row r="578" spans="3:4" x14ac:dyDescent="0.3">
      <c r="C578" s="36"/>
      <c r="D578" s="36"/>
    </row>
    <row r="579" spans="3:4" x14ac:dyDescent="0.3">
      <c r="C579" s="36"/>
      <c r="D579" s="36"/>
    </row>
    <row r="580" spans="3:4" x14ac:dyDescent="0.3">
      <c r="C580" s="36"/>
      <c r="D580" s="36"/>
    </row>
    <row r="581" spans="3:4" x14ac:dyDescent="0.3">
      <c r="C581" s="36"/>
      <c r="D581" s="36"/>
    </row>
    <row r="582" spans="3:4" x14ac:dyDescent="0.3">
      <c r="C582" s="36"/>
      <c r="D582" s="36"/>
    </row>
    <row r="583" spans="3:4" x14ac:dyDescent="0.3">
      <c r="C583" s="36"/>
      <c r="D583" s="36"/>
    </row>
    <row r="584" spans="3:4" x14ac:dyDescent="0.3">
      <c r="C584" s="36"/>
      <c r="D584" s="36"/>
    </row>
    <row r="585" spans="3:4" x14ac:dyDescent="0.3">
      <c r="C585" s="36"/>
      <c r="D585" s="36"/>
    </row>
    <row r="586" spans="3:4" x14ac:dyDescent="0.3">
      <c r="C586" s="36"/>
      <c r="D586" s="36"/>
    </row>
    <row r="587" spans="3:4" x14ac:dyDescent="0.3">
      <c r="C587" s="36"/>
      <c r="D587" s="36"/>
    </row>
    <row r="588" spans="3:4" x14ac:dyDescent="0.3">
      <c r="C588" s="36"/>
      <c r="D588" s="36"/>
    </row>
    <row r="589" spans="3:4" x14ac:dyDescent="0.3">
      <c r="C589" s="36"/>
      <c r="D589" s="36"/>
    </row>
    <row r="590" spans="3:4" x14ac:dyDescent="0.3">
      <c r="C590" s="36"/>
      <c r="D590" s="36"/>
    </row>
    <row r="591" spans="3:4" x14ac:dyDescent="0.3">
      <c r="C591" s="36"/>
      <c r="D591" s="36"/>
    </row>
    <row r="592" spans="3:4" x14ac:dyDescent="0.3">
      <c r="C592" s="36"/>
      <c r="D592" s="36"/>
    </row>
    <row r="593" spans="3:4" x14ac:dyDescent="0.3">
      <c r="C593" s="36"/>
      <c r="D593" s="36"/>
    </row>
    <row r="594" spans="3:4" x14ac:dyDescent="0.3">
      <c r="C594" s="36"/>
      <c r="D594" s="36"/>
    </row>
    <row r="595" spans="3:4" x14ac:dyDescent="0.3">
      <c r="C595" s="36"/>
      <c r="D595" s="36"/>
    </row>
    <row r="596" spans="3:4" x14ac:dyDescent="0.3">
      <c r="C596" s="36"/>
      <c r="D596" s="36"/>
    </row>
    <row r="597" spans="3:4" x14ac:dyDescent="0.3">
      <c r="C597" s="36"/>
      <c r="D597" s="36"/>
    </row>
    <row r="598" spans="3:4" x14ac:dyDescent="0.3">
      <c r="C598" s="36"/>
      <c r="D598" s="36"/>
    </row>
    <row r="599" spans="3:4" x14ac:dyDescent="0.3">
      <c r="C599" s="36"/>
      <c r="D599" s="36"/>
    </row>
    <row r="600" spans="3:4" x14ac:dyDescent="0.3">
      <c r="C600" s="36"/>
      <c r="D600" s="36"/>
    </row>
    <row r="601" spans="3:4" x14ac:dyDescent="0.3">
      <c r="C601" s="36"/>
      <c r="D601" s="36"/>
    </row>
    <row r="602" spans="3:4" x14ac:dyDescent="0.3">
      <c r="C602" s="36"/>
      <c r="D602" s="36"/>
    </row>
    <row r="603" spans="3:4" x14ac:dyDescent="0.3">
      <c r="C603" s="36"/>
      <c r="D603" s="36"/>
    </row>
    <row r="604" spans="3:4" x14ac:dyDescent="0.3">
      <c r="C604" s="36"/>
      <c r="D604" s="36"/>
    </row>
    <row r="605" spans="3:4" x14ac:dyDescent="0.3">
      <c r="C605" s="36"/>
      <c r="D605" s="36"/>
    </row>
    <row r="606" spans="3:4" x14ac:dyDescent="0.3">
      <c r="C606" s="36"/>
      <c r="D606" s="36"/>
    </row>
    <row r="607" spans="3:4" x14ac:dyDescent="0.3">
      <c r="C607" s="36"/>
      <c r="D607" s="36"/>
    </row>
    <row r="608" spans="3:4" x14ac:dyDescent="0.3">
      <c r="C608" s="36"/>
      <c r="D608" s="36"/>
    </row>
    <row r="609" spans="3:4" x14ac:dyDescent="0.3">
      <c r="C609" s="36"/>
      <c r="D609" s="36"/>
    </row>
    <row r="610" spans="3:4" x14ac:dyDescent="0.3">
      <c r="C610" s="36"/>
      <c r="D610" s="36"/>
    </row>
    <row r="611" spans="3:4" x14ac:dyDescent="0.3">
      <c r="C611" s="36"/>
      <c r="D611" s="36"/>
    </row>
    <row r="612" spans="3:4" x14ac:dyDescent="0.3">
      <c r="C612" s="36"/>
      <c r="D612" s="36"/>
    </row>
    <row r="613" spans="3:4" x14ac:dyDescent="0.3">
      <c r="C613" s="36"/>
      <c r="D613" s="36"/>
    </row>
    <row r="614" spans="3:4" x14ac:dyDescent="0.3">
      <c r="C614" s="36"/>
      <c r="D614" s="36"/>
    </row>
    <row r="615" spans="3:4" x14ac:dyDescent="0.3">
      <c r="C615" s="36"/>
      <c r="D615" s="36"/>
    </row>
    <row r="616" spans="3:4" x14ac:dyDescent="0.3">
      <c r="C616" s="36"/>
      <c r="D616" s="36"/>
    </row>
    <row r="617" spans="3:4" x14ac:dyDescent="0.3">
      <c r="C617" s="36"/>
      <c r="D617" s="36"/>
    </row>
    <row r="618" spans="3:4" x14ac:dyDescent="0.3">
      <c r="C618" s="36"/>
      <c r="D618" s="36"/>
    </row>
    <row r="619" spans="3:4" x14ac:dyDescent="0.3">
      <c r="C619" s="36"/>
      <c r="D619" s="36"/>
    </row>
    <row r="620" spans="3:4" x14ac:dyDescent="0.3">
      <c r="C620" s="36"/>
      <c r="D620" s="36"/>
    </row>
    <row r="621" spans="3:4" x14ac:dyDescent="0.3">
      <c r="C621" s="36"/>
      <c r="D621" s="36"/>
    </row>
    <row r="622" spans="3:4" x14ac:dyDescent="0.3">
      <c r="C622" s="36"/>
      <c r="D622" s="36"/>
    </row>
    <row r="623" spans="3:4" x14ac:dyDescent="0.3">
      <c r="C623" s="36"/>
      <c r="D623" s="36"/>
    </row>
    <row r="624" spans="3:4" x14ac:dyDescent="0.3">
      <c r="C624" s="36"/>
      <c r="D624" s="36"/>
    </row>
    <row r="625" spans="3:4" x14ac:dyDescent="0.3">
      <c r="C625" s="36"/>
      <c r="D625" s="36"/>
    </row>
    <row r="626" spans="3:4" x14ac:dyDescent="0.3">
      <c r="C626" s="36"/>
      <c r="D626" s="36"/>
    </row>
    <row r="627" spans="3:4" x14ac:dyDescent="0.3">
      <c r="C627" s="36"/>
      <c r="D627" s="36"/>
    </row>
    <row r="628" spans="3:4" x14ac:dyDescent="0.3">
      <c r="C628" s="36"/>
      <c r="D628" s="36"/>
    </row>
    <row r="629" spans="3:4" x14ac:dyDescent="0.3">
      <c r="C629" s="36"/>
      <c r="D629" s="36"/>
    </row>
    <row r="630" spans="3:4" x14ac:dyDescent="0.3">
      <c r="C630" s="36"/>
      <c r="D630" s="36"/>
    </row>
    <row r="631" spans="3:4" x14ac:dyDescent="0.3">
      <c r="C631" s="36"/>
      <c r="D631" s="36"/>
    </row>
    <row r="632" spans="3:4" x14ac:dyDescent="0.3">
      <c r="C632" s="36"/>
      <c r="D632" s="36"/>
    </row>
    <row r="633" spans="3:4" x14ac:dyDescent="0.3">
      <c r="C633" s="36"/>
      <c r="D633" s="36"/>
    </row>
    <row r="634" spans="3:4" x14ac:dyDescent="0.3">
      <c r="C634" s="36"/>
      <c r="D634" s="36"/>
    </row>
    <row r="635" spans="3:4" x14ac:dyDescent="0.3">
      <c r="C635" s="36"/>
      <c r="D635" s="36"/>
    </row>
    <row r="636" spans="3:4" x14ac:dyDescent="0.3">
      <c r="C636" s="36"/>
      <c r="D636" s="36"/>
    </row>
    <row r="637" spans="3:4" x14ac:dyDescent="0.3">
      <c r="C637" s="36"/>
      <c r="D637" s="36"/>
    </row>
    <row r="638" spans="3:4" x14ac:dyDescent="0.3">
      <c r="C638" s="36"/>
      <c r="D638" s="36"/>
    </row>
    <row r="639" spans="3:4" x14ac:dyDescent="0.3">
      <c r="C639" s="36"/>
      <c r="D639" s="36"/>
    </row>
    <row r="640" spans="3:4" x14ac:dyDescent="0.3">
      <c r="C640" s="36"/>
      <c r="D640" s="36"/>
    </row>
    <row r="641" spans="3:4" x14ac:dyDescent="0.3">
      <c r="C641" s="36"/>
      <c r="D641" s="36"/>
    </row>
    <row r="642" spans="3:4" x14ac:dyDescent="0.3">
      <c r="C642" s="36"/>
      <c r="D642" s="36"/>
    </row>
    <row r="643" spans="3:4" x14ac:dyDescent="0.3">
      <c r="C643" s="36"/>
      <c r="D643" s="36"/>
    </row>
    <row r="644" spans="3:4" x14ac:dyDescent="0.3">
      <c r="C644" s="36"/>
      <c r="D644" s="36"/>
    </row>
    <row r="645" spans="3:4" x14ac:dyDescent="0.3">
      <c r="C645" s="36"/>
      <c r="D645" s="36"/>
    </row>
    <row r="646" spans="3:4" x14ac:dyDescent="0.3">
      <c r="C646" s="36"/>
      <c r="D646" s="36"/>
    </row>
    <row r="647" spans="3:4" x14ac:dyDescent="0.3">
      <c r="C647" s="36"/>
      <c r="D647" s="36"/>
    </row>
    <row r="648" spans="3:4" x14ac:dyDescent="0.3">
      <c r="C648" s="36"/>
      <c r="D648" s="36"/>
    </row>
    <row r="649" spans="3:4" x14ac:dyDescent="0.3">
      <c r="C649" s="36"/>
      <c r="D649" s="36"/>
    </row>
    <row r="650" spans="3:4" x14ac:dyDescent="0.3">
      <c r="C650" s="36"/>
      <c r="D650" s="36"/>
    </row>
    <row r="651" spans="3:4" x14ac:dyDescent="0.3">
      <c r="C651" s="36"/>
      <c r="D651" s="36"/>
    </row>
    <row r="652" spans="3:4" x14ac:dyDescent="0.3">
      <c r="C652" s="36"/>
      <c r="D652" s="36"/>
    </row>
    <row r="653" spans="3:4" x14ac:dyDescent="0.3">
      <c r="C653" s="36"/>
      <c r="D653" s="36"/>
    </row>
    <row r="654" spans="3:4" x14ac:dyDescent="0.3">
      <c r="C654" s="36"/>
      <c r="D654" s="36"/>
    </row>
    <row r="655" spans="3:4" x14ac:dyDescent="0.3">
      <c r="C655" s="36"/>
      <c r="D655" s="36"/>
    </row>
    <row r="656" spans="3:4" x14ac:dyDescent="0.3">
      <c r="C656" s="36"/>
      <c r="D656" s="36"/>
    </row>
    <row r="657" spans="3:4" x14ac:dyDescent="0.3">
      <c r="C657" s="36"/>
      <c r="D657" s="36"/>
    </row>
    <row r="658" spans="3:4" x14ac:dyDescent="0.3">
      <c r="C658" s="36"/>
      <c r="D658" s="36"/>
    </row>
    <row r="659" spans="3:4" x14ac:dyDescent="0.3">
      <c r="C659" s="36"/>
      <c r="D659" s="36"/>
    </row>
    <row r="660" spans="3:4" x14ac:dyDescent="0.3">
      <c r="C660" s="36"/>
      <c r="D660" s="36"/>
    </row>
    <row r="661" spans="3:4" x14ac:dyDescent="0.3">
      <c r="C661" s="36"/>
      <c r="D661" s="36"/>
    </row>
    <row r="662" spans="3:4" x14ac:dyDescent="0.3">
      <c r="C662" s="36"/>
      <c r="D662" s="36"/>
    </row>
    <row r="663" spans="3:4" x14ac:dyDescent="0.3">
      <c r="C663" s="36"/>
      <c r="D663" s="36"/>
    </row>
    <row r="664" spans="3:4" x14ac:dyDescent="0.3">
      <c r="C664" s="36"/>
      <c r="D664" s="36"/>
    </row>
    <row r="665" spans="3:4" x14ac:dyDescent="0.3">
      <c r="C665" s="36"/>
      <c r="D665" s="36"/>
    </row>
    <row r="666" spans="3:4" x14ac:dyDescent="0.3">
      <c r="C666" s="36"/>
      <c r="D666" s="36"/>
    </row>
    <row r="667" spans="3:4" x14ac:dyDescent="0.3">
      <c r="C667" s="36"/>
      <c r="D667" s="36"/>
    </row>
    <row r="668" spans="3:4" x14ac:dyDescent="0.3">
      <c r="C668" s="36"/>
      <c r="D668" s="36"/>
    </row>
    <row r="669" spans="3:4" x14ac:dyDescent="0.3">
      <c r="C669" s="36"/>
      <c r="D669" s="36"/>
    </row>
    <row r="670" spans="3:4" x14ac:dyDescent="0.3">
      <c r="C670" s="36"/>
      <c r="D670" s="36"/>
    </row>
    <row r="671" spans="3:4" x14ac:dyDescent="0.3">
      <c r="C671" s="36"/>
      <c r="D671" s="36"/>
    </row>
    <row r="672" spans="3:4" x14ac:dyDescent="0.3">
      <c r="C672" s="36"/>
      <c r="D672" s="36"/>
    </row>
    <row r="673" spans="3:4" x14ac:dyDescent="0.3">
      <c r="C673" s="36"/>
      <c r="D673" s="36"/>
    </row>
    <row r="674" spans="3:4" x14ac:dyDescent="0.3">
      <c r="C674" s="36"/>
      <c r="D674" s="36"/>
    </row>
    <row r="675" spans="3:4" x14ac:dyDescent="0.3">
      <c r="C675" s="36"/>
      <c r="D675" s="36"/>
    </row>
    <row r="676" spans="3:4" x14ac:dyDescent="0.3">
      <c r="C676" s="36"/>
      <c r="D676" s="36"/>
    </row>
    <row r="677" spans="3:4" x14ac:dyDescent="0.3">
      <c r="C677" s="36"/>
      <c r="D677" s="36"/>
    </row>
    <row r="678" spans="3:4" x14ac:dyDescent="0.3">
      <c r="C678" s="36"/>
      <c r="D678" s="36"/>
    </row>
    <row r="679" spans="3:4" x14ac:dyDescent="0.3">
      <c r="C679" s="36"/>
      <c r="D679" s="36"/>
    </row>
    <row r="680" spans="3:4" x14ac:dyDescent="0.3">
      <c r="C680" s="36"/>
      <c r="D680" s="36"/>
    </row>
    <row r="681" spans="3:4" x14ac:dyDescent="0.3">
      <c r="C681" s="36"/>
      <c r="D681" s="36"/>
    </row>
    <row r="682" spans="3:4" x14ac:dyDescent="0.3">
      <c r="C682" s="36"/>
      <c r="D682" s="36"/>
    </row>
    <row r="683" spans="3:4" x14ac:dyDescent="0.3">
      <c r="C683" s="36"/>
      <c r="D683" s="36"/>
    </row>
    <row r="684" spans="3:4" x14ac:dyDescent="0.3">
      <c r="C684" s="36"/>
      <c r="D684" s="36"/>
    </row>
    <row r="685" spans="3:4" x14ac:dyDescent="0.3">
      <c r="C685" s="36"/>
    </row>
    <row r="686" spans="3:4" x14ac:dyDescent="0.3">
      <c r="C686" s="36"/>
    </row>
    <row r="687" spans="3:4" x14ac:dyDescent="0.3">
      <c r="C687" s="36"/>
    </row>
    <row r="688" spans="3:4" x14ac:dyDescent="0.3">
      <c r="C688" s="36"/>
    </row>
    <row r="689" spans="3:3" x14ac:dyDescent="0.3">
      <c r="C689" s="36"/>
    </row>
    <row r="690" spans="3:3" x14ac:dyDescent="0.3">
      <c r="C690" s="36"/>
    </row>
    <row r="691" spans="3:3" x14ac:dyDescent="0.3">
      <c r="C691" s="36"/>
    </row>
    <row r="692" spans="3:3" x14ac:dyDescent="0.3">
      <c r="C692" s="36"/>
    </row>
    <row r="693" spans="3:3" x14ac:dyDescent="0.3">
      <c r="C693" s="36"/>
    </row>
    <row r="694" spans="3:3" x14ac:dyDescent="0.3">
      <c r="C694" s="36"/>
    </row>
    <row r="695" spans="3:3" x14ac:dyDescent="0.3">
      <c r="C695" s="36"/>
    </row>
    <row r="696" spans="3:3" x14ac:dyDescent="0.3">
      <c r="C696" s="36"/>
    </row>
    <row r="697" spans="3:3" x14ac:dyDescent="0.3">
      <c r="C697" s="36"/>
    </row>
    <row r="698" spans="3:3" x14ac:dyDescent="0.3">
      <c r="C698" s="36"/>
    </row>
    <row r="699" spans="3:3" x14ac:dyDescent="0.3">
      <c r="C699" s="36"/>
    </row>
    <row r="700" spans="3:3" x14ac:dyDescent="0.3">
      <c r="C700" s="36"/>
    </row>
    <row r="701" spans="3:3" x14ac:dyDescent="0.3">
      <c r="C701" s="36"/>
    </row>
    <row r="702" spans="3:3" x14ac:dyDescent="0.3">
      <c r="C702" s="36"/>
    </row>
    <row r="703" spans="3:3" x14ac:dyDescent="0.3">
      <c r="C703" s="36"/>
    </row>
    <row r="704" spans="3:3" x14ac:dyDescent="0.3">
      <c r="C704" s="36"/>
    </row>
    <row r="705" spans="3:3" x14ac:dyDescent="0.3">
      <c r="C705" s="36"/>
    </row>
    <row r="706" spans="3:3" x14ac:dyDescent="0.3">
      <c r="C706" s="36"/>
    </row>
    <row r="707" spans="3:3" x14ac:dyDescent="0.3">
      <c r="C707" s="36"/>
    </row>
    <row r="708" spans="3:3" x14ac:dyDescent="0.3">
      <c r="C708" s="36"/>
    </row>
    <row r="709" spans="3:3" x14ac:dyDescent="0.3">
      <c r="C709" s="36"/>
    </row>
    <row r="710" spans="3:3" x14ac:dyDescent="0.3">
      <c r="C710" s="36"/>
    </row>
    <row r="711" spans="3:3" x14ac:dyDescent="0.3">
      <c r="C711" s="36"/>
    </row>
    <row r="712" spans="3:3" x14ac:dyDescent="0.3">
      <c r="C712" s="36"/>
    </row>
    <row r="713" spans="3:3" x14ac:dyDescent="0.3">
      <c r="C713" s="36"/>
    </row>
    <row r="714" spans="3:3" x14ac:dyDescent="0.3">
      <c r="C714" s="36"/>
    </row>
    <row r="715" spans="3:3" x14ac:dyDescent="0.3">
      <c r="C715" s="36"/>
    </row>
    <row r="716" spans="3:3" x14ac:dyDescent="0.3">
      <c r="C716" s="36"/>
    </row>
    <row r="717" spans="3:3" x14ac:dyDescent="0.3">
      <c r="C717" s="36"/>
    </row>
    <row r="718" spans="3:3" x14ac:dyDescent="0.3">
      <c r="C718" s="36"/>
    </row>
    <row r="719" spans="3:3" x14ac:dyDescent="0.3">
      <c r="C719" s="36"/>
    </row>
    <row r="720" spans="3:3" x14ac:dyDescent="0.3">
      <c r="C720" s="36"/>
    </row>
    <row r="721" spans="3:3" x14ac:dyDescent="0.3">
      <c r="C721" s="36"/>
    </row>
    <row r="722" spans="3:3" x14ac:dyDescent="0.3">
      <c r="C722" s="36"/>
    </row>
    <row r="723" spans="3:3" x14ac:dyDescent="0.3">
      <c r="C723" s="36"/>
    </row>
    <row r="724" spans="3:3" x14ac:dyDescent="0.3">
      <c r="C724" s="36"/>
    </row>
    <row r="725" spans="3:3" x14ac:dyDescent="0.3">
      <c r="C725" s="36"/>
    </row>
    <row r="726" spans="3:3" x14ac:dyDescent="0.3">
      <c r="C726" s="36"/>
    </row>
    <row r="727" spans="3:3" x14ac:dyDescent="0.3">
      <c r="C727" s="36"/>
    </row>
    <row r="728" spans="3:3" x14ac:dyDescent="0.3">
      <c r="C728" s="36"/>
    </row>
    <row r="729" spans="3:3" x14ac:dyDescent="0.3">
      <c r="C729" s="36"/>
    </row>
    <row r="730" spans="3:3" x14ac:dyDescent="0.3">
      <c r="C730" s="36"/>
    </row>
    <row r="731" spans="3:3" x14ac:dyDescent="0.3">
      <c r="C731" s="36"/>
    </row>
    <row r="732" spans="3:3" x14ac:dyDescent="0.3">
      <c r="C732" s="36"/>
    </row>
    <row r="733" spans="3:3" x14ac:dyDescent="0.3">
      <c r="C733" s="36"/>
    </row>
    <row r="734" spans="3:3" x14ac:dyDescent="0.3">
      <c r="C734" s="36"/>
    </row>
    <row r="735" spans="3:3" x14ac:dyDescent="0.3">
      <c r="C735" s="36"/>
    </row>
    <row r="736" spans="3:3" x14ac:dyDescent="0.3">
      <c r="C736" s="36"/>
    </row>
    <row r="737" spans="3:3" x14ac:dyDescent="0.3">
      <c r="C737" s="36"/>
    </row>
    <row r="738" spans="3:3" x14ac:dyDescent="0.3">
      <c r="C738" s="36"/>
    </row>
    <row r="739" spans="3:3" x14ac:dyDescent="0.3">
      <c r="C739" s="36"/>
    </row>
    <row r="740" spans="3:3" x14ac:dyDescent="0.3">
      <c r="C740" s="36"/>
    </row>
    <row r="741" spans="3:3" x14ac:dyDescent="0.3">
      <c r="C741" s="36"/>
    </row>
    <row r="742" spans="3:3" x14ac:dyDescent="0.3">
      <c r="C742" s="36"/>
    </row>
    <row r="743" spans="3:3" x14ac:dyDescent="0.3">
      <c r="C743" s="36"/>
    </row>
    <row r="744" spans="3:3" x14ac:dyDescent="0.3">
      <c r="C744" s="36"/>
    </row>
    <row r="745" spans="3:3" x14ac:dyDescent="0.3">
      <c r="C745" s="36"/>
    </row>
    <row r="746" spans="3:3" x14ac:dyDescent="0.3">
      <c r="C746" s="36"/>
    </row>
    <row r="747" spans="3:3" x14ac:dyDescent="0.3">
      <c r="C747" s="36"/>
    </row>
    <row r="748" spans="3:3" x14ac:dyDescent="0.3">
      <c r="C748" s="36"/>
    </row>
  </sheetData>
  <mergeCells count="6">
    <mergeCell ref="A1:M1"/>
    <mergeCell ref="A2:A5"/>
    <mergeCell ref="B2:B5"/>
    <mergeCell ref="E2:F2"/>
    <mergeCell ref="G2:K2"/>
    <mergeCell ref="L2:M2"/>
  </mergeCells>
  <pageMargins left="0.70866141732283472" right="0.70866141732283472" top="0.78740157480314965" bottom="0.78740157480314965" header="0.31496062992125984" footer="0.31496062992125984"/>
  <pageSetup paperSize="9" scale="95" fitToHeight="1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T368"/>
  <sheetViews>
    <sheetView zoomScaleNormal="100" workbookViewId="0">
      <pane xSplit="2" ySplit="7" topLeftCell="C361" activePane="bottomRight" state="frozen"/>
      <selection pane="topRight" activeCell="C1" sqref="C1"/>
      <selection pane="bottomLeft" activeCell="A8" sqref="A8"/>
      <selection pane="bottomRight" activeCell="M367" sqref="M367"/>
    </sheetView>
  </sheetViews>
  <sheetFormatPr baseColWidth="10" defaultColWidth="8.81640625" defaultRowHeight="13" x14ac:dyDescent="0.3"/>
  <cols>
    <col min="1" max="1" width="6.54296875" style="2" customWidth="1"/>
    <col min="2" max="2" width="14" style="2" bestFit="1" customWidth="1"/>
    <col min="3" max="3" width="14.1796875" style="2" customWidth="1"/>
    <col min="4" max="4" width="12.1796875" style="2" bestFit="1" customWidth="1"/>
    <col min="5" max="6" width="11.453125" style="2" customWidth="1"/>
    <col min="7" max="8" width="11.453125" style="61" customWidth="1"/>
    <col min="9" max="9" width="11.453125" style="2" customWidth="1"/>
    <col min="10" max="10" width="11.453125" style="62" customWidth="1"/>
    <col min="11" max="11" width="11.453125" style="2" customWidth="1"/>
    <col min="12" max="12" width="13" style="2" bestFit="1" customWidth="1"/>
    <col min="13" max="14" width="12.81640625" style="2" bestFit="1" customWidth="1"/>
    <col min="15" max="235" width="11.453125" style="2" customWidth="1"/>
    <col min="236" max="16384" width="8.81640625" style="2"/>
  </cols>
  <sheetData>
    <row r="1" spans="1:20" ht="22.5" customHeight="1" x14ac:dyDescent="0.3">
      <c r="A1" s="82" t="s">
        <v>405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3"/>
      <c r="N1" s="3"/>
      <c r="O1" s="3"/>
    </row>
    <row r="2" spans="1:20" x14ac:dyDescent="0.3">
      <c r="A2" s="84" t="s">
        <v>0</v>
      </c>
      <c r="B2" s="84" t="s">
        <v>1</v>
      </c>
      <c r="C2" s="5" t="s">
        <v>2</v>
      </c>
      <c r="D2" s="6" t="s">
        <v>3</v>
      </c>
      <c r="E2" s="87" t="s">
        <v>406</v>
      </c>
      <c r="F2" s="88"/>
      <c r="G2" s="87" t="s">
        <v>4</v>
      </c>
      <c r="H2" s="89"/>
      <c r="I2" s="89"/>
      <c r="J2" s="89"/>
      <c r="K2" s="88"/>
      <c r="L2" s="87" t="s">
        <v>5</v>
      </c>
      <c r="M2" s="88"/>
      <c r="N2" s="7" t="s">
        <v>6</v>
      </c>
      <c r="O2" s="7" t="s">
        <v>7</v>
      </c>
    </row>
    <row r="3" spans="1:20" x14ac:dyDescent="0.3">
      <c r="A3" s="85"/>
      <c r="B3" s="85"/>
      <c r="C3" s="8" t="s">
        <v>50</v>
      </c>
      <c r="D3" s="9" t="s">
        <v>439</v>
      </c>
      <c r="E3" s="10" t="s">
        <v>9</v>
      </c>
      <c r="F3" s="11" t="s">
        <v>10</v>
      </c>
      <c r="G3" s="12" t="s">
        <v>11</v>
      </c>
      <c r="H3" s="70" t="s">
        <v>12</v>
      </c>
      <c r="I3" s="10" t="s">
        <v>13</v>
      </c>
      <c r="J3" s="13" t="s">
        <v>14</v>
      </c>
      <c r="K3" s="14" t="s">
        <v>15</v>
      </c>
      <c r="L3" s="15" t="s">
        <v>13</v>
      </c>
      <c r="M3" s="16" t="s">
        <v>6</v>
      </c>
      <c r="N3" s="17" t="s">
        <v>16</v>
      </c>
      <c r="O3" s="17" t="s">
        <v>17</v>
      </c>
    </row>
    <row r="4" spans="1:20" x14ac:dyDescent="0.3">
      <c r="A4" s="85"/>
      <c r="B4" s="85"/>
      <c r="C4" s="9"/>
      <c r="D4" s="9"/>
      <c r="E4" s="18"/>
      <c r="F4" s="16" t="s">
        <v>18</v>
      </c>
      <c r="G4" s="19" t="s">
        <v>19</v>
      </c>
      <c r="H4" s="71" t="s">
        <v>20</v>
      </c>
      <c r="I4" s="18" t="s">
        <v>16</v>
      </c>
      <c r="J4" s="20" t="s">
        <v>21</v>
      </c>
      <c r="K4" s="15" t="s">
        <v>22</v>
      </c>
      <c r="L4" s="15" t="s">
        <v>23</v>
      </c>
      <c r="M4" s="16" t="s">
        <v>16</v>
      </c>
      <c r="N4" s="21" t="s">
        <v>47</v>
      </c>
      <c r="O4" s="17" t="s">
        <v>52</v>
      </c>
    </row>
    <row r="5" spans="1:20" s="34" customFormat="1" x14ac:dyDescent="0.3">
      <c r="A5" s="86"/>
      <c r="B5" s="86"/>
      <c r="C5" s="1"/>
      <c r="D5" s="22"/>
      <c r="E5" s="22"/>
      <c r="F5" s="23" t="s">
        <v>26</v>
      </c>
      <c r="G5" s="24" t="s">
        <v>27</v>
      </c>
      <c r="H5" s="25" t="s">
        <v>28</v>
      </c>
      <c r="I5" s="22"/>
      <c r="J5" s="26" t="s">
        <v>29</v>
      </c>
      <c r="K5" s="22"/>
      <c r="L5" s="23" t="s">
        <v>30</v>
      </c>
      <c r="M5" s="23" t="s">
        <v>51</v>
      </c>
      <c r="N5" s="27"/>
      <c r="O5" s="27"/>
    </row>
    <row r="6" spans="1:20" s="59" customFormat="1" x14ac:dyDescent="0.3">
      <c r="A6" s="74"/>
      <c r="B6" s="74"/>
      <c r="C6" s="74">
        <v>1</v>
      </c>
      <c r="D6" s="75">
        <v>2</v>
      </c>
      <c r="E6" s="74">
        <v>3</v>
      </c>
      <c r="F6" s="74">
        <v>4</v>
      </c>
      <c r="G6" s="74">
        <v>5</v>
      </c>
      <c r="H6" s="74">
        <f t="shared" ref="H6:M6" si="0">G6+1</f>
        <v>6</v>
      </c>
      <c r="I6" s="74">
        <f t="shared" si="0"/>
        <v>7</v>
      </c>
      <c r="J6" s="74">
        <f t="shared" si="0"/>
        <v>8</v>
      </c>
      <c r="K6" s="74">
        <f t="shared" si="0"/>
        <v>9</v>
      </c>
      <c r="L6" s="74">
        <f t="shared" si="0"/>
        <v>10</v>
      </c>
      <c r="M6" s="74">
        <f t="shared" si="0"/>
        <v>11</v>
      </c>
      <c r="N6" s="74">
        <v>12</v>
      </c>
      <c r="O6" s="74">
        <v>13</v>
      </c>
    </row>
    <row r="7" spans="1:20" s="34" customFormat="1" x14ac:dyDescent="0.3">
      <c r="A7" s="28"/>
      <c r="B7" s="29"/>
      <c r="C7" s="29"/>
      <c r="D7" s="29"/>
      <c r="E7" s="29"/>
      <c r="F7" s="29"/>
      <c r="G7" s="30"/>
      <c r="H7" s="30"/>
      <c r="I7" s="29"/>
      <c r="J7" s="31"/>
      <c r="K7" s="29"/>
      <c r="L7" s="29"/>
      <c r="M7" s="29"/>
      <c r="N7" s="32"/>
      <c r="O7" s="29"/>
    </row>
    <row r="8" spans="1:20" s="34" customFormat="1" x14ac:dyDescent="0.3">
      <c r="A8" s="33">
        <v>301</v>
      </c>
      <c r="B8" s="34" t="s">
        <v>90</v>
      </c>
      <c r="C8" s="36">
        <v>17962726869</v>
      </c>
      <c r="D8" s="36">
        <v>693494</v>
      </c>
      <c r="E8" s="37">
        <f>(C8)/D8</f>
        <v>25901.776899295452</v>
      </c>
      <c r="F8" s="38">
        <f t="shared" ref="F8:F71" si="1">IF(ISNUMBER(C8),E8/E$366,"")</f>
        <v>1.3393246771067204</v>
      </c>
      <c r="G8" s="39">
        <f t="shared" ref="G8:G71" si="2">(E$366-E8)*0.6</f>
        <v>-3937.4076651064661</v>
      </c>
      <c r="H8" s="39">
        <f t="shared" ref="H8:H71" si="3">IF(E8&gt;=E$366*0.9,0,IF(E8&lt;0.9*E$366,(E$366*0.9-E8)*0.35))</f>
        <v>0</v>
      </c>
      <c r="I8" s="37">
        <f t="shared" ref="I8" si="4">G8+H8</f>
        <v>-3937.4076651064661</v>
      </c>
      <c r="J8" s="40">
        <f>I$368</f>
        <v>-221.38337591167678</v>
      </c>
      <c r="K8" s="37">
        <f t="shared" ref="K8" si="5">I8+J8</f>
        <v>-4158.791041018143</v>
      </c>
      <c r="L8" s="37">
        <f t="shared" ref="L8" si="6">(I8*D8)</f>
        <v>-2730568591.3053436</v>
      </c>
      <c r="M8" s="37">
        <f t="shared" ref="M8" si="7">(K8*D8)</f>
        <v>-2884096634.1998363</v>
      </c>
      <c r="N8" s="41">
        <f>'jan-juli'!M8</f>
        <v>-2781067463.1013131</v>
      </c>
      <c r="O8" s="41">
        <f>M8-N8</f>
        <v>-103029171.09852314</v>
      </c>
      <c r="Q8" s="63"/>
      <c r="R8" s="64"/>
      <c r="S8" s="64"/>
      <c r="T8" s="64"/>
    </row>
    <row r="9" spans="1:20" s="34" customFormat="1" x14ac:dyDescent="0.3">
      <c r="A9" s="33">
        <v>1101</v>
      </c>
      <c r="B9" s="34" t="s">
        <v>204</v>
      </c>
      <c r="C9" s="36">
        <v>291879109</v>
      </c>
      <c r="D9" s="36">
        <v>14811</v>
      </c>
      <c r="E9" s="37">
        <f t="shared" ref="E9:E72" si="8">(C9)/D9</f>
        <v>19706.914387954897</v>
      </c>
      <c r="F9" s="38">
        <f t="shared" si="1"/>
        <v>1.0190017793773605</v>
      </c>
      <c r="G9" s="39">
        <f t="shared" si="2"/>
        <v>-220.49015830213392</v>
      </c>
      <c r="H9" s="39">
        <f t="shared" si="3"/>
        <v>0</v>
      </c>
      <c r="I9" s="37">
        <f t="shared" ref="I9:I72" si="9">G9+H9</f>
        <v>-220.49015830213392</v>
      </c>
      <c r="J9" s="40">
        <f t="shared" ref="J9:J72" si="10">I$368</f>
        <v>-221.38337591167678</v>
      </c>
      <c r="K9" s="37">
        <f t="shared" ref="K9:K72" si="11">I9+J9</f>
        <v>-441.87353421381067</v>
      </c>
      <c r="L9" s="37">
        <f t="shared" ref="L9:L72" si="12">(I9*D9)</f>
        <v>-3265679.7346129054</v>
      </c>
      <c r="M9" s="37">
        <f t="shared" ref="M9:M72" si="13">(K9*D9)</f>
        <v>-6544588.9152407497</v>
      </c>
      <c r="N9" s="41">
        <f>'jan-juli'!M9</f>
        <v>-6871607.7560880808</v>
      </c>
      <c r="O9" s="41">
        <f t="shared" ref="O9:O72" si="14">M9-N9</f>
        <v>327018.8408473311</v>
      </c>
      <c r="Q9" s="63"/>
      <c r="R9" s="64"/>
      <c r="S9" s="64"/>
      <c r="T9" s="64"/>
    </row>
    <row r="10" spans="1:20" s="34" customFormat="1" x14ac:dyDescent="0.3">
      <c r="A10" s="33">
        <v>1103</v>
      </c>
      <c r="B10" s="34" t="s">
        <v>206</v>
      </c>
      <c r="C10" s="36">
        <v>3436945715</v>
      </c>
      <c r="D10" s="36">
        <v>143574</v>
      </c>
      <c r="E10" s="37">
        <f t="shared" si="8"/>
        <v>23938.496628916098</v>
      </c>
      <c r="F10" s="38">
        <f t="shared" si="1"/>
        <v>1.2378077146056905</v>
      </c>
      <c r="G10" s="39">
        <f t="shared" si="2"/>
        <v>-2759.4395028788545</v>
      </c>
      <c r="H10" s="39">
        <f t="shared" si="3"/>
        <v>0</v>
      </c>
      <c r="I10" s="37">
        <f t="shared" si="9"/>
        <v>-2759.4395028788545</v>
      </c>
      <c r="J10" s="40">
        <f t="shared" si="10"/>
        <v>-221.38337591167678</v>
      </c>
      <c r="K10" s="37">
        <f t="shared" si="11"/>
        <v>-2980.8228787905314</v>
      </c>
      <c r="L10" s="37">
        <f t="shared" si="12"/>
        <v>-396183767.18632865</v>
      </c>
      <c r="M10" s="37">
        <f t="shared" si="13"/>
        <v>-427968663.99947172</v>
      </c>
      <c r="N10" s="41">
        <f>'jan-juli'!M10</f>
        <v>-418781879.7487672</v>
      </c>
      <c r="O10" s="41">
        <f t="shared" si="14"/>
        <v>-9186784.2507045269</v>
      </c>
      <c r="Q10" s="63"/>
      <c r="R10" s="64"/>
      <c r="S10" s="64"/>
      <c r="T10" s="64"/>
    </row>
    <row r="11" spans="1:20" s="34" customFormat="1" x14ac:dyDescent="0.3">
      <c r="A11" s="33">
        <v>1106</v>
      </c>
      <c r="B11" s="34" t="s">
        <v>207</v>
      </c>
      <c r="C11" s="36">
        <v>691491102</v>
      </c>
      <c r="D11" s="36">
        <v>37357</v>
      </c>
      <c r="E11" s="37">
        <f t="shared" si="8"/>
        <v>18510.348850282411</v>
      </c>
      <c r="F11" s="38">
        <f t="shared" si="1"/>
        <v>0.95712997194843374</v>
      </c>
      <c r="G11" s="39">
        <f t="shared" si="2"/>
        <v>497.44916430135777</v>
      </c>
      <c r="H11" s="39">
        <f t="shared" si="3"/>
        <v>0</v>
      </c>
      <c r="I11" s="37">
        <f t="shared" si="9"/>
        <v>497.44916430135777</v>
      </c>
      <c r="J11" s="40">
        <f t="shared" si="10"/>
        <v>-221.38337591167678</v>
      </c>
      <c r="K11" s="37">
        <f t="shared" si="11"/>
        <v>276.06578838968096</v>
      </c>
      <c r="L11" s="37">
        <f t="shared" si="12"/>
        <v>18583208.430805821</v>
      </c>
      <c r="M11" s="37">
        <f t="shared" si="13"/>
        <v>10312989.656873312</v>
      </c>
      <c r="N11" s="41">
        <f>'jan-juli'!M11</f>
        <v>8076880.5187102091</v>
      </c>
      <c r="O11" s="41">
        <f t="shared" si="14"/>
        <v>2236109.1381631028</v>
      </c>
      <c r="Q11" s="63"/>
      <c r="R11" s="64"/>
      <c r="S11" s="64"/>
      <c r="T11" s="64"/>
    </row>
    <row r="12" spans="1:20" s="34" customFormat="1" x14ac:dyDescent="0.3">
      <c r="A12" s="33">
        <v>1108</v>
      </c>
      <c r="B12" s="34" t="s">
        <v>205</v>
      </c>
      <c r="C12" s="36">
        <v>1555452979</v>
      </c>
      <c r="D12" s="36">
        <v>79537</v>
      </c>
      <c r="E12" s="37">
        <f t="shared" si="8"/>
        <v>19556.344581766978</v>
      </c>
      <c r="F12" s="38">
        <f t="shared" si="1"/>
        <v>1.0112161414329559</v>
      </c>
      <c r="G12" s="39">
        <f t="shared" si="2"/>
        <v>-130.14827458938234</v>
      </c>
      <c r="H12" s="39">
        <f t="shared" si="3"/>
        <v>0</v>
      </c>
      <c r="I12" s="37">
        <f t="shared" si="9"/>
        <v>-130.14827458938234</v>
      </c>
      <c r="J12" s="40">
        <f t="shared" si="10"/>
        <v>-221.38337591167678</v>
      </c>
      <c r="K12" s="37">
        <f t="shared" si="11"/>
        <v>-351.53165050105912</v>
      </c>
      <c r="L12" s="37">
        <f t="shared" si="12"/>
        <v>-10351603.316015704</v>
      </c>
      <c r="M12" s="37">
        <f t="shared" si="13"/>
        <v>-27959772.88590274</v>
      </c>
      <c r="N12" s="41">
        <f>'jan-juli'!M12</f>
        <v>-29965274.136262212</v>
      </c>
      <c r="O12" s="41">
        <f t="shared" si="14"/>
        <v>2005501.2503594719</v>
      </c>
      <c r="Q12" s="63"/>
      <c r="R12" s="64"/>
      <c r="S12" s="64"/>
      <c r="T12" s="64"/>
    </row>
    <row r="13" spans="1:20" s="34" customFormat="1" x14ac:dyDescent="0.3">
      <c r="A13" s="33">
        <v>1111</v>
      </c>
      <c r="B13" s="34" t="s">
        <v>208</v>
      </c>
      <c r="C13" s="36">
        <v>52957059</v>
      </c>
      <c r="D13" s="36">
        <v>3280</v>
      </c>
      <c r="E13" s="37">
        <f t="shared" si="8"/>
        <v>16145.44481707317</v>
      </c>
      <c r="F13" s="38">
        <f t="shared" si="1"/>
        <v>0.83484591618728243</v>
      </c>
      <c r="G13" s="39">
        <f t="shared" si="2"/>
        <v>1916.3915842269023</v>
      </c>
      <c r="H13" s="39">
        <f t="shared" si="3"/>
        <v>441.0150131215625</v>
      </c>
      <c r="I13" s="37">
        <f t="shared" si="9"/>
        <v>2357.4065973484649</v>
      </c>
      <c r="J13" s="40">
        <f t="shared" si="10"/>
        <v>-221.38337591167678</v>
      </c>
      <c r="K13" s="37">
        <f t="shared" si="11"/>
        <v>2136.0232214367879</v>
      </c>
      <c r="L13" s="37">
        <f t="shared" si="12"/>
        <v>7732293.6393029643</v>
      </c>
      <c r="M13" s="37">
        <f t="shared" si="13"/>
        <v>7006156.1663126647</v>
      </c>
      <c r="N13" s="41">
        <f>'jan-juli'!M13</f>
        <v>6783124.5807980718</v>
      </c>
      <c r="O13" s="41">
        <f t="shared" si="14"/>
        <v>223031.58551459294</v>
      </c>
      <c r="Q13" s="63"/>
      <c r="R13" s="64"/>
      <c r="S13" s="64"/>
      <c r="T13" s="64"/>
    </row>
    <row r="14" spans="1:20" s="34" customFormat="1" x14ac:dyDescent="0.3">
      <c r="A14" s="33">
        <v>1112</v>
      </c>
      <c r="B14" s="34" t="s">
        <v>209</v>
      </c>
      <c r="C14" s="36">
        <v>49026750</v>
      </c>
      <c r="D14" s="36">
        <v>3202</v>
      </c>
      <c r="E14" s="37">
        <f t="shared" si="8"/>
        <v>15311.28981886321</v>
      </c>
      <c r="F14" s="38">
        <f t="shared" si="1"/>
        <v>0.79171357133008835</v>
      </c>
      <c r="G14" s="39">
        <f t="shared" si="2"/>
        <v>2416.8845831528783</v>
      </c>
      <c r="H14" s="39">
        <f t="shared" si="3"/>
        <v>732.96926249504861</v>
      </c>
      <c r="I14" s="37">
        <f t="shared" si="9"/>
        <v>3149.8538456479268</v>
      </c>
      <c r="J14" s="40">
        <f t="shared" si="10"/>
        <v>-221.38337591167678</v>
      </c>
      <c r="K14" s="37">
        <f t="shared" si="11"/>
        <v>2928.4704697362499</v>
      </c>
      <c r="L14" s="37">
        <f t="shared" si="12"/>
        <v>10085832.013764663</v>
      </c>
      <c r="M14" s="37">
        <f t="shared" si="13"/>
        <v>9376962.4440954719</v>
      </c>
      <c r="N14" s="41">
        <f>'jan-juli'!M14</f>
        <v>9117946.8874742109</v>
      </c>
      <c r="O14" s="41">
        <f t="shared" si="14"/>
        <v>259015.55662126094</v>
      </c>
      <c r="Q14" s="63"/>
      <c r="R14" s="64"/>
      <c r="S14" s="64"/>
      <c r="T14" s="64"/>
    </row>
    <row r="15" spans="1:20" s="34" customFormat="1" x14ac:dyDescent="0.3">
      <c r="A15" s="33">
        <v>1114</v>
      </c>
      <c r="B15" s="34" t="s">
        <v>210</v>
      </c>
      <c r="C15" s="36">
        <v>45878080</v>
      </c>
      <c r="D15" s="36">
        <v>2787</v>
      </c>
      <c r="E15" s="37">
        <f t="shared" si="8"/>
        <v>16461.456763545029</v>
      </c>
      <c r="F15" s="38">
        <f t="shared" si="1"/>
        <v>0.85118620819951885</v>
      </c>
      <c r="G15" s="39">
        <f t="shared" si="2"/>
        <v>1726.7844163437869</v>
      </c>
      <c r="H15" s="39">
        <f t="shared" si="3"/>
        <v>330.41083185641179</v>
      </c>
      <c r="I15" s="37">
        <f t="shared" si="9"/>
        <v>2057.1952482001989</v>
      </c>
      <c r="J15" s="40">
        <f t="shared" si="10"/>
        <v>-221.38337591167678</v>
      </c>
      <c r="K15" s="37">
        <f t="shared" si="11"/>
        <v>1835.8118722885222</v>
      </c>
      <c r="L15" s="37">
        <f t="shared" si="12"/>
        <v>5733403.1567339543</v>
      </c>
      <c r="M15" s="37">
        <f t="shared" si="13"/>
        <v>5116407.6880681114</v>
      </c>
      <c r="N15" s="41">
        <f>'jan-juli'!M15</f>
        <v>4817699.5883793375</v>
      </c>
      <c r="O15" s="41">
        <f t="shared" si="14"/>
        <v>298708.09968877397</v>
      </c>
      <c r="Q15" s="63"/>
      <c r="R15" s="64"/>
      <c r="S15" s="64"/>
      <c r="T15" s="64"/>
    </row>
    <row r="16" spans="1:20" s="34" customFormat="1" x14ac:dyDescent="0.3">
      <c r="A16" s="33">
        <v>1119</v>
      </c>
      <c r="B16" s="34" t="s">
        <v>211</v>
      </c>
      <c r="C16" s="36">
        <v>310507591</v>
      </c>
      <c r="D16" s="36">
        <v>18991</v>
      </c>
      <c r="E16" s="37">
        <f t="shared" si="8"/>
        <v>16350.249644568479</v>
      </c>
      <c r="F16" s="38">
        <f t="shared" si="1"/>
        <v>0.84543592939454282</v>
      </c>
      <c r="G16" s="39">
        <f t="shared" si="2"/>
        <v>1793.5086877297169</v>
      </c>
      <c r="H16" s="39">
        <f t="shared" si="3"/>
        <v>369.33332349820438</v>
      </c>
      <c r="I16" s="37">
        <f t="shared" si="9"/>
        <v>2162.8420112279214</v>
      </c>
      <c r="J16" s="40">
        <f t="shared" si="10"/>
        <v>-221.38337591167678</v>
      </c>
      <c r="K16" s="37">
        <f t="shared" si="11"/>
        <v>1941.4586353162447</v>
      </c>
      <c r="L16" s="37">
        <f t="shared" si="12"/>
        <v>41074532.635229453</v>
      </c>
      <c r="M16" s="37">
        <f t="shared" si="13"/>
        <v>36870240.9432908</v>
      </c>
      <c r="N16" s="41">
        <f>'jan-juli'!M16</f>
        <v>35593534.193761028</v>
      </c>
      <c r="O16" s="41">
        <f t="shared" si="14"/>
        <v>1276706.7495297715</v>
      </c>
      <c r="Q16" s="63"/>
      <c r="R16" s="64"/>
      <c r="S16" s="64"/>
      <c r="T16" s="64"/>
    </row>
    <row r="17" spans="1:20" s="34" customFormat="1" x14ac:dyDescent="0.3">
      <c r="A17" s="33">
        <v>1120</v>
      </c>
      <c r="B17" s="34" t="s">
        <v>212</v>
      </c>
      <c r="C17" s="36">
        <v>356191807</v>
      </c>
      <c r="D17" s="36">
        <v>19588</v>
      </c>
      <c r="E17" s="37">
        <f t="shared" si="8"/>
        <v>18184.184551766386</v>
      </c>
      <c r="F17" s="38">
        <f t="shared" si="1"/>
        <v>0.94026472384240134</v>
      </c>
      <c r="G17" s="39">
        <f t="shared" si="2"/>
        <v>693.14774341097291</v>
      </c>
      <c r="H17" s="39">
        <f t="shared" si="3"/>
        <v>0</v>
      </c>
      <c r="I17" s="37">
        <f t="shared" si="9"/>
        <v>693.14774341097291</v>
      </c>
      <c r="J17" s="40">
        <f t="shared" si="10"/>
        <v>-221.38337591167678</v>
      </c>
      <c r="K17" s="37">
        <f t="shared" si="11"/>
        <v>471.7643674992961</v>
      </c>
      <c r="L17" s="37">
        <f t="shared" si="12"/>
        <v>13577377.997934137</v>
      </c>
      <c r="M17" s="37">
        <f t="shared" si="13"/>
        <v>9240920.4305762127</v>
      </c>
      <c r="N17" s="41">
        <f>'jan-juli'!M17</f>
        <v>9236002.6480417661</v>
      </c>
      <c r="O17" s="41">
        <f t="shared" si="14"/>
        <v>4917.7825344465673</v>
      </c>
      <c r="Q17" s="63"/>
      <c r="R17" s="64"/>
      <c r="S17" s="64"/>
      <c r="T17" s="64"/>
    </row>
    <row r="18" spans="1:20" s="34" customFormat="1" x14ac:dyDescent="0.3">
      <c r="A18" s="33">
        <v>1121</v>
      </c>
      <c r="B18" s="34" t="s">
        <v>213</v>
      </c>
      <c r="C18" s="36">
        <v>351770041</v>
      </c>
      <c r="D18" s="36">
        <v>18916</v>
      </c>
      <c r="E18" s="37">
        <f t="shared" si="8"/>
        <v>18596.428473250158</v>
      </c>
      <c r="F18" s="38">
        <f t="shared" si="1"/>
        <v>0.9615809624609758</v>
      </c>
      <c r="G18" s="39">
        <f t="shared" si="2"/>
        <v>445.8013905207095</v>
      </c>
      <c r="H18" s="39">
        <f t="shared" si="3"/>
        <v>0</v>
      </c>
      <c r="I18" s="37">
        <f t="shared" si="9"/>
        <v>445.8013905207095</v>
      </c>
      <c r="J18" s="40">
        <f t="shared" si="10"/>
        <v>-221.38337591167678</v>
      </c>
      <c r="K18" s="37">
        <f t="shared" si="11"/>
        <v>224.41801460903272</v>
      </c>
      <c r="L18" s="37">
        <f t="shared" si="12"/>
        <v>8432779.1030897405</v>
      </c>
      <c r="M18" s="37">
        <f t="shared" si="13"/>
        <v>4245091.1643444626</v>
      </c>
      <c r="N18" s="41">
        <f>'jan-juli'!M18</f>
        <v>2961802.923910433</v>
      </c>
      <c r="O18" s="41">
        <f t="shared" si="14"/>
        <v>1283288.2404340296</v>
      </c>
      <c r="Q18" s="63"/>
      <c r="R18" s="64"/>
      <c r="S18" s="64"/>
      <c r="T18" s="64"/>
    </row>
    <row r="19" spans="1:20" s="34" customFormat="1" x14ac:dyDescent="0.3">
      <c r="A19" s="33">
        <v>1122</v>
      </c>
      <c r="B19" s="34" t="s">
        <v>214</v>
      </c>
      <c r="C19" s="36">
        <v>205035004</v>
      </c>
      <c r="D19" s="36">
        <v>12002</v>
      </c>
      <c r="E19" s="37">
        <f t="shared" si="8"/>
        <v>17083.403099483421</v>
      </c>
      <c r="F19" s="38">
        <f t="shared" si="1"/>
        <v>0.88334570361935061</v>
      </c>
      <c r="G19" s="39">
        <f t="shared" si="2"/>
        <v>1353.6166147807519</v>
      </c>
      <c r="H19" s="39">
        <f t="shared" si="3"/>
        <v>112.72961427797472</v>
      </c>
      <c r="I19" s="37">
        <f t="shared" si="9"/>
        <v>1466.3462290587265</v>
      </c>
      <c r="J19" s="40">
        <f t="shared" si="10"/>
        <v>-221.38337591167678</v>
      </c>
      <c r="K19" s="37">
        <f t="shared" si="11"/>
        <v>1244.9628531470498</v>
      </c>
      <c r="L19" s="37">
        <f t="shared" si="12"/>
        <v>17599087.441162836</v>
      </c>
      <c r="M19" s="37">
        <f t="shared" si="13"/>
        <v>14942044.163470892</v>
      </c>
      <c r="N19" s="41">
        <f>'jan-juli'!M19</f>
        <v>14195747.518883677</v>
      </c>
      <c r="O19" s="41">
        <f t="shared" si="14"/>
        <v>746296.64458721504</v>
      </c>
      <c r="Q19" s="63"/>
      <c r="R19" s="64"/>
      <c r="S19" s="64"/>
      <c r="T19" s="64"/>
    </row>
    <row r="20" spans="1:20" s="34" customFormat="1" x14ac:dyDescent="0.3">
      <c r="A20" s="33">
        <v>1124</v>
      </c>
      <c r="B20" s="34" t="s">
        <v>215</v>
      </c>
      <c r="C20" s="36">
        <v>662339405</v>
      </c>
      <c r="D20" s="36">
        <v>27153</v>
      </c>
      <c r="E20" s="37">
        <f t="shared" si="8"/>
        <v>24392.862851250324</v>
      </c>
      <c r="F20" s="38">
        <f t="shared" si="1"/>
        <v>1.2613020059966622</v>
      </c>
      <c r="G20" s="39">
        <f t="shared" si="2"/>
        <v>-3032.0592362793896</v>
      </c>
      <c r="H20" s="39">
        <f t="shared" si="3"/>
        <v>0</v>
      </c>
      <c r="I20" s="37">
        <f t="shared" si="9"/>
        <v>-3032.0592362793896</v>
      </c>
      <c r="J20" s="40">
        <f t="shared" si="10"/>
        <v>-221.38337591167678</v>
      </c>
      <c r="K20" s="37">
        <f t="shared" si="11"/>
        <v>-3253.4426121910665</v>
      </c>
      <c r="L20" s="37">
        <f t="shared" si="12"/>
        <v>-82329504.442694262</v>
      </c>
      <c r="M20" s="37">
        <f t="shared" si="13"/>
        <v>-88340727.24882403</v>
      </c>
      <c r="N20" s="41">
        <f>'jan-juli'!M20</f>
        <v>-85895805.403069317</v>
      </c>
      <c r="O20" s="41">
        <f t="shared" si="14"/>
        <v>-2444921.8457547128</v>
      </c>
      <c r="Q20" s="63"/>
      <c r="R20" s="64"/>
      <c r="S20" s="64"/>
      <c r="T20" s="64"/>
    </row>
    <row r="21" spans="1:20" s="34" customFormat="1" x14ac:dyDescent="0.3">
      <c r="A21" s="33">
        <v>1127</v>
      </c>
      <c r="B21" s="34" t="s">
        <v>216</v>
      </c>
      <c r="C21" s="36">
        <v>236777966</v>
      </c>
      <c r="D21" s="36">
        <v>11221</v>
      </c>
      <c r="E21" s="37">
        <f t="shared" si="8"/>
        <v>21101.324837358523</v>
      </c>
      <c r="F21" s="38">
        <f t="shared" si="1"/>
        <v>1.0911037178722653</v>
      </c>
      <c r="G21" s="39">
        <f t="shared" si="2"/>
        <v>-1057.1364279443092</v>
      </c>
      <c r="H21" s="39">
        <f t="shared" si="3"/>
        <v>0</v>
      </c>
      <c r="I21" s="37">
        <f t="shared" si="9"/>
        <v>-1057.1364279443092</v>
      </c>
      <c r="J21" s="40">
        <f t="shared" si="10"/>
        <v>-221.38337591167678</v>
      </c>
      <c r="K21" s="37">
        <f t="shared" si="11"/>
        <v>-1278.5198038559859</v>
      </c>
      <c r="L21" s="37">
        <f t="shared" si="12"/>
        <v>-11862127.857963093</v>
      </c>
      <c r="M21" s="37">
        <f t="shared" si="13"/>
        <v>-14346270.719068017</v>
      </c>
      <c r="N21" s="41">
        <f>'jan-juli'!M21</f>
        <v>-14420654.687682435</v>
      </c>
      <c r="O21" s="41">
        <f t="shared" si="14"/>
        <v>74383.96861441806</v>
      </c>
      <c r="Q21" s="63"/>
      <c r="R21" s="64"/>
      <c r="S21" s="64"/>
      <c r="T21" s="64"/>
    </row>
    <row r="22" spans="1:20" s="34" customFormat="1" x14ac:dyDescent="0.3">
      <c r="A22" s="33">
        <v>1130</v>
      </c>
      <c r="B22" s="34" t="s">
        <v>217</v>
      </c>
      <c r="C22" s="36">
        <v>222710101</v>
      </c>
      <c r="D22" s="36">
        <v>12968</v>
      </c>
      <c r="E22" s="37">
        <f t="shared" si="8"/>
        <v>17173.820249845776</v>
      </c>
      <c r="F22" s="38">
        <f t="shared" si="1"/>
        <v>0.88802097826111714</v>
      </c>
      <c r="G22" s="39">
        <f t="shared" si="2"/>
        <v>1299.366324563339</v>
      </c>
      <c r="H22" s="39">
        <f t="shared" si="3"/>
        <v>81.083611651150562</v>
      </c>
      <c r="I22" s="37">
        <f t="shared" si="9"/>
        <v>1380.4499362144895</v>
      </c>
      <c r="J22" s="40">
        <f t="shared" si="10"/>
        <v>-221.38337591167678</v>
      </c>
      <c r="K22" s="37">
        <f t="shared" si="11"/>
        <v>1159.0665603028128</v>
      </c>
      <c r="L22" s="37">
        <f t="shared" si="12"/>
        <v>17901674.772829499</v>
      </c>
      <c r="M22" s="37">
        <f t="shared" si="13"/>
        <v>15030775.154006876</v>
      </c>
      <c r="N22" s="41">
        <f>'jan-juli'!M22</f>
        <v>14366222.147740666</v>
      </c>
      <c r="O22" s="41">
        <f t="shared" si="14"/>
        <v>664553.00626621023</v>
      </c>
      <c r="Q22" s="63"/>
      <c r="R22" s="64"/>
      <c r="S22" s="64"/>
      <c r="T22" s="64"/>
    </row>
    <row r="23" spans="1:20" s="34" customFormat="1" x14ac:dyDescent="0.3">
      <c r="A23" s="33">
        <v>1133</v>
      </c>
      <c r="B23" s="34" t="s">
        <v>218</v>
      </c>
      <c r="C23" s="36">
        <v>66343908</v>
      </c>
      <c r="D23" s="36">
        <v>2574</v>
      </c>
      <c r="E23" s="37">
        <f t="shared" si="8"/>
        <v>25774.634032634032</v>
      </c>
      <c r="F23" s="38">
        <f t="shared" si="1"/>
        <v>1.3327503953692248</v>
      </c>
      <c r="G23" s="39">
        <f t="shared" si="2"/>
        <v>-3861.1219451096149</v>
      </c>
      <c r="H23" s="39">
        <f t="shared" si="3"/>
        <v>0</v>
      </c>
      <c r="I23" s="37">
        <f t="shared" si="9"/>
        <v>-3861.1219451096149</v>
      </c>
      <c r="J23" s="40">
        <f t="shared" si="10"/>
        <v>-221.38337591167678</v>
      </c>
      <c r="K23" s="37">
        <f t="shared" si="11"/>
        <v>-4082.5053210212918</v>
      </c>
      <c r="L23" s="37">
        <f t="shared" si="12"/>
        <v>-9938527.8867121488</v>
      </c>
      <c r="M23" s="37">
        <f t="shared" si="13"/>
        <v>-10508368.696308805</v>
      </c>
      <c r="N23" s="41">
        <f>'jan-juli'!M23</f>
        <v>-10734942.558461331</v>
      </c>
      <c r="O23" s="41">
        <f t="shared" si="14"/>
        <v>226573.86215252616</v>
      </c>
      <c r="Q23" s="63"/>
      <c r="R23" s="64"/>
      <c r="S23" s="64"/>
      <c r="T23" s="64"/>
    </row>
    <row r="24" spans="1:20" s="34" customFormat="1" x14ac:dyDescent="0.3">
      <c r="A24" s="33">
        <v>1134</v>
      </c>
      <c r="B24" s="34" t="s">
        <v>219</v>
      </c>
      <c r="C24" s="36">
        <v>105181199</v>
      </c>
      <c r="D24" s="36">
        <v>3804</v>
      </c>
      <c r="E24" s="37">
        <f t="shared" si="8"/>
        <v>27650.157465825447</v>
      </c>
      <c r="F24" s="38">
        <f t="shared" si="1"/>
        <v>1.4297296422499091</v>
      </c>
      <c r="G24" s="39">
        <f t="shared" si="2"/>
        <v>-4986.4360050244632</v>
      </c>
      <c r="H24" s="39">
        <f t="shared" si="3"/>
        <v>0</v>
      </c>
      <c r="I24" s="37">
        <f t="shared" si="9"/>
        <v>-4986.4360050244632</v>
      </c>
      <c r="J24" s="40">
        <f t="shared" si="10"/>
        <v>-221.38337591167678</v>
      </c>
      <c r="K24" s="37">
        <f t="shared" si="11"/>
        <v>-5207.8193809361401</v>
      </c>
      <c r="L24" s="37">
        <f t="shared" si="12"/>
        <v>-18968402.563113056</v>
      </c>
      <c r="M24" s="37">
        <f t="shared" si="13"/>
        <v>-19810544.925081078</v>
      </c>
      <c r="N24" s="41">
        <f>'jan-juli'!M24</f>
        <v>-19954808.965185273</v>
      </c>
      <c r="O24" s="41">
        <f t="shared" si="14"/>
        <v>144264.04010419548</v>
      </c>
      <c r="Q24" s="63"/>
      <c r="R24" s="64"/>
      <c r="S24" s="64"/>
      <c r="T24" s="64"/>
    </row>
    <row r="25" spans="1:20" s="34" customFormat="1" x14ac:dyDescent="0.3">
      <c r="A25" s="33">
        <v>1135</v>
      </c>
      <c r="B25" s="34" t="s">
        <v>220</v>
      </c>
      <c r="C25" s="36">
        <v>96843591</v>
      </c>
      <c r="D25" s="36">
        <v>4595</v>
      </c>
      <c r="E25" s="37">
        <f t="shared" si="8"/>
        <v>21075.863112078347</v>
      </c>
      <c r="F25" s="38">
        <f t="shared" si="1"/>
        <v>1.0897871473094798</v>
      </c>
      <c r="G25" s="39">
        <f t="shared" si="2"/>
        <v>-1041.8593927762033</v>
      </c>
      <c r="H25" s="39">
        <f t="shared" si="3"/>
        <v>0</v>
      </c>
      <c r="I25" s="37">
        <f t="shared" si="9"/>
        <v>-1041.8593927762033</v>
      </c>
      <c r="J25" s="40">
        <f t="shared" si="10"/>
        <v>-221.38337591167678</v>
      </c>
      <c r="K25" s="37">
        <f t="shared" si="11"/>
        <v>-1263.24276868788</v>
      </c>
      <c r="L25" s="37">
        <f t="shared" si="12"/>
        <v>-4787343.9098066539</v>
      </c>
      <c r="M25" s="37">
        <f t="shared" si="13"/>
        <v>-5804600.5221208083</v>
      </c>
      <c r="N25" s="41">
        <f>'jan-juli'!M25</f>
        <v>-6114058.6836557109</v>
      </c>
      <c r="O25" s="41">
        <f t="shared" si="14"/>
        <v>309458.16153490264</v>
      </c>
      <c r="Q25" s="63"/>
      <c r="R25" s="64"/>
      <c r="S25" s="64"/>
      <c r="T25" s="64"/>
    </row>
    <row r="26" spans="1:20" s="34" customFormat="1" x14ac:dyDescent="0.3">
      <c r="A26" s="33">
        <v>1144</v>
      </c>
      <c r="B26" s="34" t="s">
        <v>221</v>
      </c>
      <c r="C26" s="36">
        <v>8767483</v>
      </c>
      <c r="D26" s="36">
        <v>517</v>
      </c>
      <c r="E26" s="37">
        <f t="shared" si="8"/>
        <v>16958.381044487429</v>
      </c>
      <c r="F26" s="38">
        <f t="shared" si="1"/>
        <v>0.87688108445095359</v>
      </c>
      <c r="G26" s="39">
        <f t="shared" si="2"/>
        <v>1428.6298477783471</v>
      </c>
      <c r="H26" s="39">
        <f t="shared" si="3"/>
        <v>156.487333526572</v>
      </c>
      <c r="I26" s="37">
        <f t="shared" si="9"/>
        <v>1585.1171813049191</v>
      </c>
      <c r="J26" s="40">
        <f t="shared" si="10"/>
        <v>-221.38337591167678</v>
      </c>
      <c r="K26" s="37">
        <f t="shared" si="11"/>
        <v>1363.7338053932424</v>
      </c>
      <c r="L26" s="37">
        <f t="shared" si="12"/>
        <v>819505.58273464313</v>
      </c>
      <c r="M26" s="37">
        <f t="shared" si="13"/>
        <v>705050.37738830631</v>
      </c>
      <c r="N26" s="41">
        <f>'jan-juli'!M26</f>
        <v>570187.55959530617</v>
      </c>
      <c r="O26" s="41">
        <f t="shared" si="14"/>
        <v>134862.81779300014</v>
      </c>
      <c r="Q26" s="63"/>
      <c r="R26" s="64"/>
      <c r="S26" s="64"/>
      <c r="T26" s="64"/>
    </row>
    <row r="27" spans="1:20" s="34" customFormat="1" x14ac:dyDescent="0.3">
      <c r="A27" s="33">
        <v>1145</v>
      </c>
      <c r="B27" s="34" t="s">
        <v>222</v>
      </c>
      <c r="C27" s="36">
        <v>14696934</v>
      </c>
      <c r="D27" s="36">
        <v>852</v>
      </c>
      <c r="E27" s="37">
        <f t="shared" si="8"/>
        <v>17249.922535211266</v>
      </c>
      <c r="F27" s="38">
        <f t="shared" si="1"/>
        <v>0.89195606229687652</v>
      </c>
      <c r="G27" s="39">
        <f t="shared" si="2"/>
        <v>1253.7049533440447</v>
      </c>
      <c r="H27" s="39">
        <f t="shared" si="3"/>
        <v>54.447811773228928</v>
      </c>
      <c r="I27" s="37">
        <f t="shared" si="9"/>
        <v>1308.1527651172737</v>
      </c>
      <c r="J27" s="40">
        <f t="shared" si="10"/>
        <v>-221.38337591167678</v>
      </c>
      <c r="K27" s="37">
        <f t="shared" si="11"/>
        <v>1086.769389205597</v>
      </c>
      <c r="L27" s="37">
        <f t="shared" si="12"/>
        <v>1114546.1558799171</v>
      </c>
      <c r="M27" s="37">
        <f t="shared" si="13"/>
        <v>925927.51960316871</v>
      </c>
      <c r="N27" s="41">
        <f>'jan-juli'!M27</f>
        <v>779993.8109521938</v>
      </c>
      <c r="O27" s="41">
        <f t="shared" si="14"/>
        <v>145933.70865097491</v>
      </c>
      <c r="Q27" s="63"/>
      <c r="R27" s="64"/>
      <c r="S27" s="64"/>
      <c r="T27" s="64"/>
    </row>
    <row r="28" spans="1:20" s="34" customFormat="1" x14ac:dyDescent="0.3">
      <c r="A28" s="33">
        <v>1146</v>
      </c>
      <c r="B28" s="34" t="s">
        <v>223</v>
      </c>
      <c r="C28" s="36">
        <v>184682045</v>
      </c>
      <c r="D28" s="36">
        <v>11065</v>
      </c>
      <c r="E28" s="37">
        <f t="shared" si="8"/>
        <v>16690.650248531405</v>
      </c>
      <c r="F28" s="38">
        <f t="shared" si="1"/>
        <v>0.86303730596272643</v>
      </c>
      <c r="G28" s="39">
        <f t="shared" si="2"/>
        <v>1589.2683253519615</v>
      </c>
      <c r="H28" s="39">
        <f t="shared" si="3"/>
        <v>250.19311211118037</v>
      </c>
      <c r="I28" s="37">
        <f t="shared" si="9"/>
        <v>1839.4614374631419</v>
      </c>
      <c r="J28" s="40">
        <f t="shared" si="10"/>
        <v>-221.38337591167678</v>
      </c>
      <c r="K28" s="37">
        <f t="shared" si="11"/>
        <v>1618.0780615514652</v>
      </c>
      <c r="L28" s="37">
        <f t="shared" si="12"/>
        <v>20353640.805529665</v>
      </c>
      <c r="M28" s="37">
        <f t="shared" si="13"/>
        <v>17904033.751066964</v>
      </c>
      <c r="N28" s="41">
        <f>'jan-juli'!M28</f>
        <v>16532327.383698368</v>
      </c>
      <c r="O28" s="41">
        <f t="shared" si="14"/>
        <v>1371706.3673685957</v>
      </c>
      <c r="Q28" s="63"/>
      <c r="R28" s="64"/>
      <c r="S28" s="64"/>
      <c r="T28" s="64"/>
    </row>
    <row r="29" spans="1:20" s="34" customFormat="1" x14ac:dyDescent="0.3">
      <c r="A29" s="33">
        <v>1149</v>
      </c>
      <c r="B29" s="34" t="s">
        <v>224</v>
      </c>
      <c r="C29" s="36">
        <v>699921162</v>
      </c>
      <c r="D29" s="36">
        <v>42186</v>
      </c>
      <c r="E29" s="37">
        <f t="shared" si="8"/>
        <v>16591.313753377897</v>
      </c>
      <c r="F29" s="38">
        <f t="shared" si="1"/>
        <v>0.85790083135661532</v>
      </c>
      <c r="G29" s="39">
        <f t="shared" si="2"/>
        <v>1648.870222444066</v>
      </c>
      <c r="H29" s="39">
        <f t="shared" si="3"/>
        <v>284.96088541490803</v>
      </c>
      <c r="I29" s="37">
        <f t="shared" si="9"/>
        <v>1933.8311078589741</v>
      </c>
      <c r="J29" s="40">
        <f t="shared" si="10"/>
        <v>-221.38337591167678</v>
      </c>
      <c r="K29" s="37">
        <f t="shared" si="11"/>
        <v>1712.4477319472974</v>
      </c>
      <c r="L29" s="37">
        <f t="shared" si="12"/>
        <v>81580599.116138682</v>
      </c>
      <c r="M29" s="37">
        <f t="shared" si="13"/>
        <v>72241320.019928694</v>
      </c>
      <c r="N29" s="41">
        <f>'jan-juli'!M29</f>
        <v>69448905.004618093</v>
      </c>
      <c r="O29" s="41">
        <f t="shared" si="14"/>
        <v>2792415.0153106004</v>
      </c>
      <c r="Q29" s="63"/>
      <c r="R29" s="64"/>
      <c r="S29" s="64"/>
      <c r="T29" s="64"/>
    </row>
    <row r="30" spans="1:20" s="34" customFormat="1" x14ac:dyDescent="0.3">
      <c r="A30" s="33">
        <v>1151</v>
      </c>
      <c r="B30" s="34" t="s">
        <v>225</v>
      </c>
      <c r="C30" s="36">
        <v>3744417</v>
      </c>
      <c r="D30" s="36">
        <v>198</v>
      </c>
      <c r="E30" s="37">
        <f t="shared" si="8"/>
        <v>18911.196969696968</v>
      </c>
      <c r="F30" s="38">
        <f t="shared" si="1"/>
        <v>0.97785695837067954</v>
      </c>
      <c r="G30" s="39">
        <f t="shared" si="2"/>
        <v>256.94029265262361</v>
      </c>
      <c r="H30" s="39">
        <f t="shared" si="3"/>
        <v>0</v>
      </c>
      <c r="I30" s="37">
        <f t="shared" si="9"/>
        <v>256.94029265262361</v>
      </c>
      <c r="J30" s="40">
        <f t="shared" si="10"/>
        <v>-221.38337591167678</v>
      </c>
      <c r="K30" s="37">
        <f t="shared" si="11"/>
        <v>35.556916740946832</v>
      </c>
      <c r="L30" s="37">
        <f t="shared" si="12"/>
        <v>50874.177945219475</v>
      </c>
      <c r="M30" s="37">
        <f t="shared" si="13"/>
        <v>7040.2695147074728</v>
      </c>
      <c r="N30" s="41">
        <f>'jan-juli'!M30</f>
        <v>39403.295502974579</v>
      </c>
      <c r="O30" s="41">
        <f t="shared" si="14"/>
        <v>-32363.025988267105</v>
      </c>
      <c r="Q30" s="63"/>
      <c r="R30" s="64"/>
      <c r="S30" s="64"/>
      <c r="T30" s="64"/>
    </row>
    <row r="31" spans="1:20" s="34" customFormat="1" x14ac:dyDescent="0.3">
      <c r="A31" s="33">
        <v>1160</v>
      </c>
      <c r="B31" s="34" t="s">
        <v>226</v>
      </c>
      <c r="C31" s="36">
        <v>192332148</v>
      </c>
      <c r="D31" s="36">
        <v>8714</v>
      </c>
      <c r="E31" s="37">
        <f t="shared" si="8"/>
        <v>22071.625889373423</v>
      </c>
      <c r="F31" s="38">
        <f t="shared" si="1"/>
        <v>1.1412758797374043</v>
      </c>
      <c r="G31" s="39">
        <f t="shared" si="2"/>
        <v>-1639.3170591532491</v>
      </c>
      <c r="H31" s="39">
        <f t="shared" si="3"/>
        <v>0</v>
      </c>
      <c r="I31" s="37">
        <f t="shared" si="9"/>
        <v>-1639.3170591532491</v>
      </c>
      <c r="J31" s="40">
        <f t="shared" si="10"/>
        <v>-221.38337591167678</v>
      </c>
      <c r="K31" s="37">
        <f t="shared" si="11"/>
        <v>-1860.7004350649258</v>
      </c>
      <c r="L31" s="37">
        <f t="shared" si="12"/>
        <v>-14285008.853461413</v>
      </c>
      <c r="M31" s="37">
        <f t="shared" si="13"/>
        <v>-16214143.591155764</v>
      </c>
      <c r="N31" s="41">
        <f>'jan-juli'!M31</f>
        <v>-16475388.596904436</v>
      </c>
      <c r="O31" s="41">
        <f t="shared" si="14"/>
        <v>261245.00574867241</v>
      </c>
      <c r="Q31" s="63"/>
      <c r="R31" s="64"/>
      <c r="S31" s="64"/>
      <c r="T31" s="64"/>
    </row>
    <row r="32" spans="1:20" s="34" customFormat="1" x14ac:dyDescent="0.3">
      <c r="A32" s="33">
        <v>1505</v>
      </c>
      <c r="B32" s="34" t="s">
        <v>267</v>
      </c>
      <c r="C32" s="36">
        <v>403364295</v>
      </c>
      <c r="D32" s="36">
        <v>24179</v>
      </c>
      <c r="E32" s="37">
        <f t="shared" si="8"/>
        <v>16682.422556764133</v>
      </c>
      <c r="F32" s="38">
        <f t="shared" si="1"/>
        <v>0.86261186987537308</v>
      </c>
      <c r="G32" s="39">
        <f t="shared" si="2"/>
        <v>1594.2049404123245</v>
      </c>
      <c r="H32" s="39">
        <f t="shared" si="3"/>
        <v>253.07280422972542</v>
      </c>
      <c r="I32" s="37">
        <f t="shared" si="9"/>
        <v>1847.27774464205</v>
      </c>
      <c r="J32" s="40">
        <f t="shared" si="10"/>
        <v>-221.38337591167678</v>
      </c>
      <c r="K32" s="37">
        <f t="shared" si="11"/>
        <v>1625.8943687303733</v>
      </c>
      <c r="L32" s="37">
        <f t="shared" si="12"/>
        <v>44665328.587700129</v>
      </c>
      <c r="M32" s="37">
        <f t="shared" si="13"/>
        <v>39312499.941531695</v>
      </c>
      <c r="N32" s="41">
        <f>'jan-juli'!M32</f>
        <v>36730573.115096472</v>
      </c>
      <c r="O32" s="41">
        <f t="shared" si="14"/>
        <v>2581926.8264352232</v>
      </c>
      <c r="Q32" s="63"/>
      <c r="R32" s="64"/>
      <c r="S32" s="64"/>
      <c r="T32" s="64"/>
    </row>
    <row r="33" spans="1:20" s="34" customFormat="1" x14ac:dyDescent="0.3">
      <c r="A33" s="33">
        <v>1506</v>
      </c>
      <c r="B33" s="34" t="s">
        <v>265</v>
      </c>
      <c r="C33" s="36">
        <v>589956655</v>
      </c>
      <c r="D33" s="36">
        <v>31967</v>
      </c>
      <c r="E33" s="37">
        <f t="shared" si="8"/>
        <v>18455.177370413239</v>
      </c>
      <c r="F33" s="38">
        <f t="shared" si="1"/>
        <v>0.95427717444544513</v>
      </c>
      <c r="G33" s="39">
        <f t="shared" si="2"/>
        <v>530.55205222286088</v>
      </c>
      <c r="H33" s="39">
        <f t="shared" si="3"/>
        <v>0</v>
      </c>
      <c r="I33" s="37">
        <f t="shared" si="9"/>
        <v>530.55205222286088</v>
      </c>
      <c r="J33" s="40">
        <f t="shared" si="10"/>
        <v>-221.38337591167678</v>
      </c>
      <c r="K33" s="37">
        <f t="shared" si="11"/>
        <v>309.16867631118407</v>
      </c>
      <c r="L33" s="37">
        <f t="shared" si="12"/>
        <v>16960157.453408193</v>
      </c>
      <c r="M33" s="37">
        <f t="shared" si="13"/>
        <v>9883195.0756396204</v>
      </c>
      <c r="N33" s="41">
        <f>'jan-juli'!M33</f>
        <v>8474323.9189070147</v>
      </c>
      <c r="O33" s="41">
        <f t="shared" si="14"/>
        <v>1408871.1567326058</v>
      </c>
      <c r="Q33" s="63"/>
      <c r="R33" s="64"/>
      <c r="S33" s="64"/>
      <c r="T33" s="64"/>
    </row>
    <row r="34" spans="1:20" s="34" customFormat="1" x14ac:dyDescent="0.3">
      <c r="A34" s="33">
        <v>1507</v>
      </c>
      <c r="B34" s="34" t="s">
        <v>266</v>
      </c>
      <c r="C34" s="36">
        <v>1255957601</v>
      </c>
      <c r="D34" s="36">
        <v>66258</v>
      </c>
      <c r="E34" s="37">
        <f t="shared" si="8"/>
        <v>18955.561607654923</v>
      </c>
      <c r="F34" s="38">
        <f t="shared" si="1"/>
        <v>0.98015095752907755</v>
      </c>
      <c r="G34" s="39">
        <f t="shared" si="2"/>
        <v>230.32150987785062</v>
      </c>
      <c r="H34" s="39">
        <f t="shared" si="3"/>
        <v>0</v>
      </c>
      <c r="I34" s="37">
        <f t="shared" si="9"/>
        <v>230.32150987785062</v>
      </c>
      <c r="J34" s="40">
        <f t="shared" si="10"/>
        <v>-221.38337591167678</v>
      </c>
      <c r="K34" s="37">
        <f t="shared" si="11"/>
        <v>8.9381339661738366</v>
      </c>
      <c r="L34" s="37">
        <f t="shared" si="12"/>
        <v>15260642.601486627</v>
      </c>
      <c r="M34" s="37">
        <f t="shared" si="13"/>
        <v>592222.88033074606</v>
      </c>
      <c r="N34" s="41">
        <f>'jan-juli'!M34</f>
        <v>-92080.041231899333</v>
      </c>
      <c r="O34" s="41">
        <f t="shared" si="14"/>
        <v>684302.92156264535</v>
      </c>
      <c r="Q34" s="63"/>
      <c r="R34" s="64"/>
      <c r="S34" s="64"/>
      <c r="T34" s="64"/>
    </row>
    <row r="35" spans="1:20" s="34" customFormat="1" x14ac:dyDescent="0.3">
      <c r="A35" s="33">
        <v>1511</v>
      </c>
      <c r="B35" s="34" t="s">
        <v>268</v>
      </c>
      <c r="C35" s="36">
        <v>51854084</v>
      </c>
      <c r="D35" s="36">
        <v>3117</v>
      </c>
      <c r="E35" s="37">
        <f t="shared" si="8"/>
        <v>16635.894770612769</v>
      </c>
      <c r="F35" s="38">
        <f t="shared" si="1"/>
        <v>0.86020601901788385</v>
      </c>
      <c r="G35" s="39">
        <f t="shared" si="2"/>
        <v>1622.121612103143</v>
      </c>
      <c r="H35" s="39">
        <f t="shared" si="3"/>
        <v>269.35752938270286</v>
      </c>
      <c r="I35" s="37">
        <f t="shared" si="9"/>
        <v>1891.479141485846</v>
      </c>
      <c r="J35" s="40">
        <f t="shared" si="10"/>
        <v>-221.38337591167678</v>
      </c>
      <c r="K35" s="37">
        <f t="shared" si="11"/>
        <v>1670.0957655741693</v>
      </c>
      <c r="L35" s="37">
        <f t="shared" si="12"/>
        <v>5895740.4840113819</v>
      </c>
      <c r="M35" s="37">
        <f t="shared" si="13"/>
        <v>5205688.5012946855</v>
      </c>
      <c r="N35" s="41">
        <f>'jan-juli'!M35</f>
        <v>4784654.787057193</v>
      </c>
      <c r="O35" s="41">
        <f t="shared" si="14"/>
        <v>421033.71423749253</v>
      </c>
      <c r="Q35" s="63"/>
      <c r="R35" s="64"/>
      <c r="S35" s="64"/>
      <c r="T35" s="64"/>
    </row>
    <row r="36" spans="1:20" s="34" customFormat="1" x14ac:dyDescent="0.3">
      <c r="A36" s="33">
        <v>1514</v>
      </c>
      <c r="B36" s="34" t="s">
        <v>159</v>
      </c>
      <c r="C36" s="36">
        <v>45229811</v>
      </c>
      <c r="D36" s="36">
        <v>2461</v>
      </c>
      <c r="E36" s="37">
        <f t="shared" si="8"/>
        <v>18378.631044290938</v>
      </c>
      <c r="F36" s="38">
        <f t="shared" si="1"/>
        <v>0.95031913002571089</v>
      </c>
      <c r="G36" s="39">
        <f t="shared" si="2"/>
        <v>576.47984789624172</v>
      </c>
      <c r="H36" s="39">
        <f t="shared" si="3"/>
        <v>0</v>
      </c>
      <c r="I36" s="37">
        <f t="shared" si="9"/>
        <v>576.47984789624172</v>
      </c>
      <c r="J36" s="40">
        <f t="shared" si="10"/>
        <v>-221.38337591167678</v>
      </c>
      <c r="K36" s="37">
        <f t="shared" si="11"/>
        <v>355.09647198456491</v>
      </c>
      <c r="L36" s="37">
        <f t="shared" si="12"/>
        <v>1418716.9056726508</v>
      </c>
      <c r="M36" s="37">
        <f t="shared" si="13"/>
        <v>873892.41755401425</v>
      </c>
      <c r="N36" s="41">
        <f>'jan-juli'!M36</f>
        <v>576782.68703444721</v>
      </c>
      <c r="O36" s="41">
        <f t="shared" si="14"/>
        <v>297109.73051956703</v>
      </c>
      <c r="Q36" s="63"/>
      <c r="R36" s="64"/>
      <c r="S36" s="64"/>
      <c r="T36" s="64"/>
    </row>
    <row r="37" spans="1:20" s="34" customFormat="1" x14ac:dyDescent="0.3">
      <c r="A37" s="33">
        <v>1515</v>
      </c>
      <c r="B37" s="34" t="s">
        <v>413</v>
      </c>
      <c r="C37" s="36">
        <v>185571531</v>
      </c>
      <c r="D37" s="36">
        <v>8900</v>
      </c>
      <c r="E37" s="37">
        <f t="shared" si="8"/>
        <v>20850.733820224719</v>
      </c>
      <c r="F37" s="38">
        <f t="shared" si="1"/>
        <v>1.0781462001539459</v>
      </c>
      <c r="G37" s="39">
        <f t="shared" si="2"/>
        <v>-906.78181766402702</v>
      </c>
      <c r="H37" s="39">
        <f t="shared" si="3"/>
        <v>0</v>
      </c>
      <c r="I37" s="37">
        <f t="shared" si="9"/>
        <v>-906.78181766402702</v>
      </c>
      <c r="J37" s="40">
        <f t="shared" si="10"/>
        <v>-221.38337591167678</v>
      </c>
      <c r="K37" s="37">
        <f t="shared" si="11"/>
        <v>-1128.1651935757038</v>
      </c>
      <c r="L37" s="37">
        <f t="shared" si="12"/>
        <v>-8070358.1772098402</v>
      </c>
      <c r="M37" s="37">
        <f t="shared" si="13"/>
        <v>-10040670.222823763</v>
      </c>
      <c r="N37" s="41">
        <f>'jan-juli'!M37</f>
        <v>-9870620.9071895182</v>
      </c>
      <c r="O37" s="41">
        <f t="shared" si="14"/>
        <v>-170049.31563424505</v>
      </c>
      <c r="Q37" s="63"/>
      <c r="R37" s="64"/>
      <c r="S37" s="64"/>
      <c r="T37" s="64"/>
    </row>
    <row r="38" spans="1:20" s="34" customFormat="1" x14ac:dyDescent="0.3">
      <c r="A38" s="33">
        <v>1516</v>
      </c>
      <c r="B38" s="34" t="s">
        <v>269</v>
      </c>
      <c r="C38" s="36">
        <v>170375103</v>
      </c>
      <c r="D38" s="36">
        <v>8571</v>
      </c>
      <c r="E38" s="37">
        <f t="shared" si="8"/>
        <v>19878.089254462724</v>
      </c>
      <c r="F38" s="38">
        <f t="shared" si="1"/>
        <v>1.0278528602783243</v>
      </c>
      <c r="G38" s="39">
        <f t="shared" si="2"/>
        <v>-323.19507820682992</v>
      </c>
      <c r="H38" s="39">
        <f t="shared" si="3"/>
        <v>0</v>
      </c>
      <c r="I38" s="37">
        <f t="shared" si="9"/>
        <v>-323.19507820682992</v>
      </c>
      <c r="J38" s="40">
        <f t="shared" si="10"/>
        <v>-221.38337591167678</v>
      </c>
      <c r="K38" s="37">
        <f t="shared" si="11"/>
        <v>-544.57845411850667</v>
      </c>
      <c r="L38" s="37">
        <f t="shared" si="12"/>
        <v>-2770105.0153107392</v>
      </c>
      <c r="M38" s="37">
        <f t="shared" si="13"/>
        <v>-4667581.9302497208</v>
      </c>
      <c r="N38" s="41">
        <f>'jan-juli'!M38</f>
        <v>-5171163.3658788064</v>
      </c>
      <c r="O38" s="41">
        <f t="shared" si="14"/>
        <v>503581.43562908564</v>
      </c>
      <c r="Q38" s="63"/>
      <c r="R38" s="64"/>
      <c r="S38" s="64"/>
      <c r="T38" s="64"/>
    </row>
    <row r="39" spans="1:20" s="34" customFormat="1" x14ac:dyDescent="0.3">
      <c r="A39" s="33">
        <v>1517</v>
      </c>
      <c r="B39" s="34" t="s">
        <v>270</v>
      </c>
      <c r="C39" s="36">
        <v>81369753</v>
      </c>
      <c r="D39" s="36">
        <v>5175</v>
      </c>
      <c r="E39" s="37">
        <f t="shared" si="8"/>
        <v>15723.623768115942</v>
      </c>
      <c r="F39" s="38">
        <f t="shared" si="1"/>
        <v>0.81303446508923727</v>
      </c>
      <c r="G39" s="39">
        <f t="shared" si="2"/>
        <v>2169.4842136012394</v>
      </c>
      <c r="H39" s="39">
        <f t="shared" si="3"/>
        <v>588.65238025659244</v>
      </c>
      <c r="I39" s="37">
        <f t="shared" si="9"/>
        <v>2758.1365938578319</v>
      </c>
      <c r="J39" s="40">
        <f t="shared" si="10"/>
        <v>-221.38337591167678</v>
      </c>
      <c r="K39" s="37">
        <f t="shared" si="11"/>
        <v>2536.753217946155</v>
      </c>
      <c r="L39" s="37">
        <f t="shared" si="12"/>
        <v>14273356.87321428</v>
      </c>
      <c r="M39" s="37">
        <f t="shared" si="13"/>
        <v>13127697.902871352</v>
      </c>
      <c r="N39" s="41">
        <f>'jan-juli'!M39</f>
        <v>12252429.322448174</v>
      </c>
      <c r="O39" s="41">
        <f t="shared" si="14"/>
        <v>875268.58042317815</v>
      </c>
      <c r="Q39" s="63"/>
      <c r="R39" s="64"/>
      <c r="S39" s="64"/>
      <c r="T39" s="64"/>
    </row>
    <row r="40" spans="1:20" s="34" customFormat="1" x14ac:dyDescent="0.3">
      <c r="A40" s="33">
        <v>1520</v>
      </c>
      <c r="B40" s="34" t="s">
        <v>272</v>
      </c>
      <c r="C40" s="36">
        <v>173143521</v>
      </c>
      <c r="D40" s="36">
        <v>10825</v>
      </c>
      <c r="E40" s="37">
        <f t="shared" si="8"/>
        <v>15994.782540415705</v>
      </c>
      <c r="F40" s="38">
        <f t="shared" si="1"/>
        <v>0.82705549679555668</v>
      </c>
      <c r="G40" s="39">
        <f t="shared" si="2"/>
        <v>2006.7889502213816</v>
      </c>
      <c r="H40" s="39">
        <f t="shared" si="3"/>
        <v>493.7468099516754</v>
      </c>
      <c r="I40" s="37">
        <f t="shared" si="9"/>
        <v>2500.535760173057</v>
      </c>
      <c r="J40" s="40">
        <f t="shared" si="10"/>
        <v>-221.38337591167678</v>
      </c>
      <c r="K40" s="37">
        <f t="shared" si="11"/>
        <v>2279.1523842613801</v>
      </c>
      <c r="L40" s="37">
        <f t="shared" si="12"/>
        <v>27068299.603873342</v>
      </c>
      <c r="M40" s="37">
        <f t="shared" si="13"/>
        <v>24671824.55962944</v>
      </c>
      <c r="N40" s="41">
        <f>'jan-juli'!M40</f>
        <v>22658241.661932651</v>
      </c>
      <c r="O40" s="41">
        <f t="shared" si="14"/>
        <v>2013582.8976967894</v>
      </c>
      <c r="Q40" s="63"/>
      <c r="R40" s="64"/>
      <c r="S40" s="64"/>
      <c r="T40" s="64"/>
    </row>
    <row r="41" spans="1:20" s="34" customFormat="1" x14ac:dyDescent="0.3">
      <c r="A41" s="33">
        <v>1525</v>
      </c>
      <c r="B41" s="34" t="s">
        <v>273</v>
      </c>
      <c r="C41" s="36">
        <v>78047046</v>
      </c>
      <c r="D41" s="36">
        <v>4523</v>
      </c>
      <c r="E41" s="37">
        <f t="shared" si="8"/>
        <v>17255.59274817599</v>
      </c>
      <c r="F41" s="38">
        <f t="shared" si="1"/>
        <v>0.89224925670502964</v>
      </c>
      <c r="G41" s="39">
        <f t="shared" si="2"/>
        <v>1250.3028255652105</v>
      </c>
      <c r="H41" s="39">
        <f t="shared" si="3"/>
        <v>52.463237235575612</v>
      </c>
      <c r="I41" s="37">
        <f t="shared" si="9"/>
        <v>1302.7660628007861</v>
      </c>
      <c r="J41" s="40">
        <f t="shared" si="10"/>
        <v>-221.38337591167678</v>
      </c>
      <c r="K41" s="37">
        <f t="shared" si="11"/>
        <v>1081.3826868891094</v>
      </c>
      <c r="L41" s="37">
        <f t="shared" si="12"/>
        <v>5892410.9020479554</v>
      </c>
      <c r="M41" s="37">
        <f t="shared" si="13"/>
        <v>4891093.8927994417</v>
      </c>
      <c r="N41" s="41">
        <f>'jan-juli'!M41</f>
        <v>5059692.7474846495</v>
      </c>
      <c r="O41" s="41">
        <f t="shared" si="14"/>
        <v>-168598.85468520783</v>
      </c>
      <c r="Q41" s="63"/>
      <c r="R41" s="64"/>
      <c r="S41" s="64"/>
      <c r="T41" s="64"/>
    </row>
    <row r="42" spans="1:20" s="34" customFormat="1" x14ac:dyDescent="0.3">
      <c r="A42" s="33">
        <v>1528</v>
      </c>
      <c r="B42" s="34" t="s">
        <v>274</v>
      </c>
      <c r="C42" s="36">
        <v>125094293</v>
      </c>
      <c r="D42" s="36">
        <v>7625</v>
      </c>
      <c r="E42" s="37">
        <f t="shared" si="8"/>
        <v>16405.808918032788</v>
      </c>
      <c r="F42" s="38">
        <f t="shared" si="1"/>
        <v>0.8483087788628314</v>
      </c>
      <c r="G42" s="39">
        <f t="shared" si="2"/>
        <v>1760.1731236511316</v>
      </c>
      <c r="H42" s="39">
        <f t="shared" si="3"/>
        <v>349.88757778569629</v>
      </c>
      <c r="I42" s="37">
        <f t="shared" si="9"/>
        <v>2110.0607014368279</v>
      </c>
      <c r="J42" s="40">
        <f t="shared" si="10"/>
        <v>-221.38337591167678</v>
      </c>
      <c r="K42" s="37">
        <f t="shared" si="11"/>
        <v>1888.6773255251512</v>
      </c>
      <c r="L42" s="37">
        <f t="shared" si="12"/>
        <v>16089212.848455813</v>
      </c>
      <c r="M42" s="37">
        <f t="shared" si="13"/>
        <v>14401164.607129278</v>
      </c>
      <c r="N42" s="41">
        <f>'jan-juli'!M42</f>
        <v>13915366.255056493</v>
      </c>
      <c r="O42" s="41">
        <f t="shared" si="14"/>
        <v>485798.35207278468</v>
      </c>
      <c r="Q42" s="63"/>
      <c r="R42" s="64"/>
      <c r="S42" s="64"/>
      <c r="T42" s="64"/>
    </row>
    <row r="43" spans="1:20" s="34" customFormat="1" x14ac:dyDescent="0.3">
      <c r="A43" s="33">
        <v>1531</v>
      </c>
      <c r="B43" s="34" t="s">
        <v>275</v>
      </c>
      <c r="C43" s="36">
        <v>150080621</v>
      </c>
      <c r="D43" s="36">
        <v>9310</v>
      </c>
      <c r="E43" s="37">
        <f t="shared" si="8"/>
        <v>16120.367454350162</v>
      </c>
      <c r="F43" s="38">
        <f t="shared" si="1"/>
        <v>0.8335492201782686</v>
      </c>
      <c r="G43" s="39">
        <f t="shared" si="2"/>
        <v>1931.4380018607071</v>
      </c>
      <c r="H43" s="39">
        <f t="shared" si="3"/>
        <v>449.79209007461537</v>
      </c>
      <c r="I43" s="37">
        <f t="shared" si="9"/>
        <v>2381.2300919353224</v>
      </c>
      <c r="J43" s="40">
        <f t="shared" si="10"/>
        <v>-221.38337591167678</v>
      </c>
      <c r="K43" s="37">
        <f t="shared" si="11"/>
        <v>2159.8467160236455</v>
      </c>
      <c r="L43" s="37">
        <f t="shared" si="12"/>
        <v>22169252.155917853</v>
      </c>
      <c r="M43" s="37">
        <f t="shared" si="13"/>
        <v>20108172.926180139</v>
      </c>
      <c r="N43" s="41">
        <f>'jan-juli'!M43</f>
        <v>19393981.083911587</v>
      </c>
      <c r="O43" s="41">
        <f t="shared" si="14"/>
        <v>714191.84226855263</v>
      </c>
      <c r="Q43" s="63"/>
      <c r="R43" s="64"/>
      <c r="S43" s="64"/>
      <c r="T43" s="64"/>
    </row>
    <row r="44" spans="1:20" s="34" customFormat="1" x14ac:dyDescent="0.3">
      <c r="A44" s="33">
        <v>1532</v>
      </c>
      <c r="B44" s="34" t="s">
        <v>276</v>
      </c>
      <c r="C44" s="36">
        <v>151704760</v>
      </c>
      <c r="D44" s="36">
        <v>8462</v>
      </c>
      <c r="E44" s="37">
        <f t="shared" si="8"/>
        <v>17927.766485464428</v>
      </c>
      <c r="F44" s="38">
        <f t="shared" si="1"/>
        <v>0.92700590205618094</v>
      </c>
      <c r="G44" s="39">
        <f t="shared" si="2"/>
        <v>846.99858319214763</v>
      </c>
      <c r="H44" s="39">
        <f t="shared" si="3"/>
        <v>0</v>
      </c>
      <c r="I44" s="37">
        <f t="shared" si="9"/>
        <v>846.99858319214763</v>
      </c>
      <c r="J44" s="40">
        <f t="shared" si="10"/>
        <v>-221.38337591167678</v>
      </c>
      <c r="K44" s="37">
        <f t="shared" si="11"/>
        <v>625.61520728047083</v>
      </c>
      <c r="L44" s="37">
        <f t="shared" si="12"/>
        <v>7167302.0109719532</v>
      </c>
      <c r="M44" s="37">
        <f t="shared" si="13"/>
        <v>5293955.884007344</v>
      </c>
      <c r="N44" s="41">
        <f>'jan-juli'!M44</f>
        <v>5132408.8815463288</v>
      </c>
      <c r="O44" s="41">
        <f t="shared" si="14"/>
        <v>161547.00246101525</v>
      </c>
      <c r="Q44" s="63"/>
      <c r="R44" s="64"/>
      <c r="S44" s="64"/>
      <c r="T44" s="64"/>
    </row>
    <row r="45" spans="1:20" s="34" customFormat="1" x14ac:dyDescent="0.3">
      <c r="A45" s="33">
        <v>1535</v>
      </c>
      <c r="B45" s="34" t="s">
        <v>277</v>
      </c>
      <c r="C45" s="36">
        <v>119202062</v>
      </c>
      <c r="D45" s="36">
        <v>6532</v>
      </c>
      <c r="E45" s="37">
        <f t="shared" si="8"/>
        <v>18248.937844458054</v>
      </c>
      <c r="F45" s="38">
        <f t="shared" si="1"/>
        <v>0.94361297609409245</v>
      </c>
      <c r="G45" s="39">
        <f t="shared" si="2"/>
        <v>654.29576779597187</v>
      </c>
      <c r="H45" s="39">
        <f t="shared" si="3"/>
        <v>0</v>
      </c>
      <c r="I45" s="37">
        <f t="shared" si="9"/>
        <v>654.29576779597187</v>
      </c>
      <c r="J45" s="40">
        <f t="shared" si="10"/>
        <v>-221.38337591167678</v>
      </c>
      <c r="K45" s="37">
        <f t="shared" si="11"/>
        <v>432.91239188429506</v>
      </c>
      <c r="L45" s="37">
        <f t="shared" si="12"/>
        <v>4273859.9552432885</v>
      </c>
      <c r="M45" s="37">
        <f t="shared" si="13"/>
        <v>2827783.7437882153</v>
      </c>
      <c r="N45" s="41">
        <f>'jan-juli'!M45</f>
        <v>2611408.3506334843</v>
      </c>
      <c r="O45" s="41">
        <f t="shared" si="14"/>
        <v>216375.39315473102</v>
      </c>
      <c r="Q45" s="63"/>
      <c r="R45" s="64"/>
      <c r="S45" s="64"/>
      <c r="T45" s="64"/>
    </row>
    <row r="46" spans="1:20" s="34" customFormat="1" x14ac:dyDescent="0.3">
      <c r="A46" s="33">
        <v>1539</v>
      </c>
      <c r="B46" s="34" t="s">
        <v>278</v>
      </c>
      <c r="C46" s="36">
        <v>127402887</v>
      </c>
      <c r="D46" s="36">
        <v>7468</v>
      </c>
      <c r="E46" s="37">
        <f t="shared" si="8"/>
        <v>17059.840251740759</v>
      </c>
      <c r="F46" s="38">
        <f t="shared" si="1"/>
        <v>0.88212731989350224</v>
      </c>
      <c r="G46" s="39">
        <f t="shared" si="2"/>
        <v>1367.7543234263487</v>
      </c>
      <c r="H46" s="39">
        <f t="shared" si="3"/>
        <v>120.97661098790631</v>
      </c>
      <c r="I46" s="37">
        <f t="shared" si="9"/>
        <v>1488.730934414255</v>
      </c>
      <c r="J46" s="40">
        <f t="shared" si="10"/>
        <v>-221.38337591167678</v>
      </c>
      <c r="K46" s="37">
        <f t="shared" si="11"/>
        <v>1267.3475585025783</v>
      </c>
      <c r="L46" s="37">
        <f t="shared" si="12"/>
        <v>11117842.618205655</v>
      </c>
      <c r="M46" s="37">
        <f t="shared" si="13"/>
        <v>9464551.5668972544</v>
      </c>
      <c r="N46" s="41">
        <f>'jan-juli'!M46</f>
        <v>9171555.3531097434</v>
      </c>
      <c r="O46" s="41">
        <f t="shared" si="14"/>
        <v>292996.21378751099</v>
      </c>
      <c r="Q46" s="63"/>
      <c r="R46" s="64"/>
      <c r="S46" s="64"/>
      <c r="T46" s="64"/>
    </row>
    <row r="47" spans="1:20" s="34" customFormat="1" x14ac:dyDescent="0.3">
      <c r="A47" s="33">
        <v>1547</v>
      </c>
      <c r="B47" s="34" t="s">
        <v>279</v>
      </c>
      <c r="C47" s="36">
        <v>64645896</v>
      </c>
      <c r="D47" s="36">
        <v>3509</v>
      </c>
      <c r="E47" s="37">
        <f t="shared" si="8"/>
        <v>18422.882872613282</v>
      </c>
      <c r="F47" s="38">
        <f t="shared" si="1"/>
        <v>0.95260729604264616</v>
      </c>
      <c r="G47" s="39">
        <f t="shared" si="2"/>
        <v>549.92875090283553</v>
      </c>
      <c r="H47" s="39">
        <f t="shared" si="3"/>
        <v>0</v>
      </c>
      <c r="I47" s="37">
        <f t="shared" si="9"/>
        <v>549.92875090283553</v>
      </c>
      <c r="J47" s="40">
        <f t="shared" si="10"/>
        <v>-221.38337591167678</v>
      </c>
      <c r="K47" s="37">
        <f t="shared" si="11"/>
        <v>328.54537499115872</v>
      </c>
      <c r="L47" s="37">
        <f t="shared" si="12"/>
        <v>1929699.9869180499</v>
      </c>
      <c r="M47" s="37">
        <f t="shared" si="13"/>
        <v>1152865.7208439759</v>
      </c>
      <c r="N47" s="41">
        <f>'jan-juli'!M47</f>
        <v>803868.19252493815</v>
      </c>
      <c r="O47" s="41">
        <f t="shared" si="14"/>
        <v>348997.52831903775</v>
      </c>
      <c r="Q47" s="63"/>
      <c r="R47" s="64"/>
      <c r="S47" s="64"/>
      <c r="T47" s="64"/>
    </row>
    <row r="48" spans="1:20" s="34" customFormat="1" x14ac:dyDescent="0.3">
      <c r="A48" s="33">
        <v>1554</v>
      </c>
      <c r="B48" s="34" t="s">
        <v>280</v>
      </c>
      <c r="C48" s="36">
        <v>102955322</v>
      </c>
      <c r="D48" s="36">
        <v>5788</v>
      </c>
      <c r="E48" s="37">
        <f t="shared" si="8"/>
        <v>17787.719765031099</v>
      </c>
      <c r="F48" s="38">
        <f t="shared" si="1"/>
        <v>0.91976439004125332</v>
      </c>
      <c r="G48" s="39">
        <f t="shared" si="2"/>
        <v>931.02661545214505</v>
      </c>
      <c r="H48" s="39">
        <f t="shared" si="3"/>
        <v>0</v>
      </c>
      <c r="I48" s="37">
        <f t="shared" si="9"/>
        <v>931.02661545214505</v>
      </c>
      <c r="J48" s="40">
        <f t="shared" si="10"/>
        <v>-221.38337591167678</v>
      </c>
      <c r="K48" s="37">
        <f t="shared" si="11"/>
        <v>709.64323954046824</v>
      </c>
      <c r="L48" s="37">
        <f t="shared" si="12"/>
        <v>5388782.0502370158</v>
      </c>
      <c r="M48" s="37">
        <f t="shared" si="13"/>
        <v>4107415.0704602301</v>
      </c>
      <c r="N48" s="41">
        <f>'jan-juli'!M48</f>
        <v>4110228.3917738218</v>
      </c>
      <c r="O48" s="41">
        <f t="shared" si="14"/>
        <v>-2813.321313591674</v>
      </c>
      <c r="Q48" s="63"/>
      <c r="R48" s="64"/>
      <c r="S48" s="64"/>
      <c r="T48" s="64"/>
    </row>
    <row r="49" spans="1:20" s="34" customFormat="1" x14ac:dyDescent="0.3">
      <c r="A49" s="33">
        <v>1557</v>
      </c>
      <c r="B49" s="34" t="s">
        <v>281</v>
      </c>
      <c r="C49" s="36">
        <v>39396967</v>
      </c>
      <c r="D49" s="36">
        <v>2629</v>
      </c>
      <c r="E49" s="37">
        <f t="shared" si="8"/>
        <v>14985.533282616965</v>
      </c>
      <c r="F49" s="38">
        <f t="shared" si="1"/>
        <v>0.77486940772619017</v>
      </c>
      <c r="G49" s="39">
        <f t="shared" si="2"/>
        <v>2612.3385049006251</v>
      </c>
      <c r="H49" s="39">
        <f t="shared" si="3"/>
        <v>846.98405018123424</v>
      </c>
      <c r="I49" s="37">
        <f t="shared" si="9"/>
        <v>3459.3225550818593</v>
      </c>
      <c r="J49" s="40">
        <f t="shared" si="10"/>
        <v>-221.38337591167678</v>
      </c>
      <c r="K49" s="37">
        <f t="shared" si="11"/>
        <v>3237.9391791701823</v>
      </c>
      <c r="L49" s="37">
        <f t="shared" si="12"/>
        <v>9094558.9973102082</v>
      </c>
      <c r="M49" s="37">
        <f t="shared" si="13"/>
        <v>8512542.1020384096</v>
      </c>
      <c r="N49" s="41">
        <f>'jan-juli'!M49</f>
        <v>8415319.4711335767</v>
      </c>
      <c r="O49" s="41">
        <f t="shared" si="14"/>
        <v>97222.630904832855</v>
      </c>
      <c r="Q49" s="63"/>
      <c r="R49" s="64"/>
      <c r="S49" s="64"/>
      <c r="T49" s="64"/>
    </row>
    <row r="50" spans="1:20" s="34" customFormat="1" x14ac:dyDescent="0.3">
      <c r="A50" s="33">
        <v>1560</v>
      </c>
      <c r="B50" s="34" t="s">
        <v>282</v>
      </c>
      <c r="C50" s="36">
        <v>45403937</v>
      </c>
      <c r="D50" s="36">
        <v>3025</v>
      </c>
      <c r="E50" s="37">
        <f t="shared" si="8"/>
        <v>15009.565950413224</v>
      </c>
      <c r="F50" s="38">
        <f t="shared" si="1"/>
        <v>0.77611208482750949</v>
      </c>
      <c r="G50" s="39">
        <f t="shared" si="2"/>
        <v>2597.9189042228704</v>
      </c>
      <c r="H50" s="39">
        <f t="shared" si="3"/>
        <v>838.5726164525438</v>
      </c>
      <c r="I50" s="37">
        <f t="shared" si="9"/>
        <v>3436.491520675414</v>
      </c>
      <c r="J50" s="40">
        <f t="shared" si="10"/>
        <v>-221.38337591167678</v>
      </c>
      <c r="K50" s="37">
        <f t="shared" si="11"/>
        <v>3215.1081447637371</v>
      </c>
      <c r="L50" s="37">
        <f t="shared" si="12"/>
        <v>10395386.850043127</v>
      </c>
      <c r="M50" s="37">
        <f t="shared" si="13"/>
        <v>9725702.1379103046</v>
      </c>
      <c r="N50" s="41">
        <f>'jan-juli'!M50</f>
        <v>9303579.7295470014</v>
      </c>
      <c r="O50" s="41">
        <f t="shared" si="14"/>
        <v>422122.40836330317</v>
      </c>
      <c r="Q50" s="63"/>
      <c r="R50" s="64"/>
      <c r="S50" s="64"/>
      <c r="T50" s="64"/>
    </row>
    <row r="51" spans="1:20" s="34" customFormat="1" x14ac:dyDescent="0.3">
      <c r="A51" s="33">
        <v>1563</v>
      </c>
      <c r="B51" s="34" t="s">
        <v>283</v>
      </c>
      <c r="C51" s="36">
        <v>129748442</v>
      </c>
      <c r="D51" s="36">
        <v>7036</v>
      </c>
      <c r="E51" s="37">
        <f t="shared" si="8"/>
        <v>18440.654064809551</v>
      </c>
      <c r="F51" s="38">
        <f t="shared" si="1"/>
        <v>0.95352620582797121</v>
      </c>
      <c r="G51" s="39">
        <f t="shared" si="2"/>
        <v>539.26603558507406</v>
      </c>
      <c r="H51" s="39">
        <f t="shared" si="3"/>
        <v>0</v>
      </c>
      <c r="I51" s="37">
        <f t="shared" si="9"/>
        <v>539.26603558507406</v>
      </c>
      <c r="J51" s="40">
        <f t="shared" si="10"/>
        <v>-221.38337591167678</v>
      </c>
      <c r="K51" s="37">
        <f t="shared" si="11"/>
        <v>317.88265967339726</v>
      </c>
      <c r="L51" s="37">
        <f t="shared" si="12"/>
        <v>3794275.8263765811</v>
      </c>
      <c r="M51" s="37">
        <f t="shared" si="13"/>
        <v>2236622.3934620232</v>
      </c>
      <c r="N51" s="41">
        <f>'jan-juli'!M51</f>
        <v>1728641.793731973</v>
      </c>
      <c r="O51" s="41">
        <f t="shared" si="14"/>
        <v>507980.59973005019</v>
      </c>
      <c r="Q51" s="63"/>
      <c r="R51" s="64"/>
      <c r="S51" s="64"/>
      <c r="T51" s="64"/>
    </row>
    <row r="52" spans="1:20" s="34" customFormat="1" x14ac:dyDescent="0.3">
      <c r="A52" s="33">
        <v>1566</v>
      </c>
      <c r="B52" s="34" t="s">
        <v>284</v>
      </c>
      <c r="C52" s="36">
        <v>90350274</v>
      </c>
      <c r="D52" s="36">
        <v>5920</v>
      </c>
      <c r="E52" s="37">
        <f t="shared" si="8"/>
        <v>15261.870608108107</v>
      </c>
      <c r="F52" s="38">
        <f t="shared" si="1"/>
        <v>0.78915821118067531</v>
      </c>
      <c r="G52" s="39">
        <f t="shared" si="2"/>
        <v>2446.5361096059401</v>
      </c>
      <c r="H52" s="39">
        <f t="shared" si="3"/>
        <v>750.26598625933457</v>
      </c>
      <c r="I52" s="37">
        <f t="shared" si="9"/>
        <v>3196.8020958652746</v>
      </c>
      <c r="J52" s="40">
        <f t="shared" si="10"/>
        <v>-221.38337591167678</v>
      </c>
      <c r="K52" s="37">
        <f t="shared" si="11"/>
        <v>2975.4187199535977</v>
      </c>
      <c r="L52" s="37">
        <f t="shared" si="12"/>
        <v>18925068.407522425</v>
      </c>
      <c r="M52" s="37">
        <f t="shared" si="13"/>
        <v>17614478.822125297</v>
      </c>
      <c r="N52" s="41">
        <f>'jan-juli'!M52</f>
        <v>16752439.770220909</v>
      </c>
      <c r="O52" s="41">
        <f t="shared" si="14"/>
        <v>862039.05190438777</v>
      </c>
      <c r="Q52" s="63"/>
      <c r="R52" s="64"/>
      <c r="S52" s="64"/>
      <c r="T52" s="64"/>
    </row>
    <row r="53" spans="1:20" s="34" customFormat="1" x14ac:dyDescent="0.3">
      <c r="A53" s="33">
        <v>1573</v>
      </c>
      <c r="B53" s="34" t="s">
        <v>286</v>
      </c>
      <c r="C53" s="36">
        <v>35246560</v>
      </c>
      <c r="D53" s="36">
        <v>2150</v>
      </c>
      <c r="E53" s="37">
        <f t="shared" si="8"/>
        <v>16393.748837209303</v>
      </c>
      <c r="F53" s="38">
        <f t="shared" si="1"/>
        <v>0.84768517825359158</v>
      </c>
      <c r="G53" s="39">
        <f t="shared" si="2"/>
        <v>1767.4091721452226</v>
      </c>
      <c r="H53" s="39">
        <f t="shared" si="3"/>
        <v>354.10860607391601</v>
      </c>
      <c r="I53" s="37">
        <f t="shared" si="9"/>
        <v>2121.5177782191386</v>
      </c>
      <c r="J53" s="40">
        <f t="shared" si="10"/>
        <v>-221.38337591167678</v>
      </c>
      <c r="K53" s="37">
        <f t="shared" si="11"/>
        <v>1900.1344023074619</v>
      </c>
      <c r="L53" s="37">
        <f t="shared" si="12"/>
        <v>4561263.2231711475</v>
      </c>
      <c r="M53" s="37">
        <f t="shared" si="13"/>
        <v>4085288.9649610431</v>
      </c>
      <c r="N53" s="41">
        <f>'jan-juli'!M53</f>
        <v>3775664.9929011739</v>
      </c>
      <c r="O53" s="41">
        <f t="shared" si="14"/>
        <v>309623.97205986921</v>
      </c>
      <c r="Q53" s="63"/>
      <c r="R53" s="64"/>
      <c r="S53" s="64"/>
      <c r="T53" s="64"/>
    </row>
    <row r="54" spans="1:20" s="34" customFormat="1" x14ac:dyDescent="0.3">
      <c r="A54" s="33">
        <v>1576</v>
      </c>
      <c r="B54" s="34" t="s">
        <v>287</v>
      </c>
      <c r="C54" s="36">
        <v>58384500</v>
      </c>
      <c r="D54" s="36">
        <v>3507</v>
      </c>
      <c r="E54" s="37">
        <f t="shared" si="8"/>
        <v>16647.989734816081</v>
      </c>
      <c r="F54" s="38">
        <f t="shared" si="1"/>
        <v>0.86083142337099827</v>
      </c>
      <c r="G54" s="39">
        <f t="shared" si="2"/>
        <v>1614.8646335811557</v>
      </c>
      <c r="H54" s="39">
        <f t="shared" si="3"/>
        <v>265.12429191154371</v>
      </c>
      <c r="I54" s="37">
        <f t="shared" si="9"/>
        <v>1879.9889254926993</v>
      </c>
      <c r="J54" s="40">
        <f t="shared" si="10"/>
        <v>-221.38337591167678</v>
      </c>
      <c r="K54" s="37">
        <f t="shared" si="11"/>
        <v>1658.6055495810226</v>
      </c>
      <c r="L54" s="37">
        <f t="shared" si="12"/>
        <v>6593121.1617028965</v>
      </c>
      <c r="M54" s="37">
        <f t="shared" si="13"/>
        <v>5816729.662380646</v>
      </c>
      <c r="N54" s="41">
        <f>'jan-juli'!M54</f>
        <v>5598143.1536764745</v>
      </c>
      <c r="O54" s="41">
        <f t="shared" si="14"/>
        <v>218586.50870417152</v>
      </c>
      <c r="Q54" s="63"/>
      <c r="R54" s="64"/>
      <c r="S54" s="64"/>
      <c r="T54" s="64"/>
    </row>
    <row r="55" spans="1:20" s="34" customFormat="1" x14ac:dyDescent="0.3">
      <c r="A55" s="33">
        <v>1577</v>
      </c>
      <c r="B55" s="34" t="s">
        <v>271</v>
      </c>
      <c r="C55" s="36">
        <v>157202383</v>
      </c>
      <c r="D55" s="36">
        <v>10473</v>
      </c>
      <c r="E55" s="37">
        <f t="shared" si="8"/>
        <v>15010.253318055953</v>
      </c>
      <c r="F55" s="38">
        <f t="shared" si="1"/>
        <v>0.77614762711674046</v>
      </c>
      <c r="G55" s="39">
        <f t="shared" si="2"/>
        <v>2597.5064836372326</v>
      </c>
      <c r="H55" s="39">
        <f t="shared" si="3"/>
        <v>838.33203777758854</v>
      </c>
      <c r="I55" s="37">
        <f t="shared" si="9"/>
        <v>3435.8385214148211</v>
      </c>
      <c r="J55" s="40">
        <f t="shared" si="10"/>
        <v>-221.38337591167678</v>
      </c>
      <c r="K55" s="37">
        <f t="shared" si="11"/>
        <v>3214.4551455031442</v>
      </c>
      <c r="L55" s="37">
        <f t="shared" si="12"/>
        <v>35983536.834777422</v>
      </c>
      <c r="M55" s="37">
        <f t="shared" si="13"/>
        <v>33664988.738854431</v>
      </c>
      <c r="N55" s="41">
        <f>'jan-juli'!M55</f>
        <v>32161742.476676278</v>
      </c>
      <c r="O55" s="41">
        <f t="shared" si="14"/>
        <v>1503246.2621781528</v>
      </c>
      <c r="Q55" s="63"/>
      <c r="R55" s="64"/>
      <c r="S55" s="64"/>
      <c r="T55" s="64"/>
    </row>
    <row r="56" spans="1:20" s="34" customFormat="1" x14ac:dyDescent="0.3">
      <c r="A56" s="33">
        <v>1578</v>
      </c>
      <c r="B56" s="34" t="s">
        <v>414</v>
      </c>
      <c r="C56" s="36">
        <v>45576668</v>
      </c>
      <c r="D56" s="36">
        <v>2549</v>
      </c>
      <c r="E56" s="37">
        <f t="shared" si="8"/>
        <v>17880.214986269126</v>
      </c>
      <c r="F56" s="38">
        <f t="shared" si="1"/>
        <v>0.92454711721862715</v>
      </c>
      <c r="G56" s="39">
        <f t="shared" si="2"/>
        <v>875.52948270932905</v>
      </c>
      <c r="H56" s="39">
        <f t="shared" si="3"/>
        <v>0</v>
      </c>
      <c r="I56" s="37">
        <f t="shared" si="9"/>
        <v>875.52948270932905</v>
      </c>
      <c r="J56" s="40">
        <f t="shared" si="10"/>
        <v>-221.38337591167678</v>
      </c>
      <c r="K56" s="37">
        <f t="shared" si="11"/>
        <v>654.14610679765224</v>
      </c>
      <c r="L56" s="37">
        <f t="shared" si="12"/>
        <v>2231724.6514260797</v>
      </c>
      <c r="M56" s="37">
        <f t="shared" si="13"/>
        <v>1667418.4262272154</v>
      </c>
      <c r="N56" s="41">
        <f>'jan-juli'!M56</f>
        <v>1511231.7294802119</v>
      </c>
      <c r="O56" s="41">
        <f t="shared" si="14"/>
        <v>156186.69674700359</v>
      </c>
      <c r="Q56" s="63"/>
      <c r="R56" s="64"/>
      <c r="S56" s="64"/>
      <c r="T56" s="64"/>
    </row>
    <row r="57" spans="1:20" s="34" customFormat="1" x14ac:dyDescent="0.3">
      <c r="A57" s="33">
        <v>1579</v>
      </c>
      <c r="B57" s="34" t="s">
        <v>415</v>
      </c>
      <c r="C57" s="36">
        <v>209743992</v>
      </c>
      <c r="D57" s="36">
        <v>13279</v>
      </c>
      <c r="E57" s="37">
        <f t="shared" si="8"/>
        <v>15795.164696136757</v>
      </c>
      <c r="F57" s="38">
        <f t="shared" si="1"/>
        <v>0.81673369123476081</v>
      </c>
      <c r="G57" s="39">
        <f t="shared" si="2"/>
        <v>2126.5596567887501</v>
      </c>
      <c r="H57" s="39">
        <f t="shared" si="3"/>
        <v>563.61305544930713</v>
      </c>
      <c r="I57" s="37">
        <f t="shared" si="9"/>
        <v>2690.1727122380571</v>
      </c>
      <c r="J57" s="40">
        <f t="shared" si="10"/>
        <v>-221.38337591167678</v>
      </c>
      <c r="K57" s="37">
        <f t="shared" si="11"/>
        <v>2468.7893363263802</v>
      </c>
      <c r="L57" s="37">
        <f t="shared" si="12"/>
        <v>35722803.445809163</v>
      </c>
      <c r="M57" s="37">
        <f t="shared" si="13"/>
        <v>32783053.597078003</v>
      </c>
      <c r="N57" s="41">
        <f>'jan-juli'!M57</f>
        <v>32654027.755737066</v>
      </c>
      <c r="O57" s="41">
        <f t="shared" si="14"/>
        <v>129025.84134093672</v>
      </c>
      <c r="Q57" s="63"/>
      <c r="R57" s="64"/>
      <c r="S57" s="64"/>
      <c r="T57" s="64"/>
    </row>
    <row r="58" spans="1:20" s="34" customFormat="1" x14ac:dyDescent="0.3">
      <c r="A58" s="33">
        <v>1804</v>
      </c>
      <c r="B58" s="34" t="s">
        <v>288</v>
      </c>
      <c r="C58" s="36">
        <v>982543187</v>
      </c>
      <c r="D58" s="36">
        <v>52357</v>
      </c>
      <c r="E58" s="37">
        <f t="shared" si="8"/>
        <v>18766.22394331226</v>
      </c>
      <c r="F58" s="38">
        <f t="shared" si="1"/>
        <v>0.97036071776499488</v>
      </c>
      <c r="G58" s="39">
        <f t="shared" si="2"/>
        <v>343.92410848344878</v>
      </c>
      <c r="H58" s="39">
        <f t="shared" si="3"/>
        <v>0</v>
      </c>
      <c r="I58" s="37">
        <f t="shared" si="9"/>
        <v>343.92410848344878</v>
      </c>
      <c r="J58" s="40">
        <f t="shared" si="10"/>
        <v>-221.38337591167678</v>
      </c>
      <c r="K58" s="37">
        <f t="shared" si="11"/>
        <v>122.540732571772</v>
      </c>
      <c r="L58" s="37">
        <f t="shared" si="12"/>
        <v>18006834.547867928</v>
      </c>
      <c r="M58" s="37">
        <f t="shared" si="13"/>
        <v>6415865.1352602663</v>
      </c>
      <c r="N58" s="41">
        <f>'jan-juli'!M58</f>
        <v>4710870.9537840756</v>
      </c>
      <c r="O58" s="41">
        <f t="shared" si="14"/>
        <v>1704994.1814761907</v>
      </c>
      <c r="Q58" s="63"/>
      <c r="R58" s="64"/>
      <c r="S58" s="64"/>
      <c r="T58" s="64"/>
    </row>
    <row r="59" spans="1:20" s="34" customFormat="1" x14ac:dyDescent="0.3">
      <c r="A59" s="33">
        <v>1806</v>
      </c>
      <c r="B59" s="34" t="s">
        <v>289</v>
      </c>
      <c r="C59" s="36">
        <v>378220449</v>
      </c>
      <c r="D59" s="36">
        <v>21845</v>
      </c>
      <c r="E59" s="37">
        <f t="shared" si="8"/>
        <v>17313.822339208058</v>
      </c>
      <c r="F59" s="38">
        <f t="shared" si="1"/>
        <v>0.89526018250020944</v>
      </c>
      <c r="G59" s="39">
        <f t="shared" si="2"/>
        <v>1215.3650709459696</v>
      </c>
      <c r="H59" s="39">
        <f t="shared" si="3"/>
        <v>32.082880374351767</v>
      </c>
      <c r="I59" s="37">
        <f t="shared" si="9"/>
        <v>1247.4479513203214</v>
      </c>
      <c r="J59" s="40">
        <f t="shared" si="10"/>
        <v>-221.38337591167678</v>
      </c>
      <c r="K59" s="37">
        <f t="shared" si="11"/>
        <v>1026.0645754086447</v>
      </c>
      <c r="L59" s="37">
        <f t="shared" si="12"/>
        <v>27250500.496592421</v>
      </c>
      <c r="M59" s="37">
        <f t="shared" si="13"/>
        <v>22414380.649801843</v>
      </c>
      <c r="N59" s="41">
        <f>'jan-juli'!M59</f>
        <v>20016790.236679215</v>
      </c>
      <c r="O59" s="41">
        <f t="shared" si="14"/>
        <v>2397590.4131226279</v>
      </c>
      <c r="Q59" s="63"/>
      <c r="R59" s="64"/>
      <c r="S59" s="64"/>
      <c r="T59" s="64"/>
    </row>
    <row r="60" spans="1:20" s="34" customFormat="1" x14ac:dyDescent="0.3">
      <c r="A60" s="33">
        <v>1811</v>
      </c>
      <c r="B60" s="34" t="s">
        <v>290</v>
      </c>
      <c r="C60" s="36">
        <v>25546984</v>
      </c>
      <c r="D60" s="36">
        <v>1426</v>
      </c>
      <c r="E60" s="37">
        <f t="shared" si="8"/>
        <v>17915.136044880786</v>
      </c>
      <c r="F60" s="38">
        <f t="shared" si="1"/>
        <v>0.92635280938141307</v>
      </c>
      <c r="G60" s="39">
        <f t="shared" si="2"/>
        <v>854.57684754233264</v>
      </c>
      <c r="H60" s="39">
        <f t="shared" si="3"/>
        <v>0</v>
      </c>
      <c r="I60" s="37">
        <f t="shared" si="9"/>
        <v>854.57684754233264</v>
      </c>
      <c r="J60" s="40">
        <f t="shared" si="10"/>
        <v>-221.38337591167678</v>
      </c>
      <c r="K60" s="37">
        <f t="shared" si="11"/>
        <v>633.19347163065584</v>
      </c>
      <c r="L60" s="37">
        <f t="shared" si="12"/>
        <v>1218626.5845953664</v>
      </c>
      <c r="M60" s="37">
        <f t="shared" si="13"/>
        <v>902933.89054531523</v>
      </c>
      <c r="N60" s="41">
        <f>'jan-juli'!M60</f>
        <v>719059.28781435185</v>
      </c>
      <c r="O60" s="41">
        <f t="shared" si="14"/>
        <v>183874.60273096338</v>
      </c>
      <c r="Q60" s="63"/>
      <c r="R60" s="64"/>
      <c r="S60" s="64"/>
      <c r="T60" s="64"/>
    </row>
    <row r="61" spans="1:20" s="34" customFormat="1" x14ac:dyDescent="0.3">
      <c r="A61" s="33">
        <v>1812</v>
      </c>
      <c r="B61" s="34" t="s">
        <v>291</v>
      </c>
      <c r="C61" s="36">
        <v>26709870</v>
      </c>
      <c r="D61" s="36">
        <v>1975</v>
      </c>
      <c r="E61" s="37">
        <f t="shared" si="8"/>
        <v>13523.984810126582</v>
      </c>
      <c r="F61" s="38">
        <f t="shared" si="1"/>
        <v>0.69929590774568307</v>
      </c>
      <c r="G61" s="39">
        <f t="shared" si="2"/>
        <v>3489.2675883948555</v>
      </c>
      <c r="H61" s="39">
        <f t="shared" si="3"/>
        <v>1358.5260155528686</v>
      </c>
      <c r="I61" s="37">
        <f t="shared" si="9"/>
        <v>4847.7936039477245</v>
      </c>
      <c r="J61" s="40">
        <f t="shared" si="10"/>
        <v>-221.38337591167678</v>
      </c>
      <c r="K61" s="37">
        <f t="shared" si="11"/>
        <v>4626.4102280360476</v>
      </c>
      <c r="L61" s="37">
        <f t="shared" si="12"/>
        <v>9574392.3677967563</v>
      </c>
      <c r="M61" s="37">
        <f t="shared" si="13"/>
        <v>9137160.2003711946</v>
      </c>
      <c r="N61" s="41">
        <f>'jan-juli'!M61</f>
        <v>8824910.3155720085</v>
      </c>
      <c r="O61" s="41">
        <f t="shared" si="14"/>
        <v>312249.88479918614</v>
      </c>
      <c r="Q61" s="63"/>
      <c r="R61" s="64"/>
      <c r="S61" s="64"/>
      <c r="T61" s="64"/>
    </row>
    <row r="62" spans="1:20" s="34" customFormat="1" x14ac:dyDescent="0.3">
      <c r="A62" s="33">
        <v>1813</v>
      </c>
      <c r="B62" s="34" t="s">
        <v>292</v>
      </c>
      <c r="C62" s="36">
        <v>120200007</v>
      </c>
      <c r="D62" s="36">
        <v>7917</v>
      </c>
      <c r="E62" s="37">
        <f t="shared" si="8"/>
        <v>15182.519514967791</v>
      </c>
      <c r="F62" s="38">
        <f t="shared" si="1"/>
        <v>0.78505513834472984</v>
      </c>
      <c r="G62" s="39">
        <f t="shared" si="2"/>
        <v>2494.1467654901298</v>
      </c>
      <c r="H62" s="39">
        <f t="shared" si="3"/>
        <v>778.0388688584452</v>
      </c>
      <c r="I62" s="37">
        <f t="shared" si="9"/>
        <v>3272.1856343485751</v>
      </c>
      <c r="J62" s="40">
        <f t="shared" si="10"/>
        <v>-221.38337591167678</v>
      </c>
      <c r="K62" s="37">
        <f t="shared" si="11"/>
        <v>3050.8022584368982</v>
      </c>
      <c r="L62" s="37">
        <f t="shared" si="12"/>
        <v>25905893.667137671</v>
      </c>
      <c r="M62" s="37">
        <f t="shared" si="13"/>
        <v>24153201.480044924</v>
      </c>
      <c r="N62" s="41">
        <f>'jan-juli'!M62</f>
        <v>23099811.772371441</v>
      </c>
      <c r="O62" s="41">
        <f t="shared" si="14"/>
        <v>1053389.7076734826</v>
      </c>
      <c r="Q62" s="63"/>
      <c r="R62" s="64"/>
      <c r="S62" s="64"/>
      <c r="T62" s="64"/>
    </row>
    <row r="63" spans="1:20" s="34" customFormat="1" x14ac:dyDescent="0.3">
      <c r="A63" s="33">
        <v>1815</v>
      </c>
      <c r="B63" s="34" t="s">
        <v>293</v>
      </c>
      <c r="C63" s="36">
        <v>15706244</v>
      </c>
      <c r="D63" s="36">
        <v>1200</v>
      </c>
      <c r="E63" s="37">
        <f t="shared" si="8"/>
        <v>13088.536666666667</v>
      </c>
      <c r="F63" s="38">
        <f t="shared" si="1"/>
        <v>0.67677982916143598</v>
      </c>
      <c r="G63" s="39">
        <f t="shared" si="2"/>
        <v>3750.536474470804</v>
      </c>
      <c r="H63" s="39">
        <f t="shared" si="3"/>
        <v>1510.9328657638387</v>
      </c>
      <c r="I63" s="37">
        <f t="shared" si="9"/>
        <v>5261.4693402346429</v>
      </c>
      <c r="J63" s="40">
        <f t="shared" si="10"/>
        <v>-221.38337591167678</v>
      </c>
      <c r="K63" s="37">
        <f t="shared" si="11"/>
        <v>5040.085964322966</v>
      </c>
      <c r="L63" s="37">
        <f t="shared" si="12"/>
        <v>6313763.208281571</v>
      </c>
      <c r="M63" s="37">
        <f t="shared" si="13"/>
        <v>6048103.1571875596</v>
      </c>
      <c r="N63" s="41">
        <f>'jan-juli'!M63</f>
        <v>5886480.1588285612</v>
      </c>
      <c r="O63" s="41">
        <f t="shared" si="14"/>
        <v>161622.99835899845</v>
      </c>
      <c r="Q63" s="63"/>
      <c r="R63" s="64"/>
      <c r="S63" s="64"/>
      <c r="T63" s="64"/>
    </row>
    <row r="64" spans="1:20" s="34" customFormat="1" x14ac:dyDescent="0.3">
      <c r="A64" s="33">
        <v>1816</v>
      </c>
      <c r="B64" s="34" t="s">
        <v>294</v>
      </c>
      <c r="C64" s="36">
        <v>6962395</v>
      </c>
      <c r="D64" s="36">
        <v>462</v>
      </c>
      <c r="E64" s="37">
        <f t="shared" si="8"/>
        <v>15070.119047619048</v>
      </c>
      <c r="F64" s="38">
        <f t="shared" si="1"/>
        <v>0.77924315408497069</v>
      </c>
      <c r="G64" s="39">
        <f t="shared" si="2"/>
        <v>2561.5870458993759</v>
      </c>
      <c r="H64" s="39">
        <f t="shared" si="3"/>
        <v>817.37903243050539</v>
      </c>
      <c r="I64" s="37">
        <f t="shared" si="9"/>
        <v>3378.9660783298814</v>
      </c>
      <c r="J64" s="40">
        <f t="shared" si="10"/>
        <v>-221.38337591167678</v>
      </c>
      <c r="K64" s="37">
        <f t="shared" si="11"/>
        <v>3157.5827024182045</v>
      </c>
      <c r="L64" s="37">
        <f t="shared" si="12"/>
        <v>1561082.3281884051</v>
      </c>
      <c r="M64" s="37">
        <f t="shared" si="13"/>
        <v>1458803.2085172106</v>
      </c>
      <c r="N64" s="41">
        <f>'jan-juli'!M64</f>
        <v>1401196.4181489965</v>
      </c>
      <c r="O64" s="41">
        <f t="shared" si="14"/>
        <v>57606.790368214017</v>
      </c>
      <c r="Q64" s="63"/>
      <c r="R64" s="64"/>
      <c r="S64" s="64"/>
      <c r="T64" s="64"/>
    </row>
    <row r="65" spans="1:20" s="34" customFormat="1" x14ac:dyDescent="0.3">
      <c r="A65" s="33">
        <v>1818</v>
      </c>
      <c r="B65" s="34" t="s">
        <v>416</v>
      </c>
      <c r="C65" s="36">
        <v>29947458</v>
      </c>
      <c r="D65" s="36">
        <v>1777</v>
      </c>
      <c r="E65" s="37">
        <f t="shared" si="8"/>
        <v>16852.818232976926</v>
      </c>
      <c r="F65" s="38">
        <f t="shared" si="1"/>
        <v>0.87142266053700868</v>
      </c>
      <c r="G65" s="39">
        <f t="shared" si="2"/>
        <v>1491.9675346846489</v>
      </c>
      <c r="H65" s="39">
        <f t="shared" si="3"/>
        <v>193.43431755524796</v>
      </c>
      <c r="I65" s="37">
        <f t="shared" si="9"/>
        <v>1685.4018522398969</v>
      </c>
      <c r="J65" s="40">
        <f t="shared" si="10"/>
        <v>-221.38337591167678</v>
      </c>
      <c r="K65" s="37">
        <f t="shared" si="11"/>
        <v>1464.0184763282202</v>
      </c>
      <c r="L65" s="37">
        <f t="shared" si="12"/>
        <v>2994959.0914302967</v>
      </c>
      <c r="M65" s="37">
        <f t="shared" si="13"/>
        <v>2601560.8324352475</v>
      </c>
      <c r="N65" s="41">
        <f>'jan-juli'!M65</f>
        <v>2261455.8863652968</v>
      </c>
      <c r="O65" s="41">
        <f t="shared" si="14"/>
        <v>340104.9460699507</v>
      </c>
      <c r="Q65" s="63"/>
      <c r="R65" s="64"/>
      <c r="S65" s="64"/>
      <c r="T65" s="64"/>
    </row>
    <row r="66" spans="1:20" s="34" customFormat="1" x14ac:dyDescent="0.3">
      <c r="A66" s="33">
        <v>1820</v>
      </c>
      <c r="B66" s="34" t="s">
        <v>295</v>
      </c>
      <c r="C66" s="36">
        <v>116855438</v>
      </c>
      <c r="D66" s="36">
        <v>7447</v>
      </c>
      <c r="E66" s="37">
        <f t="shared" si="8"/>
        <v>15691.61246139385</v>
      </c>
      <c r="F66" s="38">
        <f t="shared" si="1"/>
        <v>0.81137922988255551</v>
      </c>
      <c r="G66" s="39">
        <f t="shared" si="2"/>
        <v>2188.6909976344946</v>
      </c>
      <c r="H66" s="39">
        <f t="shared" si="3"/>
        <v>599.85633760932456</v>
      </c>
      <c r="I66" s="37">
        <f t="shared" si="9"/>
        <v>2788.5473352438194</v>
      </c>
      <c r="J66" s="40">
        <f t="shared" si="10"/>
        <v>-221.38337591167678</v>
      </c>
      <c r="K66" s="37">
        <f t="shared" si="11"/>
        <v>2567.1639593321424</v>
      </c>
      <c r="L66" s="37">
        <f t="shared" si="12"/>
        <v>20766312.005560722</v>
      </c>
      <c r="M66" s="37">
        <f t="shared" si="13"/>
        <v>19117670.005146466</v>
      </c>
      <c r="N66" s="41">
        <f>'jan-juli'!M66</f>
        <v>18087776.181830253</v>
      </c>
      <c r="O66" s="41">
        <f t="shared" si="14"/>
        <v>1029893.8233162127</v>
      </c>
      <c r="Q66" s="63"/>
      <c r="R66" s="64"/>
      <c r="S66" s="64"/>
      <c r="T66" s="64"/>
    </row>
    <row r="67" spans="1:20" s="34" customFormat="1" x14ac:dyDescent="0.3">
      <c r="A67" s="33">
        <v>1822</v>
      </c>
      <c r="B67" s="34" t="s">
        <v>296</v>
      </c>
      <c r="C67" s="36">
        <v>29304867</v>
      </c>
      <c r="D67" s="36">
        <v>2294</v>
      </c>
      <c r="E67" s="37">
        <f t="shared" si="8"/>
        <v>12774.571490845685</v>
      </c>
      <c r="F67" s="38">
        <f t="shared" si="1"/>
        <v>0.66054537121810353</v>
      </c>
      <c r="G67" s="39">
        <f t="shared" si="2"/>
        <v>3938.9155799633936</v>
      </c>
      <c r="H67" s="39">
        <f t="shared" si="3"/>
        <v>1620.8206773011823</v>
      </c>
      <c r="I67" s="37">
        <f t="shared" si="9"/>
        <v>5559.7362572645761</v>
      </c>
      <c r="J67" s="40">
        <f t="shared" si="10"/>
        <v>-221.38337591167678</v>
      </c>
      <c r="K67" s="37">
        <f t="shared" si="11"/>
        <v>5338.3528813528992</v>
      </c>
      <c r="L67" s="37">
        <f t="shared" si="12"/>
        <v>12754034.974164939</v>
      </c>
      <c r="M67" s="37">
        <f t="shared" si="13"/>
        <v>12246181.509823551</v>
      </c>
      <c r="N67" s="41">
        <f>'jan-juli'!M67</f>
        <v>11807821.0459606</v>
      </c>
      <c r="O67" s="41">
        <f t="shared" si="14"/>
        <v>438360.46386295184</v>
      </c>
      <c r="Q67" s="63"/>
      <c r="R67" s="64"/>
      <c r="S67" s="64"/>
      <c r="T67" s="64"/>
    </row>
    <row r="68" spans="1:20" s="34" customFormat="1" x14ac:dyDescent="0.3">
      <c r="A68" s="33">
        <v>1824</v>
      </c>
      <c r="B68" s="34" t="s">
        <v>297</v>
      </c>
      <c r="C68" s="36">
        <v>212507973</v>
      </c>
      <c r="D68" s="36">
        <v>13278</v>
      </c>
      <c r="E68" s="37">
        <f t="shared" si="8"/>
        <v>16004.51671938545</v>
      </c>
      <c r="F68" s="38">
        <f t="shared" si="1"/>
        <v>0.82755883006710185</v>
      </c>
      <c r="G68" s="39">
        <f t="shared" si="2"/>
        <v>2000.9484428395342</v>
      </c>
      <c r="H68" s="39">
        <f t="shared" si="3"/>
        <v>490.33984731226445</v>
      </c>
      <c r="I68" s="37">
        <f t="shared" si="9"/>
        <v>2491.2882901517987</v>
      </c>
      <c r="J68" s="40">
        <f t="shared" si="10"/>
        <v>-221.38337591167678</v>
      </c>
      <c r="K68" s="37">
        <f t="shared" si="11"/>
        <v>2269.9049142401218</v>
      </c>
      <c r="L68" s="37">
        <f t="shared" si="12"/>
        <v>33079325.916635584</v>
      </c>
      <c r="M68" s="37">
        <f t="shared" si="13"/>
        <v>30139797.451280337</v>
      </c>
      <c r="N68" s="41">
        <f>'jan-juli'!M68</f>
        <v>29192348.840438038</v>
      </c>
      <c r="O68" s="41">
        <f t="shared" si="14"/>
        <v>947448.61084229872</v>
      </c>
      <c r="Q68" s="63"/>
      <c r="R68" s="64"/>
      <c r="S68" s="64"/>
      <c r="T68" s="64"/>
    </row>
    <row r="69" spans="1:20" s="34" customFormat="1" x14ac:dyDescent="0.3">
      <c r="A69" s="33">
        <v>1825</v>
      </c>
      <c r="B69" s="34" t="s">
        <v>298</v>
      </c>
      <c r="C69" s="36">
        <v>21962354</v>
      </c>
      <c r="D69" s="36">
        <v>1482</v>
      </c>
      <c r="E69" s="37">
        <f t="shared" si="8"/>
        <v>14819.402159244264</v>
      </c>
      <c r="F69" s="38">
        <f t="shared" si="1"/>
        <v>0.76627912783791841</v>
      </c>
      <c r="G69" s="39">
        <f t="shared" si="2"/>
        <v>2712.0171789242459</v>
      </c>
      <c r="H69" s="39">
        <f t="shared" si="3"/>
        <v>905.12994336167958</v>
      </c>
      <c r="I69" s="37">
        <f t="shared" si="9"/>
        <v>3617.1471222859254</v>
      </c>
      <c r="J69" s="40">
        <f t="shared" si="10"/>
        <v>-221.38337591167678</v>
      </c>
      <c r="K69" s="37">
        <f t="shared" si="11"/>
        <v>3395.7637463742485</v>
      </c>
      <c r="L69" s="37">
        <f t="shared" si="12"/>
        <v>5360612.0352277411</v>
      </c>
      <c r="M69" s="37">
        <f t="shared" si="13"/>
        <v>5032521.8721266361</v>
      </c>
      <c r="N69" s="41">
        <f>'jan-juli'!M69</f>
        <v>4772344.8231532732</v>
      </c>
      <c r="O69" s="41">
        <f t="shared" si="14"/>
        <v>260177.04897336289</v>
      </c>
      <c r="Q69" s="63"/>
      <c r="R69" s="64"/>
      <c r="S69" s="64"/>
      <c r="T69" s="64"/>
    </row>
    <row r="70" spans="1:20" s="34" customFormat="1" x14ac:dyDescent="0.3">
      <c r="A70" s="33">
        <v>1826</v>
      </c>
      <c r="B70" s="34" t="s">
        <v>417</v>
      </c>
      <c r="C70" s="36">
        <v>18843599</v>
      </c>
      <c r="D70" s="36">
        <v>1297</v>
      </c>
      <c r="E70" s="37">
        <f t="shared" si="8"/>
        <v>14528.603700848111</v>
      </c>
      <c r="F70" s="38">
        <f t="shared" si="1"/>
        <v>0.75124257058129429</v>
      </c>
      <c r="G70" s="39">
        <f t="shared" si="2"/>
        <v>2886.4962539619378</v>
      </c>
      <c r="H70" s="39">
        <f t="shared" si="3"/>
        <v>1006.9094038003333</v>
      </c>
      <c r="I70" s="37">
        <f t="shared" si="9"/>
        <v>3893.4056577622709</v>
      </c>
      <c r="J70" s="40">
        <f t="shared" si="10"/>
        <v>-221.38337591167678</v>
      </c>
      <c r="K70" s="37">
        <f t="shared" si="11"/>
        <v>3672.022281850594</v>
      </c>
      <c r="L70" s="37">
        <f t="shared" si="12"/>
        <v>5049747.1381176654</v>
      </c>
      <c r="M70" s="37">
        <f t="shared" si="13"/>
        <v>4762612.8995602205</v>
      </c>
      <c r="N70" s="41">
        <f>'jan-juli'!M70</f>
        <v>4560185.7428338714</v>
      </c>
      <c r="O70" s="41">
        <f t="shared" si="14"/>
        <v>202427.15672634915</v>
      </c>
      <c r="Q70" s="63"/>
      <c r="R70" s="64"/>
      <c r="S70" s="64"/>
      <c r="T70" s="64"/>
    </row>
    <row r="71" spans="1:20" s="34" customFormat="1" x14ac:dyDescent="0.3">
      <c r="A71" s="33">
        <v>1827</v>
      </c>
      <c r="B71" s="34" t="s">
        <v>299</v>
      </c>
      <c r="C71" s="36">
        <v>22045847</v>
      </c>
      <c r="D71" s="36">
        <v>1371</v>
      </c>
      <c r="E71" s="37">
        <f t="shared" si="8"/>
        <v>16080.121808898613</v>
      </c>
      <c r="F71" s="38">
        <f t="shared" si="1"/>
        <v>0.83146820518424269</v>
      </c>
      <c r="G71" s="39">
        <f t="shared" si="2"/>
        <v>1955.5853891316365</v>
      </c>
      <c r="H71" s="39">
        <f t="shared" si="3"/>
        <v>463.8780659826574</v>
      </c>
      <c r="I71" s="37">
        <f t="shared" si="9"/>
        <v>2419.463455114294</v>
      </c>
      <c r="J71" s="40">
        <f t="shared" si="10"/>
        <v>-221.38337591167678</v>
      </c>
      <c r="K71" s="37">
        <f t="shared" si="11"/>
        <v>2198.0800792026171</v>
      </c>
      <c r="L71" s="37">
        <f t="shared" si="12"/>
        <v>3317084.3969616969</v>
      </c>
      <c r="M71" s="37">
        <f t="shared" si="13"/>
        <v>3013567.7885867879</v>
      </c>
      <c r="N71" s="41">
        <f>'jan-juli'!M71</f>
        <v>2751942.574961632</v>
      </c>
      <c r="O71" s="41">
        <f t="shared" si="14"/>
        <v>261625.21362515585</v>
      </c>
      <c r="Q71" s="63"/>
      <c r="R71" s="64"/>
      <c r="S71" s="64"/>
      <c r="T71" s="64"/>
    </row>
    <row r="72" spans="1:20" s="34" customFormat="1" x14ac:dyDescent="0.3">
      <c r="A72" s="33">
        <v>1828</v>
      </c>
      <c r="B72" s="34" t="s">
        <v>300</v>
      </c>
      <c r="C72" s="36">
        <v>25179210</v>
      </c>
      <c r="D72" s="36">
        <v>1761</v>
      </c>
      <c r="E72" s="37">
        <f t="shared" si="8"/>
        <v>14298.245315161839</v>
      </c>
      <c r="F72" s="38">
        <f t="shared" ref="F72:F135" si="15">IF(ISNUMBER(C72),E72/E$366,"")</f>
        <v>0.73933123833070713</v>
      </c>
      <c r="G72" s="39">
        <f t="shared" ref="G72:G135" si="16">(E$366-E72)*0.6</f>
        <v>3024.7112853737008</v>
      </c>
      <c r="H72" s="39">
        <f t="shared" ref="H72:H135" si="17">IF(E72&gt;=E$366*0.9,0,IF(E72&lt;0.9*E$366,(E$366*0.9-E72)*0.35))</f>
        <v>1087.5348387905283</v>
      </c>
      <c r="I72" s="37">
        <f t="shared" si="9"/>
        <v>4112.2461241642286</v>
      </c>
      <c r="J72" s="40">
        <f t="shared" si="10"/>
        <v>-221.38337591167678</v>
      </c>
      <c r="K72" s="37">
        <f t="shared" si="11"/>
        <v>3890.8627482525517</v>
      </c>
      <c r="L72" s="37">
        <f t="shared" si="12"/>
        <v>7241665.424653207</v>
      </c>
      <c r="M72" s="37">
        <f t="shared" si="13"/>
        <v>6851809.2996727433</v>
      </c>
      <c r="N72" s="41">
        <f>'jan-juli'!M72</f>
        <v>6597252.3915809151</v>
      </c>
      <c r="O72" s="41">
        <f t="shared" si="14"/>
        <v>254556.90809182823</v>
      </c>
      <c r="Q72" s="63"/>
      <c r="R72" s="64"/>
      <c r="S72" s="64"/>
      <c r="T72" s="64"/>
    </row>
    <row r="73" spans="1:20" s="34" customFormat="1" x14ac:dyDescent="0.3">
      <c r="A73" s="33">
        <v>1832</v>
      </c>
      <c r="B73" s="34" t="s">
        <v>301</v>
      </c>
      <c r="C73" s="36">
        <v>93186757</v>
      </c>
      <c r="D73" s="36">
        <v>4454</v>
      </c>
      <c r="E73" s="37">
        <f t="shared" ref="E73:E136" si="18">(C73)/D73</f>
        <v>20922.037943421645</v>
      </c>
      <c r="F73" s="38">
        <f t="shared" si="15"/>
        <v>1.0818331816358882</v>
      </c>
      <c r="G73" s="39">
        <f t="shared" si="16"/>
        <v>-949.56429158218225</v>
      </c>
      <c r="H73" s="39">
        <f t="shared" si="17"/>
        <v>0</v>
      </c>
      <c r="I73" s="37">
        <f t="shared" ref="I73:I136" si="19">G73+H73</f>
        <v>-949.56429158218225</v>
      </c>
      <c r="J73" s="40">
        <f t="shared" ref="J73:J136" si="20">I$368</f>
        <v>-221.38337591167678</v>
      </c>
      <c r="K73" s="37">
        <f t="shared" ref="K73:K136" si="21">I73+J73</f>
        <v>-1170.9476674938589</v>
      </c>
      <c r="L73" s="37">
        <f t="shared" ref="L73:L136" si="22">(I73*D73)</f>
        <v>-4229359.3547070399</v>
      </c>
      <c r="M73" s="37">
        <f t="shared" ref="M73:M136" si="23">(K73*D73)</f>
        <v>-5215400.9110176479</v>
      </c>
      <c r="N73" s="41">
        <f>'jan-juli'!M73</f>
        <v>-5717187.8516654037</v>
      </c>
      <c r="O73" s="41">
        <f t="shared" ref="O73:O136" si="24">M73-N73</f>
        <v>501786.94064775575</v>
      </c>
      <c r="Q73" s="63"/>
      <c r="R73" s="64"/>
      <c r="S73" s="64"/>
      <c r="T73" s="64"/>
    </row>
    <row r="74" spans="1:20" s="34" customFormat="1" x14ac:dyDescent="0.3">
      <c r="A74" s="33">
        <v>1833</v>
      </c>
      <c r="B74" s="34" t="s">
        <v>302</v>
      </c>
      <c r="C74" s="36">
        <v>448104768</v>
      </c>
      <c r="D74" s="36">
        <v>26184</v>
      </c>
      <c r="E74" s="37">
        <f t="shared" si="18"/>
        <v>17113.686526122823</v>
      </c>
      <c r="F74" s="38">
        <f t="shared" si="15"/>
        <v>0.88491159389642282</v>
      </c>
      <c r="G74" s="39">
        <f t="shared" si="16"/>
        <v>1335.4465587971106</v>
      </c>
      <c r="H74" s="39">
        <f t="shared" si="17"/>
        <v>102.130414954184</v>
      </c>
      <c r="I74" s="37">
        <f t="shared" si="19"/>
        <v>1437.5769737512946</v>
      </c>
      <c r="J74" s="40">
        <f t="shared" si="20"/>
        <v>-221.38337591167678</v>
      </c>
      <c r="K74" s="37">
        <f t="shared" si="21"/>
        <v>1216.193597839618</v>
      </c>
      <c r="L74" s="37">
        <f t="shared" si="22"/>
        <v>37641515.480703898</v>
      </c>
      <c r="M74" s="37">
        <f t="shared" si="23"/>
        <v>31844813.165832557</v>
      </c>
      <c r="N74" s="41">
        <f>'jan-juli'!M74</f>
        <v>27828707.88963921</v>
      </c>
      <c r="O74" s="41">
        <f t="shared" si="24"/>
        <v>4016105.2761933468</v>
      </c>
      <c r="Q74" s="63"/>
      <c r="R74" s="64"/>
      <c r="S74" s="64"/>
      <c r="T74" s="64"/>
    </row>
    <row r="75" spans="1:20" s="34" customFormat="1" x14ac:dyDescent="0.3">
      <c r="A75" s="33">
        <v>1834</v>
      </c>
      <c r="B75" s="34" t="s">
        <v>303</v>
      </c>
      <c r="C75" s="36">
        <v>45606896</v>
      </c>
      <c r="D75" s="36">
        <v>1890</v>
      </c>
      <c r="E75" s="37">
        <f t="shared" si="18"/>
        <v>24130.632804232806</v>
      </c>
      <c r="F75" s="38">
        <f t="shared" si="15"/>
        <v>1.247742659299526</v>
      </c>
      <c r="G75" s="39">
        <f t="shared" si="16"/>
        <v>-2874.7212080688792</v>
      </c>
      <c r="H75" s="39">
        <f t="shared" si="17"/>
        <v>0</v>
      </c>
      <c r="I75" s="37">
        <f t="shared" si="19"/>
        <v>-2874.7212080688792</v>
      </c>
      <c r="J75" s="40">
        <f t="shared" si="20"/>
        <v>-221.38337591167678</v>
      </c>
      <c r="K75" s="37">
        <f t="shared" si="21"/>
        <v>-3096.1045839805561</v>
      </c>
      <c r="L75" s="37">
        <f t="shared" si="22"/>
        <v>-5433223.0832501817</v>
      </c>
      <c r="M75" s="37">
        <f t="shared" si="23"/>
        <v>-5851637.6637232509</v>
      </c>
      <c r="N75" s="41">
        <f>'jan-juli'!M75</f>
        <v>-5482872.2883806955</v>
      </c>
      <c r="O75" s="41">
        <f t="shared" si="24"/>
        <v>-368765.37534255534</v>
      </c>
      <c r="Q75" s="63"/>
      <c r="R75" s="64"/>
      <c r="S75" s="64"/>
      <c r="T75" s="64"/>
    </row>
    <row r="76" spans="1:20" s="34" customFormat="1" x14ac:dyDescent="0.3">
      <c r="A76" s="33">
        <v>1835</v>
      </c>
      <c r="B76" s="34" t="s">
        <v>304</v>
      </c>
      <c r="C76" s="36">
        <v>7926252</v>
      </c>
      <c r="D76" s="36">
        <v>435</v>
      </c>
      <c r="E76" s="37">
        <f t="shared" si="18"/>
        <v>18221.26896551724</v>
      </c>
      <c r="F76" s="38">
        <f t="shared" si="15"/>
        <v>0.94218227840499613</v>
      </c>
      <c r="G76" s="39">
        <f t="shared" si="16"/>
        <v>670.89709516046059</v>
      </c>
      <c r="H76" s="39">
        <f t="shared" si="17"/>
        <v>0</v>
      </c>
      <c r="I76" s="37">
        <f t="shared" si="19"/>
        <v>670.89709516046059</v>
      </c>
      <c r="J76" s="40">
        <f t="shared" si="20"/>
        <v>-221.38337591167678</v>
      </c>
      <c r="K76" s="37">
        <f t="shared" si="21"/>
        <v>449.51371924878379</v>
      </c>
      <c r="L76" s="37">
        <f t="shared" si="22"/>
        <v>291840.23639480036</v>
      </c>
      <c r="M76" s="37">
        <f t="shared" si="23"/>
        <v>195538.46787322094</v>
      </c>
      <c r="N76" s="41">
        <f>'jan-juli'!M76</f>
        <v>333379.70981714164</v>
      </c>
      <c r="O76" s="41">
        <f t="shared" si="24"/>
        <v>-137841.2419439207</v>
      </c>
      <c r="Q76" s="63"/>
      <c r="R76" s="64"/>
      <c r="S76" s="64"/>
      <c r="T76" s="64"/>
    </row>
    <row r="77" spans="1:20" s="34" customFormat="1" x14ac:dyDescent="0.3">
      <c r="A77" s="33">
        <v>1836</v>
      </c>
      <c r="B77" s="34" t="s">
        <v>305</v>
      </c>
      <c r="C77" s="36">
        <v>18330945</v>
      </c>
      <c r="D77" s="36">
        <v>1213</v>
      </c>
      <c r="E77" s="37">
        <f t="shared" si="18"/>
        <v>15112.073371805442</v>
      </c>
      <c r="F77" s="38">
        <f t="shared" si="15"/>
        <v>0.78141252114857551</v>
      </c>
      <c r="G77" s="39">
        <f t="shared" si="16"/>
        <v>2536.4144513875394</v>
      </c>
      <c r="H77" s="39">
        <f t="shared" si="17"/>
        <v>802.69501896526754</v>
      </c>
      <c r="I77" s="37">
        <f t="shared" si="19"/>
        <v>3339.109470352807</v>
      </c>
      <c r="J77" s="40">
        <f t="shared" si="20"/>
        <v>-221.38337591167678</v>
      </c>
      <c r="K77" s="37">
        <f t="shared" si="21"/>
        <v>3117.72609444113</v>
      </c>
      <c r="L77" s="37">
        <f t="shared" si="22"/>
        <v>4050339.7875379547</v>
      </c>
      <c r="M77" s="37">
        <f t="shared" si="23"/>
        <v>3781801.7525570909</v>
      </c>
      <c r="N77" s="41">
        <f>'jan-juli'!M77</f>
        <v>3631644.7577158725</v>
      </c>
      <c r="O77" s="41">
        <f t="shared" si="24"/>
        <v>150156.99484121846</v>
      </c>
      <c r="Q77" s="63"/>
      <c r="R77" s="64"/>
      <c r="S77" s="64"/>
      <c r="T77" s="64"/>
    </row>
    <row r="78" spans="1:20" s="34" customFormat="1" x14ac:dyDescent="0.3">
      <c r="A78" s="33">
        <v>1837</v>
      </c>
      <c r="B78" s="34" t="s">
        <v>306</v>
      </c>
      <c r="C78" s="36">
        <v>123556926</v>
      </c>
      <c r="D78" s="36">
        <v>6288</v>
      </c>
      <c r="E78" s="37">
        <f t="shared" si="18"/>
        <v>19649.638358778626</v>
      </c>
      <c r="F78" s="38">
        <f t="shared" si="15"/>
        <v>1.0160401601965332</v>
      </c>
      <c r="G78" s="39">
        <f t="shared" si="16"/>
        <v>-186.12454079637101</v>
      </c>
      <c r="H78" s="39">
        <f t="shared" si="17"/>
        <v>0</v>
      </c>
      <c r="I78" s="37">
        <f t="shared" si="19"/>
        <v>-186.12454079637101</v>
      </c>
      <c r="J78" s="40">
        <f t="shared" si="20"/>
        <v>-221.38337591167678</v>
      </c>
      <c r="K78" s="37">
        <f t="shared" si="21"/>
        <v>-407.50791670804779</v>
      </c>
      <c r="L78" s="37">
        <f t="shared" si="22"/>
        <v>-1170351.1125275809</v>
      </c>
      <c r="M78" s="37">
        <f t="shared" si="23"/>
        <v>-2562409.7802602043</v>
      </c>
      <c r="N78" s="41">
        <f>'jan-juli'!M78</f>
        <v>-3426116.3670570464</v>
      </c>
      <c r="O78" s="41">
        <f t="shared" si="24"/>
        <v>863706.58679684205</v>
      </c>
      <c r="Q78" s="63"/>
      <c r="R78" s="64"/>
      <c r="S78" s="64"/>
      <c r="T78" s="64"/>
    </row>
    <row r="79" spans="1:20" s="34" customFormat="1" x14ac:dyDescent="0.3">
      <c r="A79" s="33">
        <v>1838</v>
      </c>
      <c r="B79" s="34" t="s">
        <v>307</v>
      </c>
      <c r="C79" s="36">
        <v>33488107</v>
      </c>
      <c r="D79" s="36">
        <v>1950</v>
      </c>
      <c r="E79" s="37">
        <f t="shared" si="18"/>
        <v>17173.388205128205</v>
      </c>
      <c r="F79" s="38">
        <f t="shared" si="15"/>
        <v>0.8879986381663002</v>
      </c>
      <c r="G79" s="39">
        <f t="shared" si="16"/>
        <v>1299.6255513938813</v>
      </c>
      <c r="H79" s="39">
        <f t="shared" si="17"/>
        <v>81.234827302300246</v>
      </c>
      <c r="I79" s="37">
        <f t="shared" si="19"/>
        <v>1380.8603786961817</v>
      </c>
      <c r="J79" s="40">
        <f t="shared" si="20"/>
        <v>-221.38337591167678</v>
      </c>
      <c r="K79" s="37">
        <f t="shared" si="21"/>
        <v>1159.477002784505</v>
      </c>
      <c r="L79" s="37">
        <f t="shared" si="22"/>
        <v>2692677.7384575545</v>
      </c>
      <c r="M79" s="37">
        <f t="shared" si="23"/>
        <v>2260980.1554297847</v>
      </c>
      <c r="N79" s="41">
        <f>'jan-juli'!M79</f>
        <v>1969886.4830964154</v>
      </c>
      <c r="O79" s="41">
        <f t="shared" si="24"/>
        <v>291093.67233336926</v>
      </c>
      <c r="Q79" s="63"/>
      <c r="R79" s="64"/>
      <c r="S79" s="64"/>
      <c r="T79" s="64"/>
    </row>
    <row r="80" spans="1:20" s="34" customFormat="1" x14ac:dyDescent="0.3">
      <c r="A80" s="33">
        <v>1839</v>
      </c>
      <c r="B80" s="34" t="s">
        <v>308</v>
      </c>
      <c r="C80" s="36">
        <v>19736759</v>
      </c>
      <c r="D80" s="36">
        <v>1017</v>
      </c>
      <c r="E80" s="37">
        <f t="shared" si="18"/>
        <v>19406.842674532942</v>
      </c>
      <c r="F80" s="38">
        <f t="shared" si="15"/>
        <v>1.0034857222261366</v>
      </c>
      <c r="G80" s="39">
        <f t="shared" si="16"/>
        <v>-40.447130248960455</v>
      </c>
      <c r="H80" s="39">
        <f t="shared" si="17"/>
        <v>0</v>
      </c>
      <c r="I80" s="37">
        <f t="shared" si="19"/>
        <v>-40.447130248960455</v>
      </c>
      <c r="J80" s="40">
        <f t="shared" si="20"/>
        <v>-221.38337591167678</v>
      </c>
      <c r="K80" s="37">
        <f t="shared" si="21"/>
        <v>-261.83050616063724</v>
      </c>
      <c r="L80" s="37">
        <f t="shared" si="22"/>
        <v>-41134.73146319278</v>
      </c>
      <c r="M80" s="37">
        <f t="shared" si="23"/>
        <v>-266281.62476536806</v>
      </c>
      <c r="N80" s="41">
        <f>'jan-juli'!M80</f>
        <v>-386038.00946199294</v>
      </c>
      <c r="O80" s="41">
        <f t="shared" si="24"/>
        <v>119756.38469662488</v>
      </c>
      <c r="Q80" s="63"/>
      <c r="R80" s="64"/>
      <c r="S80" s="64"/>
      <c r="T80" s="64"/>
    </row>
    <row r="81" spans="1:20" s="34" customFormat="1" x14ac:dyDescent="0.3">
      <c r="A81" s="33">
        <v>1840</v>
      </c>
      <c r="B81" s="34" t="s">
        <v>309</v>
      </c>
      <c r="C81" s="36">
        <v>68414925</v>
      </c>
      <c r="D81" s="36">
        <v>4671</v>
      </c>
      <c r="E81" s="37">
        <f t="shared" si="18"/>
        <v>14646.740526653821</v>
      </c>
      <c r="F81" s="38">
        <f t="shared" si="15"/>
        <v>0.7573511694890761</v>
      </c>
      <c r="G81" s="39">
        <f t="shared" si="16"/>
        <v>2815.6141584785119</v>
      </c>
      <c r="H81" s="39">
        <f t="shared" si="17"/>
        <v>965.56151476833475</v>
      </c>
      <c r="I81" s="37">
        <f t="shared" si="19"/>
        <v>3781.1756732468466</v>
      </c>
      <c r="J81" s="40">
        <f t="shared" si="20"/>
        <v>-221.38337591167678</v>
      </c>
      <c r="K81" s="37">
        <f t="shared" si="21"/>
        <v>3559.7922973351697</v>
      </c>
      <c r="L81" s="37">
        <f t="shared" si="22"/>
        <v>17661871.569736019</v>
      </c>
      <c r="M81" s="37">
        <f t="shared" si="23"/>
        <v>16627789.820852578</v>
      </c>
      <c r="N81" s="41">
        <f>'jan-juli'!M81</f>
        <v>15841447.26174018</v>
      </c>
      <c r="O81" s="41">
        <f t="shared" si="24"/>
        <v>786342.55911239795</v>
      </c>
      <c r="Q81" s="63"/>
      <c r="R81" s="64"/>
      <c r="S81" s="64"/>
      <c r="T81" s="64"/>
    </row>
    <row r="82" spans="1:20" s="34" customFormat="1" x14ac:dyDescent="0.3">
      <c r="A82" s="33">
        <v>1841</v>
      </c>
      <c r="B82" s="34" t="s">
        <v>418</v>
      </c>
      <c r="C82" s="36">
        <v>167048695</v>
      </c>
      <c r="D82" s="36">
        <v>9739</v>
      </c>
      <c r="E82" s="37">
        <f t="shared" si="18"/>
        <v>17152.551083273436</v>
      </c>
      <c r="F82" s="38">
        <f t="shared" si="15"/>
        <v>0.88692119581134232</v>
      </c>
      <c r="G82" s="39">
        <f t="shared" si="16"/>
        <v>1312.1278245067426</v>
      </c>
      <c r="H82" s="39">
        <f t="shared" si="17"/>
        <v>88.527819951469425</v>
      </c>
      <c r="I82" s="37">
        <f t="shared" si="19"/>
        <v>1400.655644458212</v>
      </c>
      <c r="J82" s="40">
        <f t="shared" si="20"/>
        <v>-221.38337591167678</v>
      </c>
      <c r="K82" s="37">
        <f t="shared" si="21"/>
        <v>1179.2722685465353</v>
      </c>
      <c r="L82" s="37">
        <f t="shared" si="22"/>
        <v>13640985.321378527</v>
      </c>
      <c r="M82" s="37">
        <f t="shared" si="23"/>
        <v>11484932.623374708</v>
      </c>
      <c r="N82" s="41">
        <f>'jan-juli'!M82</f>
        <v>11456360.297192803</v>
      </c>
      <c r="O82" s="41">
        <f t="shared" si="24"/>
        <v>28572.326181905344</v>
      </c>
      <c r="Q82" s="63"/>
      <c r="R82" s="64"/>
      <c r="S82" s="64"/>
      <c r="T82" s="64"/>
    </row>
    <row r="83" spans="1:20" s="34" customFormat="1" x14ac:dyDescent="0.3">
      <c r="A83" s="33">
        <v>1845</v>
      </c>
      <c r="B83" s="34" t="s">
        <v>310</v>
      </c>
      <c r="C83" s="36">
        <v>42791718</v>
      </c>
      <c r="D83" s="36">
        <v>1926</v>
      </c>
      <c r="E83" s="37">
        <f t="shared" si="18"/>
        <v>22217.922118380062</v>
      </c>
      <c r="F83" s="38">
        <f t="shared" si="15"/>
        <v>1.1488405402793449</v>
      </c>
      <c r="G83" s="39">
        <f t="shared" si="16"/>
        <v>-1727.0947965572325</v>
      </c>
      <c r="H83" s="39">
        <f t="shared" si="17"/>
        <v>0</v>
      </c>
      <c r="I83" s="37">
        <f t="shared" si="19"/>
        <v>-1727.0947965572325</v>
      </c>
      <c r="J83" s="40">
        <f t="shared" si="20"/>
        <v>-221.38337591167678</v>
      </c>
      <c r="K83" s="37">
        <f t="shared" si="21"/>
        <v>-1948.4781724689092</v>
      </c>
      <c r="L83" s="37">
        <f t="shared" si="22"/>
        <v>-3326384.5781692299</v>
      </c>
      <c r="M83" s="37">
        <f t="shared" si="23"/>
        <v>-3752768.9601751189</v>
      </c>
      <c r="N83" s="41">
        <f>'jan-juli'!M83</f>
        <v>-3982599.2710165181</v>
      </c>
      <c r="O83" s="41">
        <f t="shared" si="24"/>
        <v>229830.31084139924</v>
      </c>
      <c r="Q83" s="63"/>
      <c r="R83" s="64"/>
      <c r="S83" s="64"/>
      <c r="T83" s="64"/>
    </row>
    <row r="84" spans="1:20" s="34" customFormat="1" x14ac:dyDescent="0.3">
      <c r="A84" s="33">
        <v>1848</v>
      </c>
      <c r="B84" s="34" t="s">
        <v>311</v>
      </c>
      <c r="C84" s="36">
        <v>42390851</v>
      </c>
      <c r="D84" s="36">
        <v>2608</v>
      </c>
      <c r="E84" s="37">
        <f t="shared" si="18"/>
        <v>16254.160659509202</v>
      </c>
      <c r="F84" s="38">
        <f t="shared" si="15"/>
        <v>0.84046737648837022</v>
      </c>
      <c r="G84" s="39">
        <f t="shared" si="16"/>
        <v>1851.1620787652835</v>
      </c>
      <c r="H84" s="39">
        <f t="shared" si="17"/>
        <v>402.96446826895152</v>
      </c>
      <c r="I84" s="37">
        <f t="shared" si="19"/>
        <v>2254.126547034235</v>
      </c>
      <c r="J84" s="40">
        <f t="shared" si="20"/>
        <v>-221.38337591167678</v>
      </c>
      <c r="K84" s="37">
        <f t="shared" si="21"/>
        <v>2032.7431711225584</v>
      </c>
      <c r="L84" s="37">
        <f t="shared" si="22"/>
        <v>5878762.0346652847</v>
      </c>
      <c r="M84" s="37">
        <f t="shared" si="23"/>
        <v>5301394.1902876319</v>
      </c>
      <c r="N84" s="41">
        <f>'jan-juli'!M84</f>
        <v>5778413.5998540744</v>
      </c>
      <c r="O84" s="41">
        <f t="shared" si="24"/>
        <v>-477019.40956644248</v>
      </c>
      <c r="Q84" s="63"/>
      <c r="R84" s="64"/>
      <c r="S84" s="64"/>
      <c r="T84" s="64"/>
    </row>
    <row r="85" spans="1:20" s="34" customFormat="1" x14ac:dyDescent="0.3">
      <c r="A85" s="33">
        <v>1851</v>
      </c>
      <c r="B85" s="34" t="s">
        <v>312</v>
      </c>
      <c r="C85" s="36">
        <v>33643884</v>
      </c>
      <c r="D85" s="36">
        <v>2034</v>
      </c>
      <c r="E85" s="37">
        <f t="shared" si="18"/>
        <v>16540.749262536872</v>
      </c>
      <c r="F85" s="38">
        <f t="shared" si="15"/>
        <v>0.855286251259195</v>
      </c>
      <c r="G85" s="39">
        <f t="shared" si="16"/>
        <v>1679.208916948681</v>
      </c>
      <c r="H85" s="39">
        <f t="shared" si="17"/>
        <v>302.65845720926677</v>
      </c>
      <c r="I85" s="37">
        <f t="shared" si="19"/>
        <v>1981.8673741579478</v>
      </c>
      <c r="J85" s="40">
        <f t="shared" si="20"/>
        <v>-221.38337591167678</v>
      </c>
      <c r="K85" s="37">
        <f t="shared" si="21"/>
        <v>1760.4839982462711</v>
      </c>
      <c r="L85" s="37">
        <f t="shared" si="22"/>
        <v>4031118.239037266</v>
      </c>
      <c r="M85" s="37">
        <f t="shared" si="23"/>
        <v>3580824.4524329156</v>
      </c>
      <c r="N85" s="41">
        <f>'jan-juli'!M85</f>
        <v>3441378.1182144112</v>
      </c>
      <c r="O85" s="41">
        <f t="shared" si="24"/>
        <v>139446.33421850437</v>
      </c>
      <c r="Q85" s="63"/>
      <c r="R85" s="64"/>
      <c r="S85" s="64"/>
      <c r="T85" s="64"/>
    </row>
    <row r="86" spans="1:20" s="34" customFormat="1" x14ac:dyDescent="0.3">
      <c r="A86" s="33">
        <v>1853</v>
      </c>
      <c r="B86" s="34" t="s">
        <v>314</v>
      </c>
      <c r="C86" s="36">
        <v>19193364</v>
      </c>
      <c r="D86" s="36">
        <v>1348</v>
      </c>
      <c r="E86" s="37">
        <f t="shared" si="18"/>
        <v>14238.40059347181</v>
      </c>
      <c r="F86" s="38">
        <f t="shared" si="15"/>
        <v>0.73623679763400651</v>
      </c>
      <c r="G86" s="39">
        <f t="shared" si="16"/>
        <v>3060.6181183877184</v>
      </c>
      <c r="H86" s="39">
        <f t="shared" si="17"/>
        <v>1108.4804913820385</v>
      </c>
      <c r="I86" s="37">
        <f t="shared" si="19"/>
        <v>4169.0986097697569</v>
      </c>
      <c r="J86" s="40">
        <f t="shared" si="20"/>
        <v>-221.38337591167678</v>
      </c>
      <c r="K86" s="37">
        <f t="shared" si="21"/>
        <v>3947.71523385808</v>
      </c>
      <c r="L86" s="37">
        <f t="shared" si="22"/>
        <v>5619944.9259696323</v>
      </c>
      <c r="M86" s="37">
        <f t="shared" si="23"/>
        <v>5321520.1352406917</v>
      </c>
      <c r="N86" s="41">
        <f>'jan-juli'!M86</f>
        <v>5580189.9730840838</v>
      </c>
      <c r="O86" s="41">
        <f t="shared" si="24"/>
        <v>-258669.83784339204</v>
      </c>
      <c r="Q86" s="63"/>
      <c r="R86" s="64"/>
      <c r="S86" s="64"/>
      <c r="T86" s="64"/>
    </row>
    <row r="87" spans="1:20" s="34" customFormat="1" x14ac:dyDescent="0.3">
      <c r="A87" s="33">
        <v>1856</v>
      </c>
      <c r="B87" s="34" t="s">
        <v>315</v>
      </c>
      <c r="C87" s="36">
        <v>11473532</v>
      </c>
      <c r="D87" s="36">
        <v>498</v>
      </c>
      <c r="E87" s="37">
        <f t="shared" si="18"/>
        <v>23039.220883534137</v>
      </c>
      <c r="F87" s="38">
        <f t="shared" si="15"/>
        <v>1.1913081172229965</v>
      </c>
      <c r="G87" s="39">
        <f t="shared" si="16"/>
        <v>-2219.8740556496778</v>
      </c>
      <c r="H87" s="39">
        <f t="shared" si="17"/>
        <v>0</v>
      </c>
      <c r="I87" s="37">
        <f t="shared" si="19"/>
        <v>-2219.8740556496778</v>
      </c>
      <c r="J87" s="40">
        <f t="shared" si="20"/>
        <v>-221.38337591167678</v>
      </c>
      <c r="K87" s="37">
        <f t="shared" si="21"/>
        <v>-2441.2574315613547</v>
      </c>
      <c r="L87" s="37">
        <f t="shared" si="22"/>
        <v>-1105497.2797135394</v>
      </c>
      <c r="M87" s="37">
        <f t="shared" si="23"/>
        <v>-1215746.2009175546</v>
      </c>
      <c r="N87" s="41">
        <f>'jan-juli'!M87</f>
        <v>-991992.35979554837</v>
      </c>
      <c r="O87" s="41">
        <f t="shared" si="24"/>
        <v>-223753.84112200618</v>
      </c>
      <c r="Q87" s="63"/>
      <c r="R87" s="64"/>
      <c r="S87" s="64"/>
      <c r="T87" s="64"/>
    </row>
    <row r="88" spans="1:20" s="34" customFormat="1" x14ac:dyDescent="0.3">
      <c r="A88" s="33">
        <v>1857</v>
      </c>
      <c r="B88" s="34" t="s">
        <v>316</v>
      </c>
      <c r="C88" s="36">
        <v>13670815</v>
      </c>
      <c r="D88" s="36">
        <v>728</v>
      </c>
      <c r="E88" s="37">
        <f t="shared" si="18"/>
        <v>18778.592032967033</v>
      </c>
      <c r="F88" s="38">
        <f t="shared" si="15"/>
        <v>0.97100024484252745</v>
      </c>
      <c r="G88" s="39">
        <f t="shared" si="16"/>
        <v>336.50325469058441</v>
      </c>
      <c r="H88" s="39">
        <f t="shared" si="17"/>
        <v>0</v>
      </c>
      <c r="I88" s="37">
        <f t="shared" si="19"/>
        <v>336.50325469058441</v>
      </c>
      <c r="J88" s="40">
        <f t="shared" si="20"/>
        <v>-221.38337591167678</v>
      </c>
      <c r="K88" s="37">
        <f t="shared" si="21"/>
        <v>115.11987877890763</v>
      </c>
      <c r="L88" s="37">
        <f t="shared" si="22"/>
        <v>244974.36941474545</v>
      </c>
      <c r="M88" s="37">
        <f t="shared" si="23"/>
        <v>83807.271751044755</v>
      </c>
      <c r="N88" s="41">
        <f>'jan-juli'!M88</f>
        <v>114863.15114225059</v>
      </c>
      <c r="O88" s="41">
        <f t="shared" si="24"/>
        <v>-31055.879391205832</v>
      </c>
      <c r="Q88" s="63"/>
      <c r="R88" s="64"/>
      <c r="S88" s="64"/>
      <c r="T88" s="64"/>
    </row>
    <row r="89" spans="1:20" s="34" customFormat="1" x14ac:dyDescent="0.3">
      <c r="A89" s="33">
        <v>1859</v>
      </c>
      <c r="B89" s="34" t="s">
        <v>317</v>
      </c>
      <c r="C89" s="36">
        <v>23477148</v>
      </c>
      <c r="D89" s="36">
        <v>1272</v>
      </c>
      <c r="E89" s="37">
        <f t="shared" si="18"/>
        <v>18456.877358490565</v>
      </c>
      <c r="F89" s="38">
        <f t="shared" si="15"/>
        <v>0.95436507713998231</v>
      </c>
      <c r="G89" s="39">
        <f t="shared" si="16"/>
        <v>529.53205937646555</v>
      </c>
      <c r="H89" s="39">
        <f t="shared" si="17"/>
        <v>0</v>
      </c>
      <c r="I89" s="37">
        <f t="shared" si="19"/>
        <v>529.53205937646555</v>
      </c>
      <c r="J89" s="40">
        <f t="shared" si="20"/>
        <v>-221.38337591167678</v>
      </c>
      <c r="K89" s="37">
        <f t="shared" si="21"/>
        <v>308.14868346478875</v>
      </c>
      <c r="L89" s="37">
        <f t="shared" si="22"/>
        <v>673564.77952686418</v>
      </c>
      <c r="M89" s="37">
        <f t="shared" si="23"/>
        <v>391965.12536721129</v>
      </c>
      <c r="N89" s="41">
        <f>'jan-juli'!M89</f>
        <v>354334.81353426212</v>
      </c>
      <c r="O89" s="41">
        <f t="shared" si="24"/>
        <v>37630.31183294917</v>
      </c>
      <c r="Q89" s="63"/>
      <c r="R89" s="64"/>
      <c r="S89" s="64"/>
      <c r="T89" s="64"/>
    </row>
    <row r="90" spans="1:20" s="34" customFormat="1" x14ac:dyDescent="0.3">
      <c r="A90" s="33">
        <v>1860</v>
      </c>
      <c r="B90" s="34" t="s">
        <v>318</v>
      </c>
      <c r="C90" s="36">
        <v>182675514</v>
      </c>
      <c r="D90" s="36">
        <v>11433</v>
      </c>
      <c r="E90" s="37">
        <f t="shared" si="18"/>
        <v>15977.916032537392</v>
      </c>
      <c r="F90" s="38">
        <f t="shared" si="15"/>
        <v>0.82618336627316569</v>
      </c>
      <c r="G90" s="39">
        <f t="shared" si="16"/>
        <v>2016.908854948369</v>
      </c>
      <c r="H90" s="39">
        <f t="shared" si="17"/>
        <v>499.65008770908474</v>
      </c>
      <c r="I90" s="37">
        <f t="shared" si="19"/>
        <v>2516.5589426574538</v>
      </c>
      <c r="J90" s="40">
        <f t="shared" si="20"/>
        <v>-221.38337591167678</v>
      </c>
      <c r="K90" s="37">
        <f t="shared" si="21"/>
        <v>2295.1755667457769</v>
      </c>
      <c r="L90" s="37">
        <f t="shared" si="22"/>
        <v>28771818.391402669</v>
      </c>
      <c r="M90" s="37">
        <f t="shared" si="23"/>
        <v>26240742.254604466</v>
      </c>
      <c r="N90" s="41">
        <f>'jan-juli'!M90</f>
        <v>25405274.763739124</v>
      </c>
      <c r="O90" s="41">
        <f t="shared" si="24"/>
        <v>835467.49086534232</v>
      </c>
      <c r="Q90" s="63"/>
      <c r="R90" s="64"/>
      <c r="S90" s="64"/>
      <c r="T90" s="64"/>
    </row>
    <row r="91" spans="1:20" s="34" customFormat="1" x14ac:dyDescent="0.3">
      <c r="A91" s="33">
        <v>1865</v>
      </c>
      <c r="B91" s="34" t="s">
        <v>319</v>
      </c>
      <c r="C91" s="36">
        <v>166846341</v>
      </c>
      <c r="D91" s="36">
        <v>9608</v>
      </c>
      <c r="E91" s="37">
        <f t="shared" si="18"/>
        <v>17365.356057452122</v>
      </c>
      <c r="F91" s="38">
        <f t="shared" si="15"/>
        <v>0.89792487924343622</v>
      </c>
      <c r="G91" s="39">
        <f t="shared" si="16"/>
        <v>1184.4448399995315</v>
      </c>
      <c r="H91" s="39">
        <f t="shared" si="17"/>
        <v>14.046078988929548</v>
      </c>
      <c r="I91" s="37">
        <f t="shared" si="19"/>
        <v>1198.4909189884611</v>
      </c>
      <c r="J91" s="40">
        <f t="shared" si="20"/>
        <v>-221.38337591167678</v>
      </c>
      <c r="K91" s="37">
        <f t="shared" si="21"/>
        <v>977.10754307678428</v>
      </c>
      <c r="L91" s="37">
        <f t="shared" si="22"/>
        <v>11515100.749641133</v>
      </c>
      <c r="M91" s="37">
        <f t="shared" si="23"/>
        <v>9388049.2738817427</v>
      </c>
      <c r="N91" s="41">
        <f>'jan-juli'!M91</f>
        <v>9618104.5430206712</v>
      </c>
      <c r="O91" s="41">
        <f t="shared" si="24"/>
        <v>-230055.2691389285</v>
      </c>
      <c r="Q91" s="63"/>
      <c r="R91" s="64"/>
      <c r="S91" s="64"/>
      <c r="T91" s="64"/>
    </row>
    <row r="92" spans="1:20" s="34" customFormat="1" x14ac:dyDescent="0.3">
      <c r="A92" s="33">
        <v>1866</v>
      </c>
      <c r="B92" s="34" t="s">
        <v>320</v>
      </c>
      <c r="C92" s="36">
        <v>123949404</v>
      </c>
      <c r="D92" s="36">
        <v>8061</v>
      </c>
      <c r="E92" s="37">
        <f t="shared" si="18"/>
        <v>15376.430219575735</v>
      </c>
      <c r="F92" s="38">
        <f t="shared" si="15"/>
        <v>0.79508184009752103</v>
      </c>
      <c r="G92" s="39">
        <f t="shared" si="16"/>
        <v>2377.800342725363</v>
      </c>
      <c r="H92" s="39">
        <f t="shared" si="17"/>
        <v>710.17012224566463</v>
      </c>
      <c r="I92" s="37">
        <f t="shared" si="19"/>
        <v>3087.9704649710275</v>
      </c>
      <c r="J92" s="40">
        <f t="shared" si="20"/>
        <v>-221.38337591167678</v>
      </c>
      <c r="K92" s="37">
        <f t="shared" si="21"/>
        <v>2866.5870890593505</v>
      </c>
      <c r="L92" s="37">
        <f t="shared" si="22"/>
        <v>24892129.918131452</v>
      </c>
      <c r="M92" s="37">
        <f t="shared" si="23"/>
        <v>23107558.524907425</v>
      </c>
      <c r="N92" s="41">
        <f>'jan-juli'!M92</f>
        <v>22413766.525430866</v>
      </c>
      <c r="O92" s="41">
        <f t="shared" si="24"/>
        <v>693791.99947655946</v>
      </c>
      <c r="Q92" s="63"/>
      <c r="R92" s="64"/>
      <c r="S92" s="64"/>
      <c r="T92" s="64"/>
    </row>
    <row r="93" spans="1:20" s="34" customFormat="1" x14ac:dyDescent="0.3">
      <c r="A93" s="33">
        <v>1867</v>
      </c>
      <c r="B93" s="34" t="s">
        <v>170</v>
      </c>
      <c r="C93" s="36">
        <v>38346947</v>
      </c>
      <c r="D93" s="36">
        <v>2569</v>
      </c>
      <c r="E93" s="37">
        <f t="shared" si="18"/>
        <v>14926.799143635655</v>
      </c>
      <c r="F93" s="38">
        <f t="shared" si="15"/>
        <v>0.77183239285141436</v>
      </c>
      <c r="G93" s="39">
        <f t="shared" si="16"/>
        <v>2647.5789882894114</v>
      </c>
      <c r="H93" s="39">
        <f t="shared" si="17"/>
        <v>867.54099882469279</v>
      </c>
      <c r="I93" s="37">
        <f t="shared" si="19"/>
        <v>3515.1199871141043</v>
      </c>
      <c r="J93" s="40">
        <f t="shared" si="20"/>
        <v>-221.38337591167678</v>
      </c>
      <c r="K93" s="37">
        <f t="shared" si="21"/>
        <v>3293.7366112024274</v>
      </c>
      <c r="L93" s="37">
        <f t="shared" si="22"/>
        <v>9030343.2468961347</v>
      </c>
      <c r="M93" s="37">
        <f t="shared" si="23"/>
        <v>8461609.3541790359</v>
      </c>
      <c r="N93" s="41">
        <f>'jan-juli'!M93</f>
        <v>8350490.9531921446</v>
      </c>
      <c r="O93" s="41">
        <f t="shared" si="24"/>
        <v>111118.40098689124</v>
      </c>
      <c r="Q93" s="63"/>
      <c r="R93" s="64"/>
      <c r="S93" s="64"/>
      <c r="T93" s="64"/>
    </row>
    <row r="94" spans="1:20" s="34" customFormat="1" x14ac:dyDescent="0.3">
      <c r="A94" s="33">
        <v>1868</v>
      </c>
      <c r="B94" s="34" t="s">
        <v>321</v>
      </c>
      <c r="C94" s="36">
        <v>79068674</v>
      </c>
      <c r="D94" s="36">
        <v>4410</v>
      </c>
      <c r="E94" s="37">
        <f t="shared" si="18"/>
        <v>17929.404535147391</v>
      </c>
      <c r="F94" s="38">
        <f t="shared" si="15"/>
        <v>0.92709060205075078</v>
      </c>
      <c r="G94" s="39">
        <f t="shared" si="16"/>
        <v>846.01575338237012</v>
      </c>
      <c r="H94" s="39">
        <f t="shared" si="17"/>
        <v>0</v>
      </c>
      <c r="I94" s="37">
        <f t="shared" si="19"/>
        <v>846.01575338237012</v>
      </c>
      <c r="J94" s="40">
        <f t="shared" si="20"/>
        <v>-221.38337591167678</v>
      </c>
      <c r="K94" s="37">
        <f t="shared" si="21"/>
        <v>624.63237747069331</v>
      </c>
      <c r="L94" s="37">
        <f t="shared" si="22"/>
        <v>3730929.4724162524</v>
      </c>
      <c r="M94" s="37">
        <f t="shared" si="23"/>
        <v>2754628.7846457576</v>
      </c>
      <c r="N94" s="41">
        <f>'jan-juli'!M94</f>
        <v>2442297.3271117094</v>
      </c>
      <c r="O94" s="41">
        <f t="shared" si="24"/>
        <v>312331.45753404824</v>
      </c>
      <c r="Q94" s="63"/>
      <c r="R94" s="64"/>
      <c r="S94" s="64"/>
      <c r="T94" s="64"/>
    </row>
    <row r="95" spans="1:20" s="34" customFormat="1" x14ac:dyDescent="0.3">
      <c r="A95" s="33">
        <v>1870</v>
      </c>
      <c r="B95" s="34" t="s">
        <v>385</v>
      </c>
      <c r="C95" s="36">
        <v>171342300</v>
      </c>
      <c r="D95" s="36">
        <v>10566</v>
      </c>
      <c r="E95" s="37">
        <f t="shared" si="18"/>
        <v>16216.382737081203</v>
      </c>
      <c r="F95" s="38">
        <f t="shared" si="15"/>
        <v>0.83851396209698081</v>
      </c>
      <c r="G95" s="39">
        <f t="shared" si="16"/>
        <v>1873.8288322220824</v>
      </c>
      <c r="H95" s="39">
        <f t="shared" si="17"/>
        <v>416.18674111875094</v>
      </c>
      <c r="I95" s="37">
        <f t="shared" si="19"/>
        <v>2290.0155733408333</v>
      </c>
      <c r="J95" s="40">
        <f t="shared" si="20"/>
        <v>-221.38337591167678</v>
      </c>
      <c r="K95" s="37">
        <f t="shared" si="21"/>
        <v>2068.6321974291563</v>
      </c>
      <c r="L95" s="37">
        <f t="shared" si="22"/>
        <v>24196304.547919244</v>
      </c>
      <c r="M95" s="37">
        <f t="shared" si="23"/>
        <v>21857167.798036467</v>
      </c>
      <c r="N95" s="41">
        <f>'jan-juli'!M95</f>
        <v>22252646.299485497</v>
      </c>
      <c r="O95" s="41">
        <f t="shared" si="24"/>
        <v>-395478.50144902989</v>
      </c>
      <c r="Q95" s="63"/>
      <c r="R95" s="64"/>
      <c r="S95" s="64"/>
      <c r="T95" s="64"/>
    </row>
    <row r="96" spans="1:20" s="34" customFormat="1" x14ac:dyDescent="0.3">
      <c r="A96" s="33">
        <v>1871</v>
      </c>
      <c r="B96" s="34" t="s">
        <v>322</v>
      </c>
      <c r="C96" s="36">
        <v>76784389</v>
      </c>
      <c r="D96" s="36">
        <v>4663</v>
      </c>
      <c r="E96" s="37">
        <f t="shared" si="18"/>
        <v>16466.735792408323</v>
      </c>
      <c r="F96" s="38">
        <f t="shared" si="15"/>
        <v>0.85145917532664905</v>
      </c>
      <c r="G96" s="39">
        <f t="shared" si="16"/>
        <v>1723.6169990258109</v>
      </c>
      <c r="H96" s="39">
        <f t="shared" si="17"/>
        <v>328.5631717542592</v>
      </c>
      <c r="I96" s="37">
        <f t="shared" si="19"/>
        <v>2052.1801707800701</v>
      </c>
      <c r="J96" s="40">
        <f t="shared" si="20"/>
        <v>-221.38337591167678</v>
      </c>
      <c r="K96" s="37">
        <f t="shared" si="21"/>
        <v>1830.7967948683934</v>
      </c>
      <c r="L96" s="37">
        <f t="shared" si="22"/>
        <v>9569316.1363474671</v>
      </c>
      <c r="M96" s="37">
        <f t="shared" si="23"/>
        <v>8537005.4544713181</v>
      </c>
      <c r="N96" s="41">
        <f>'jan-juli'!M96</f>
        <v>7843211.6893479899</v>
      </c>
      <c r="O96" s="41">
        <f t="shared" si="24"/>
        <v>693793.76512332819</v>
      </c>
      <c r="Q96" s="63"/>
      <c r="R96" s="64"/>
      <c r="S96" s="64"/>
      <c r="T96" s="64"/>
    </row>
    <row r="97" spans="1:20" s="34" customFormat="1" x14ac:dyDescent="0.3">
      <c r="A97" s="33">
        <v>1874</v>
      </c>
      <c r="B97" s="34" t="s">
        <v>323</v>
      </c>
      <c r="C97" s="36">
        <v>18920201</v>
      </c>
      <c r="D97" s="36">
        <v>1015</v>
      </c>
      <c r="E97" s="37">
        <f t="shared" si="18"/>
        <v>18640.592118226599</v>
      </c>
      <c r="F97" s="38">
        <f t="shared" si="15"/>
        <v>0.96386456870845061</v>
      </c>
      <c r="G97" s="39">
        <f t="shared" si="16"/>
        <v>419.30320353484495</v>
      </c>
      <c r="H97" s="39">
        <f t="shared" si="17"/>
        <v>0</v>
      </c>
      <c r="I97" s="37">
        <f t="shared" si="19"/>
        <v>419.30320353484495</v>
      </c>
      <c r="J97" s="40">
        <f t="shared" si="20"/>
        <v>-221.38337591167678</v>
      </c>
      <c r="K97" s="37">
        <f t="shared" si="21"/>
        <v>197.91982762316817</v>
      </c>
      <c r="L97" s="37">
        <f t="shared" si="22"/>
        <v>425592.75158786762</v>
      </c>
      <c r="M97" s="37">
        <f t="shared" si="23"/>
        <v>200888.62503751571</v>
      </c>
      <c r="N97" s="41">
        <f>'jan-juli'!M97</f>
        <v>251778.78957333061</v>
      </c>
      <c r="O97" s="41">
        <f t="shared" si="24"/>
        <v>-50890.164535814896</v>
      </c>
      <c r="Q97" s="63"/>
      <c r="R97" s="64"/>
      <c r="S97" s="64"/>
      <c r="T97" s="64"/>
    </row>
    <row r="98" spans="1:20" s="34" customFormat="1" x14ac:dyDescent="0.3">
      <c r="A98" s="33">
        <v>1875</v>
      </c>
      <c r="B98" s="34" t="s">
        <v>440</v>
      </c>
      <c r="C98" s="36">
        <v>51034722</v>
      </c>
      <c r="D98" s="36">
        <v>2766</v>
      </c>
      <c r="E98" s="37">
        <f t="shared" si="18"/>
        <v>18450.731019522776</v>
      </c>
      <c r="F98" s="38">
        <f t="shared" si="15"/>
        <v>0.95404726328939493</v>
      </c>
      <c r="G98" s="39">
        <f t="shared" si="16"/>
        <v>533.21986275713857</v>
      </c>
      <c r="H98" s="39">
        <f t="shared" si="17"/>
        <v>0</v>
      </c>
      <c r="I98" s="37">
        <f t="shared" si="19"/>
        <v>533.21986275713857</v>
      </c>
      <c r="J98" s="40">
        <f t="shared" si="20"/>
        <v>-221.38337591167678</v>
      </c>
      <c r="K98" s="37">
        <f t="shared" si="21"/>
        <v>311.83648684546176</v>
      </c>
      <c r="L98" s="37">
        <f t="shared" si="22"/>
        <v>1474886.1403862452</v>
      </c>
      <c r="M98" s="37">
        <f t="shared" si="23"/>
        <v>862539.72261454724</v>
      </c>
      <c r="N98" s="41">
        <f>'jan-juli'!M98</f>
        <v>619686.1341476182</v>
      </c>
      <c r="O98" s="41">
        <f t="shared" si="24"/>
        <v>242853.58846692904</v>
      </c>
      <c r="Q98" s="63"/>
      <c r="R98" s="64"/>
      <c r="S98" s="64"/>
      <c r="T98" s="64"/>
    </row>
    <row r="99" spans="1:20" s="34" customFormat="1" x14ac:dyDescent="0.3">
      <c r="A99" s="33">
        <v>3001</v>
      </c>
      <c r="B99" s="34" t="s">
        <v>63</v>
      </c>
      <c r="C99" s="36">
        <v>460756116</v>
      </c>
      <c r="D99" s="36">
        <v>31373</v>
      </c>
      <c r="E99" s="37">
        <f t="shared" si="18"/>
        <v>14686.39008064259</v>
      </c>
      <c r="F99" s="38">
        <f t="shared" si="15"/>
        <v>0.75940136188706864</v>
      </c>
      <c r="G99" s="39">
        <f t="shared" si="16"/>
        <v>2791.8244260852503</v>
      </c>
      <c r="H99" s="39">
        <f t="shared" si="17"/>
        <v>951.68417087226555</v>
      </c>
      <c r="I99" s="37">
        <f t="shared" si="19"/>
        <v>3743.5085969575157</v>
      </c>
      <c r="J99" s="40">
        <f t="shared" si="20"/>
        <v>-221.38337591167678</v>
      </c>
      <c r="K99" s="37">
        <f t="shared" si="21"/>
        <v>3522.1252210458388</v>
      </c>
      <c r="L99" s="37">
        <f t="shared" si="22"/>
        <v>117445095.21234813</v>
      </c>
      <c r="M99" s="37">
        <f t="shared" si="23"/>
        <v>110499634.55987109</v>
      </c>
      <c r="N99" s="41">
        <f>'jan-juli'!M99</f>
        <v>107209482.97627375</v>
      </c>
      <c r="O99" s="41">
        <f t="shared" si="24"/>
        <v>3290151.5835973471</v>
      </c>
      <c r="Q99" s="63"/>
      <c r="R99" s="64"/>
      <c r="S99" s="64"/>
      <c r="T99" s="64"/>
    </row>
    <row r="100" spans="1:20" s="34" customFormat="1" x14ac:dyDescent="0.3">
      <c r="A100" s="33">
        <v>3002</v>
      </c>
      <c r="B100" s="34" t="s">
        <v>64</v>
      </c>
      <c r="C100" s="36">
        <v>833168071</v>
      </c>
      <c r="D100" s="36">
        <v>49273</v>
      </c>
      <c r="E100" s="37">
        <f t="shared" si="18"/>
        <v>16909.221500619002</v>
      </c>
      <c r="F100" s="38">
        <f t="shared" si="15"/>
        <v>0.87433915111277849</v>
      </c>
      <c r="G100" s="39">
        <f t="shared" si="16"/>
        <v>1458.1255740994034</v>
      </c>
      <c r="H100" s="39">
        <f t="shared" si="17"/>
        <v>173.6931738805215</v>
      </c>
      <c r="I100" s="37">
        <f t="shared" si="19"/>
        <v>1631.8187479799249</v>
      </c>
      <c r="J100" s="40">
        <f t="shared" si="20"/>
        <v>-221.38337591167678</v>
      </c>
      <c r="K100" s="37">
        <f t="shared" si="21"/>
        <v>1410.4353720682482</v>
      </c>
      <c r="L100" s="37">
        <f t="shared" si="22"/>
        <v>80404605.169214845</v>
      </c>
      <c r="M100" s="37">
        <f t="shared" si="23"/>
        <v>69496382.087918788</v>
      </c>
      <c r="N100" s="41">
        <f>'jan-juli'!M100</f>
        <v>68992858.578799814</v>
      </c>
      <c r="O100" s="41">
        <f t="shared" si="24"/>
        <v>503523.50911897421</v>
      </c>
      <c r="Q100" s="63"/>
      <c r="R100" s="64"/>
      <c r="S100" s="64"/>
      <c r="T100" s="64"/>
    </row>
    <row r="101" spans="1:20" s="34" customFormat="1" x14ac:dyDescent="0.3">
      <c r="A101" s="33">
        <v>3003</v>
      </c>
      <c r="B101" s="34" t="s">
        <v>65</v>
      </c>
      <c r="C101" s="36">
        <v>884970737</v>
      </c>
      <c r="D101" s="36">
        <v>56732</v>
      </c>
      <c r="E101" s="37">
        <f t="shared" si="18"/>
        <v>15599.145755481915</v>
      </c>
      <c r="F101" s="38">
        <f t="shared" si="15"/>
        <v>0.80659797717081616</v>
      </c>
      <c r="G101" s="39">
        <f t="shared" si="16"/>
        <v>2244.1710211816553</v>
      </c>
      <c r="H101" s="39">
        <f t="shared" si="17"/>
        <v>632.21968467850172</v>
      </c>
      <c r="I101" s="37">
        <f t="shared" si="19"/>
        <v>2876.3907058601571</v>
      </c>
      <c r="J101" s="40">
        <f t="shared" si="20"/>
        <v>-221.38337591167678</v>
      </c>
      <c r="K101" s="37">
        <f t="shared" si="21"/>
        <v>2655.0073299484802</v>
      </c>
      <c r="L101" s="37">
        <f t="shared" si="22"/>
        <v>163183397.52485844</v>
      </c>
      <c r="M101" s="37">
        <f t="shared" si="23"/>
        <v>150623875.84263718</v>
      </c>
      <c r="N101" s="41">
        <f>'jan-juli'!M101</f>
        <v>146248723.34421837</v>
      </c>
      <c r="O101" s="41">
        <f t="shared" si="24"/>
        <v>4375152.498418808</v>
      </c>
      <c r="Q101" s="63"/>
      <c r="R101" s="64"/>
      <c r="S101" s="64"/>
      <c r="T101" s="64"/>
    </row>
    <row r="102" spans="1:20" s="34" customFormat="1" x14ac:dyDescent="0.3">
      <c r="A102" s="33">
        <v>3004</v>
      </c>
      <c r="B102" s="34" t="s">
        <v>66</v>
      </c>
      <c r="C102" s="36">
        <v>1326053305</v>
      </c>
      <c r="D102" s="36">
        <v>82385</v>
      </c>
      <c r="E102" s="37">
        <f t="shared" si="18"/>
        <v>16095.809977544455</v>
      </c>
      <c r="F102" s="38">
        <f t="shared" si="15"/>
        <v>0.83227940634189612</v>
      </c>
      <c r="G102" s="39">
        <f t="shared" si="16"/>
        <v>1946.1724879441313</v>
      </c>
      <c r="H102" s="39">
        <f t="shared" si="17"/>
        <v>458.38720695661272</v>
      </c>
      <c r="I102" s="37">
        <f t="shared" si="19"/>
        <v>2404.559694900744</v>
      </c>
      <c r="J102" s="40">
        <f t="shared" si="20"/>
        <v>-221.38337591167678</v>
      </c>
      <c r="K102" s="37">
        <f t="shared" si="21"/>
        <v>2183.1763189890671</v>
      </c>
      <c r="L102" s="37">
        <f t="shared" si="22"/>
        <v>198099650.46439779</v>
      </c>
      <c r="M102" s="37">
        <f t="shared" si="23"/>
        <v>179860981.03991428</v>
      </c>
      <c r="N102" s="41">
        <f>'jan-juli'!M102</f>
        <v>177358648.56007582</v>
      </c>
      <c r="O102" s="41">
        <f t="shared" si="24"/>
        <v>2502332.4798384607</v>
      </c>
      <c r="Q102" s="63"/>
      <c r="R102" s="64"/>
      <c r="S102" s="64"/>
      <c r="T102" s="64"/>
    </row>
    <row r="103" spans="1:20" s="34" customFormat="1" x14ac:dyDescent="0.3">
      <c r="A103" s="33">
        <v>3005</v>
      </c>
      <c r="B103" s="34" t="s">
        <v>138</v>
      </c>
      <c r="C103" s="36">
        <v>1821482566</v>
      </c>
      <c r="D103" s="36">
        <v>101386</v>
      </c>
      <c r="E103" s="37">
        <f t="shared" si="18"/>
        <v>17965.819403073401</v>
      </c>
      <c r="F103" s="38">
        <f t="shared" si="15"/>
        <v>0.92897353585164433</v>
      </c>
      <c r="G103" s="39">
        <f t="shared" si="16"/>
        <v>824.16683262676372</v>
      </c>
      <c r="H103" s="39">
        <f t="shared" si="17"/>
        <v>0</v>
      </c>
      <c r="I103" s="37">
        <f t="shared" si="19"/>
        <v>824.16683262676372</v>
      </c>
      <c r="J103" s="40">
        <f t="shared" si="20"/>
        <v>-221.38337591167678</v>
      </c>
      <c r="K103" s="37">
        <f t="shared" si="21"/>
        <v>602.78345671508691</v>
      </c>
      <c r="L103" s="37">
        <f t="shared" si="22"/>
        <v>83558978.49269706</v>
      </c>
      <c r="M103" s="37">
        <f t="shared" si="23"/>
        <v>61113803.542515799</v>
      </c>
      <c r="N103" s="41">
        <f>'jan-juli'!M103</f>
        <v>67023163.502346434</v>
      </c>
      <c r="O103" s="41">
        <f t="shared" si="24"/>
        <v>-5909359.9598306343</v>
      </c>
      <c r="Q103" s="63"/>
      <c r="R103" s="64"/>
      <c r="S103" s="64"/>
      <c r="T103" s="64"/>
    </row>
    <row r="104" spans="1:20" s="34" customFormat="1" x14ac:dyDescent="0.3">
      <c r="A104" s="33">
        <v>3006</v>
      </c>
      <c r="B104" s="34" t="s">
        <v>139</v>
      </c>
      <c r="C104" s="36">
        <v>559382835</v>
      </c>
      <c r="D104" s="36">
        <v>27723</v>
      </c>
      <c r="E104" s="37">
        <f t="shared" si="18"/>
        <v>20177.572232442377</v>
      </c>
      <c r="F104" s="38">
        <f t="shared" si="15"/>
        <v>1.0433384751973713</v>
      </c>
      <c r="G104" s="39">
        <f t="shared" si="16"/>
        <v>-502.88486499462158</v>
      </c>
      <c r="H104" s="39">
        <f t="shared" si="17"/>
        <v>0</v>
      </c>
      <c r="I104" s="37">
        <f t="shared" si="19"/>
        <v>-502.88486499462158</v>
      </c>
      <c r="J104" s="40">
        <f t="shared" si="20"/>
        <v>-221.38337591167678</v>
      </c>
      <c r="K104" s="37">
        <f t="shared" si="21"/>
        <v>-724.26824090629839</v>
      </c>
      <c r="L104" s="37">
        <f t="shared" si="22"/>
        <v>-13941477.112245895</v>
      </c>
      <c r="M104" s="37">
        <f t="shared" si="23"/>
        <v>-20078888.442645311</v>
      </c>
      <c r="N104" s="41">
        <f>'jan-juli'!M104</f>
        <v>-21635055.728136539</v>
      </c>
      <c r="O104" s="41">
        <f t="shared" si="24"/>
        <v>1556167.2854912281</v>
      </c>
      <c r="Q104" s="63"/>
      <c r="R104" s="64"/>
      <c r="S104" s="64"/>
      <c r="T104" s="64"/>
    </row>
    <row r="105" spans="1:20" s="34" customFormat="1" x14ac:dyDescent="0.3">
      <c r="A105" s="33">
        <v>3007</v>
      </c>
      <c r="B105" s="34" t="s">
        <v>140</v>
      </c>
      <c r="C105" s="36">
        <v>517028468</v>
      </c>
      <c r="D105" s="36">
        <v>30641</v>
      </c>
      <c r="E105" s="37">
        <f t="shared" si="18"/>
        <v>16873.746548741881</v>
      </c>
      <c r="F105" s="38">
        <f t="shared" si="15"/>
        <v>0.87250481833117333</v>
      </c>
      <c r="G105" s="39">
        <f t="shared" si="16"/>
        <v>1479.4105452256756</v>
      </c>
      <c r="H105" s="39">
        <f t="shared" si="17"/>
        <v>186.10940703751365</v>
      </c>
      <c r="I105" s="37">
        <f t="shared" si="19"/>
        <v>1665.5199522631892</v>
      </c>
      <c r="J105" s="40">
        <f t="shared" si="20"/>
        <v>-221.38337591167678</v>
      </c>
      <c r="K105" s="37">
        <f t="shared" si="21"/>
        <v>1444.1365763515125</v>
      </c>
      <c r="L105" s="37">
        <f t="shared" si="22"/>
        <v>51033196.857296377</v>
      </c>
      <c r="M105" s="37">
        <f t="shared" si="23"/>
        <v>44249788.835986696</v>
      </c>
      <c r="N105" s="41">
        <f>'jan-juli'!M105</f>
        <v>42085018.327388309</v>
      </c>
      <c r="O105" s="41">
        <f t="shared" si="24"/>
        <v>2164770.5085983872</v>
      </c>
      <c r="Q105" s="63"/>
      <c r="R105" s="64"/>
      <c r="S105" s="64"/>
      <c r="T105" s="64"/>
    </row>
    <row r="106" spans="1:20" s="34" customFormat="1" x14ac:dyDescent="0.3">
      <c r="A106" s="33">
        <v>3011</v>
      </c>
      <c r="B106" s="34" t="s">
        <v>67</v>
      </c>
      <c r="C106" s="36">
        <v>97152484</v>
      </c>
      <c r="D106" s="36">
        <v>4668</v>
      </c>
      <c r="E106" s="37">
        <f t="shared" si="18"/>
        <v>20812.443016281064</v>
      </c>
      <c r="F106" s="38">
        <f t="shared" si="15"/>
        <v>1.076166265772325</v>
      </c>
      <c r="G106" s="39">
        <f t="shared" si="16"/>
        <v>-883.8073352978339</v>
      </c>
      <c r="H106" s="39">
        <f t="shared" si="17"/>
        <v>0</v>
      </c>
      <c r="I106" s="37">
        <f t="shared" si="19"/>
        <v>-883.8073352978339</v>
      </c>
      <c r="J106" s="40">
        <f t="shared" si="20"/>
        <v>-221.38337591167678</v>
      </c>
      <c r="K106" s="37">
        <f t="shared" si="21"/>
        <v>-1105.1907112095107</v>
      </c>
      <c r="L106" s="37">
        <f t="shared" si="22"/>
        <v>-4125612.6411702884</v>
      </c>
      <c r="M106" s="37">
        <f t="shared" si="23"/>
        <v>-5159030.2399259964</v>
      </c>
      <c r="N106" s="41">
        <f>'jan-juli'!M106</f>
        <v>-4336578.1484450223</v>
      </c>
      <c r="O106" s="41">
        <f t="shared" si="24"/>
        <v>-822452.09148097411</v>
      </c>
      <c r="Q106" s="63"/>
      <c r="R106" s="64"/>
      <c r="S106" s="64"/>
      <c r="T106" s="64"/>
    </row>
    <row r="107" spans="1:20" s="34" customFormat="1" x14ac:dyDescent="0.3">
      <c r="A107" s="33">
        <v>3012</v>
      </c>
      <c r="B107" s="34" t="s">
        <v>68</v>
      </c>
      <c r="C107" s="36">
        <v>19920154</v>
      </c>
      <c r="D107" s="36">
        <v>1325</v>
      </c>
      <c r="E107" s="37">
        <f t="shared" si="18"/>
        <v>15034.078490566038</v>
      </c>
      <c r="F107" s="38">
        <f t="shared" si="15"/>
        <v>0.77737957508707256</v>
      </c>
      <c r="G107" s="39">
        <f t="shared" si="16"/>
        <v>2583.2113801311812</v>
      </c>
      <c r="H107" s="39">
        <f t="shared" si="17"/>
        <v>829.99322739905858</v>
      </c>
      <c r="I107" s="37">
        <f t="shared" si="19"/>
        <v>3413.2046075302396</v>
      </c>
      <c r="J107" s="40">
        <f t="shared" si="20"/>
        <v>-221.38337591167678</v>
      </c>
      <c r="K107" s="37">
        <f t="shared" si="21"/>
        <v>3191.8212316185627</v>
      </c>
      <c r="L107" s="37">
        <f t="shared" si="22"/>
        <v>4522496.1049775677</v>
      </c>
      <c r="M107" s="37">
        <f t="shared" si="23"/>
        <v>4229163.1318945959</v>
      </c>
      <c r="N107" s="41">
        <f>'jan-juli'!M107</f>
        <v>3926258.5212065359</v>
      </c>
      <c r="O107" s="41">
        <f t="shared" si="24"/>
        <v>302904.61068806006</v>
      </c>
      <c r="Q107" s="63"/>
      <c r="R107" s="64"/>
      <c r="S107" s="64"/>
      <c r="T107" s="64"/>
    </row>
    <row r="108" spans="1:20" s="34" customFormat="1" x14ac:dyDescent="0.3">
      <c r="A108" s="33">
        <v>3013</v>
      </c>
      <c r="B108" s="34" t="s">
        <v>69</v>
      </c>
      <c r="C108" s="36">
        <v>54202163</v>
      </c>
      <c r="D108" s="36">
        <v>3595</v>
      </c>
      <c r="E108" s="37">
        <f t="shared" si="18"/>
        <v>15077.096801112657</v>
      </c>
      <c r="F108" s="38">
        <f t="shared" si="15"/>
        <v>0.77960395857653486</v>
      </c>
      <c r="G108" s="39">
        <f t="shared" si="16"/>
        <v>2557.4003938032101</v>
      </c>
      <c r="H108" s="39">
        <f t="shared" si="17"/>
        <v>814.93681870774208</v>
      </c>
      <c r="I108" s="37">
        <f t="shared" si="19"/>
        <v>3372.3372125109522</v>
      </c>
      <c r="J108" s="40">
        <f t="shared" si="20"/>
        <v>-221.38337591167678</v>
      </c>
      <c r="K108" s="37">
        <f t="shared" si="21"/>
        <v>3150.9538365992753</v>
      </c>
      <c r="L108" s="37">
        <f t="shared" si="22"/>
        <v>12123552.278976873</v>
      </c>
      <c r="M108" s="37">
        <f t="shared" si="23"/>
        <v>11327679.042574394</v>
      </c>
      <c r="N108" s="41">
        <f>'jan-juli'!M108</f>
        <v>11749213.349990567</v>
      </c>
      <c r="O108" s="41">
        <f t="shared" si="24"/>
        <v>-421534.3074161727</v>
      </c>
      <c r="Q108" s="63"/>
      <c r="R108" s="64"/>
      <c r="S108" s="64"/>
      <c r="T108" s="64"/>
    </row>
    <row r="109" spans="1:20" s="34" customFormat="1" x14ac:dyDescent="0.3">
      <c r="A109" s="33">
        <v>3014</v>
      </c>
      <c r="B109" s="34" t="s">
        <v>419</v>
      </c>
      <c r="C109" s="36">
        <v>728109552</v>
      </c>
      <c r="D109" s="36">
        <v>44792</v>
      </c>
      <c r="E109" s="37">
        <f t="shared" si="18"/>
        <v>16255.348097874621</v>
      </c>
      <c r="F109" s="38">
        <f t="shared" si="15"/>
        <v>0.84052877634952772</v>
      </c>
      <c r="G109" s="39">
        <f t="shared" si="16"/>
        <v>1850.4496157460317</v>
      </c>
      <c r="H109" s="39">
        <f t="shared" si="17"/>
        <v>402.54886484105469</v>
      </c>
      <c r="I109" s="37">
        <f t="shared" si="19"/>
        <v>2252.9984805870863</v>
      </c>
      <c r="J109" s="40">
        <f t="shared" si="20"/>
        <v>-221.38337591167678</v>
      </c>
      <c r="K109" s="37">
        <f t="shared" si="21"/>
        <v>2031.6151046754096</v>
      </c>
      <c r="L109" s="37">
        <f t="shared" si="22"/>
        <v>100916307.94245677</v>
      </c>
      <c r="M109" s="37">
        <f t="shared" si="23"/>
        <v>91000103.768620953</v>
      </c>
      <c r="N109" s="41">
        <f>'jan-juli'!M109</f>
        <v>90559214.623874113</v>
      </c>
      <c r="O109" s="41">
        <f t="shared" si="24"/>
        <v>440889.14474684</v>
      </c>
      <c r="Q109" s="63"/>
      <c r="R109" s="64"/>
      <c r="S109" s="64"/>
      <c r="T109" s="64"/>
    </row>
    <row r="110" spans="1:20" s="34" customFormat="1" x14ac:dyDescent="0.3">
      <c r="A110" s="33">
        <v>3015</v>
      </c>
      <c r="B110" s="34" t="s">
        <v>70</v>
      </c>
      <c r="C110" s="36">
        <v>59013129</v>
      </c>
      <c r="D110" s="36">
        <v>3805</v>
      </c>
      <c r="E110" s="37">
        <f t="shared" si="18"/>
        <v>15509.363731931669</v>
      </c>
      <c r="F110" s="38">
        <f t="shared" si="15"/>
        <v>0.8019555435582908</v>
      </c>
      <c r="G110" s="39">
        <f t="shared" si="16"/>
        <v>2298.0402353118029</v>
      </c>
      <c r="H110" s="39">
        <f t="shared" si="17"/>
        <v>663.64339292108775</v>
      </c>
      <c r="I110" s="37">
        <f t="shared" si="19"/>
        <v>2961.6836282328904</v>
      </c>
      <c r="J110" s="40">
        <f t="shared" si="20"/>
        <v>-221.38337591167678</v>
      </c>
      <c r="K110" s="37">
        <f t="shared" si="21"/>
        <v>2740.3002523212135</v>
      </c>
      <c r="L110" s="37">
        <f t="shared" si="22"/>
        <v>11269206.205426147</v>
      </c>
      <c r="M110" s="37">
        <f t="shared" si="23"/>
        <v>10426842.460082218</v>
      </c>
      <c r="N110" s="41">
        <f>'jan-juli'!M110</f>
        <v>10271874.912785564</v>
      </c>
      <c r="O110" s="41">
        <f t="shared" si="24"/>
        <v>154967.54729665443</v>
      </c>
      <c r="Q110" s="63"/>
      <c r="R110" s="64"/>
      <c r="S110" s="64"/>
      <c r="T110" s="64"/>
    </row>
    <row r="111" spans="1:20" s="34" customFormat="1" x14ac:dyDescent="0.3">
      <c r="A111" s="33">
        <v>3016</v>
      </c>
      <c r="B111" s="34" t="s">
        <v>71</v>
      </c>
      <c r="C111" s="36">
        <v>130867574</v>
      </c>
      <c r="D111" s="36">
        <v>8255</v>
      </c>
      <c r="E111" s="37">
        <f t="shared" si="18"/>
        <v>15853.12828588734</v>
      </c>
      <c r="F111" s="38">
        <f t="shared" si="15"/>
        <v>0.81973086268089268</v>
      </c>
      <c r="G111" s="39">
        <f t="shared" si="16"/>
        <v>2091.7815029384005</v>
      </c>
      <c r="H111" s="39">
        <f t="shared" si="17"/>
        <v>543.32579903660303</v>
      </c>
      <c r="I111" s="37">
        <f t="shared" si="19"/>
        <v>2635.1073019750038</v>
      </c>
      <c r="J111" s="40">
        <f t="shared" si="20"/>
        <v>-221.38337591167678</v>
      </c>
      <c r="K111" s="37">
        <f t="shared" si="21"/>
        <v>2413.7239260633269</v>
      </c>
      <c r="L111" s="37">
        <f t="shared" si="22"/>
        <v>21752810.777803656</v>
      </c>
      <c r="M111" s="37">
        <f t="shared" si="23"/>
        <v>19925291.009652764</v>
      </c>
      <c r="N111" s="41">
        <f>'jan-juli'!M111</f>
        <v>19754745.243441477</v>
      </c>
      <c r="O111" s="41">
        <f t="shared" si="24"/>
        <v>170545.76621128619</v>
      </c>
      <c r="Q111" s="63"/>
      <c r="R111" s="64"/>
      <c r="S111" s="64"/>
      <c r="T111" s="64"/>
    </row>
    <row r="112" spans="1:20" s="34" customFormat="1" x14ac:dyDescent="0.3">
      <c r="A112" s="33">
        <v>3017</v>
      </c>
      <c r="B112" s="34" t="s">
        <v>72</v>
      </c>
      <c r="C112" s="36">
        <v>125742743</v>
      </c>
      <c r="D112" s="36">
        <v>7508</v>
      </c>
      <c r="E112" s="37">
        <f t="shared" si="18"/>
        <v>16747.834709643048</v>
      </c>
      <c r="F112" s="38">
        <f t="shared" si="15"/>
        <v>0.86599419035763281</v>
      </c>
      <c r="G112" s="39">
        <f t="shared" si="16"/>
        <v>1554.9576486849758</v>
      </c>
      <c r="H112" s="39">
        <f t="shared" si="17"/>
        <v>230.17855072210531</v>
      </c>
      <c r="I112" s="37">
        <f t="shared" si="19"/>
        <v>1785.136199407081</v>
      </c>
      <c r="J112" s="40">
        <f t="shared" si="20"/>
        <v>-221.38337591167678</v>
      </c>
      <c r="K112" s="37">
        <f t="shared" si="21"/>
        <v>1563.7528234954043</v>
      </c>
      <c r="L112" s="37">
        <f t="shared" si="22"/>
        <v>13402802.585148364</v>
      </c>
      <c r="M112" s="37">
        <f t="shared" si="23"/>
        <v>11740656.198803496</v>
      </c>
      <c r="N112" s="41">
        <f>'jan-juli'!M112</f>
        <v>11826159.065070704</v>
      </c>
      <c r="O112" s="41">
        <f t="shared" si="24"/>
        <v>-85502.86626720801</v>
      </c>
      <c r="Q112" s="63"/>
      <c r="R112" s="64"/>
      <c r="S112" s="64"/>
      <c r="T112" s="64"/>
    </row>
    <row r="113" spans="1:20" s="34" customFormat="1" x14ac:dyDescent="0.3">
      <c r="A113" s="33">
        <v>3018</v>
      </c>
      <c r="B113" s="34" t="s">
        <v>420</v>
      </c>
      <c r="C113" s="36">
        <v>91252703</v>
      </c>
      <c r="D113" s="36">
        <v>5736</v>
      </c>
      <c r="E113" s="37">
        <f t="shared" si="18"/>
        <v>15908.76970013947</v>
      </c>
      <c r="F113" s="38">
        <f t="shared" si="15"/>
        <v>0.82260795947107557</v>
      </c>
      <c r="G113" s="39">
        <f t="shared" si="16"/>
        <v>2058.3966543871225</v>
      </c>
      <c r="H113" s="39">
        <f t="shared" si="17"/>
        <v>523.85130404835763</v>
      </c>
      <c r="I113" s="37">
        <f t="shared" si="19"/>
        <v>2582.2479584354801</v>
      </c>
      <c r="J113" s="40">
        <f t="shared" si="20"/>
        <v>-221.38337591167678</v>
      </c>
      <c r="K113" s="37">
        <f t="shared" si="21"/>
        <v>2360.8645825238032</v>
      </c>
      <c r="L113" s="37">
        <f t="shared" si="22"/>
        <v>14811774.289585914</v>
      </c>
      <c r="M113" s="37">
        <f t="shared" si="23"/>
        <v>13541919.245356536</v>
      </c>
      <c r="N113" s="41">
        <f>'jan-juli'!M113</f>
        <v>14500545.705200523</v>
      </c>
      <c r="O113" s="41">
        <f t="shared" si="24"/>
        <v>-958626.4598439876</v>
      </c>
      <c r="Q113" s="63"/>
      <c r="R113" s="64"/>
      <c r="S113" s="64"/>
      <c r="T113" s="64"/>
    </row>
    <row r="114" spans="1:20" s="34" customFormat="1" x14ac:dyDescent="0.3">
      <c r="A114" s="33">
        <v>3019</v>
      </c>
      <c r="B114" s="34" t="s">
        <v>73</v>
      </c>
      <c r="C114" s="36">
        <v>340422503</v>
      </c>
      <c r="D114" s="36">
        <v>18042</v>
      </c>
      <c r="E114" s="37">
        <f t="shared" si="18"/>
        <v>18868.335162398846</v>
      </c>
      <c r="F114" s="38">
        <f t="shared" si="15"/>
        <v>0.9756406673245881</v>
      </c>
      <c r="G114" s="39">
        <f t="shared" si="16"/>
        <v>282.65737703149716</v>
      </c>
      <c r="H114" s="39">
        <f t="shared" si="17"/>
        <v>0</v>
      </c>
      <c r="I114" s="37">
        <f t="shared" si="19"/>
        <v>282.65737703149716</v>
      </c>
      <c r="J114" s="40">
        <f t="shared" si="20"/>
        <v>-221.38337591167678</v>
      </c>
      <c r="K114" s="37">
        <f t="shared" si="21"/>
        <v>61.274001119820383</v>
      </c>
      <c r="L114" s="37">
        <f t="shared" si="22"/>
        <v>5099704.3964022715</v>
      </c>
      <c r="M114" s="37">
        <f t="shared" si="23"/>
        <v>1105505.5282037994</v>
      </c>
      <c r="N114" s="41">
        <f>'jan-juli'!M114</f>
        <v>1710996.3023468123</v>
      </c>
      <c r="O114" s="41">
        <f t="shared" si="24"/>
        <v>-605490.77414301294</v>
      </c>
      <c r="Q114" s="63"/>
      <c r="R114" s="64"/>
      <c r="S114" s="64"/>
      <c r="T114" s="64"/>
    </row>
    <row r="115" spans="1:20" s="34" customFormat="1" x14ac:dyDescent="0.3">
      <c r="A115" s="33">
        <v>3020</v>
      </c>
      <c r="B115" s="34" t="s">
        <v>421</v>
      </c>
      <c r="C115" s="36">
        <v>1281622754</v>
      </c>
      <c r="D115" s="36">
        <v>59288</v>
      </c>
      <c r="E115" s="37">
        <f t="shared" si="18"/>
        <v>21616.899777357983</v>
      </c>
      <c r="F115" s="38">
        <f t="shared" si="15"/>
        <v>1.1177629792319705</v>
      </c>
      <c r="G115" s="39">
        <f t="shared" si="16"/>
        <v>-1366.4813919439853</v>
      </c>
      <c r="H115" s="39">
        <f t="shared" si="17"/>
        <v>0</v>
      </c>
      <c r="I115" s="37">
        <f t="shared" si="19"/>
        <v>-1366.4813919439853</v>
      </c>
      <c r="J115" s="40">
        <f t="shared" si="20"/>
        <v>-221.38337591167678</v>
      </c>
      <c r="K115" s="37">
        <f t="shared" si="21"/>
        <v>-1587.864767855662</v>
      </c>
      <c r="L115" s="37">
        <f t="shared" si="22"/>
        <v>-81015948.765574992</v>
      </c>
      <c r="M115" s="37">
        <f t="shared" si="23"/>
        <v>-94141326.356626481</v>
      </c>
      <c r="N115" s="41">
        <f>'jan-juli'!M115</f>
        <v>-92584191.2031295</v>
      </c>
      <c r="O115" s="41">
        <f t="shared" si="24"/>
        <v>-1557135.1534969807</v>
      </c>
      <c r="Q115" s="63"/>
      <c r="R115" s="64"/>
      <c r="S115" s="64"/>
      <c r="T115" s="64"/>
    </row>
    <row r="116" spans="1:20" s="34" customFormat="1" x14ac:dyDescent="0.3">
      <c r="A116" s="33">
        <v>3021</v>
      </c>
      <c r="B116" s="34" t="s">
        <v>74</v>
      </c>
      <c r="C116" s="36">
        <v>370279917</v>
      </c>
      <c r="D116" s="36">
        <v>20439</v>
      </c>
      <c r="E116" s="37">
        <f t="shared" si="18"/>
        <v>18116.34214002642</v>
      </c>
      <c r="F116" s="38">
        <f t="shared" si="15"/>
        <v>0.93675673994805153</v>
      </c>
      <c r="G116" s="39">
        <f t="shared" si="16"/>
        <v>733.85319045495271</v>
      </c>
      <c r="H116" s="39">
        <f t="shared" si="17"/>
        <v>0</v>
      </c>
      <c r="I116" s="37">
        <f t="shared" si="19"/>
        <v>733.85319045495271</v>
      </c>
      <c r="J116" s="40">
        <f t="shared" si="20"/>
        <v>-221.38337591167678</v>
      </c>
      <c r="K116" s="37">
        <f t="shared" si="21"/>
        <v>512.4698145432759</v>
      </c>
      <c r="L116" s="37">
        <f t="shared" si="22"/>
        <v>14999225.359708779</v>
      </c>
      <c r="M116" s="37">
        <f t="shared" si="23"/>
        <v>10474370.539450016</v>
      </c>
      <c r="N116" s="41">
        <f>'jan-juli'!M116</f>
        <v>10785467.958511613</v>
      </c>
      <c r="O116" s="41">
        <f t="shared" si="24"/>
        <v>-311097.41906159744</v>
      </c>
      <c r="Q116" s="63"/>
      <c r="R116" s="64"/>
      <c r="S116" s="64"/>
      <c r="T116" s="64"/>
    </row>
    <row r="117" spans="1:20" s="34" customFormat="1" x14ac:dyDescent="0.3">
      <c r="A117" s="33">
        <v>3022</v>
      </c>
      <c r="B117" s="34" t="s">
        <v>75</v>
      </c>
      <c r="C117" s="36">
        <v>371453053</v>
      </c>
      <c r="D117" s="36">
        <v>15877</v>
      </c>
      <c r="E117" s="37">
        <f t="shared" si="18"/>
        <v>23395.670025823518</v>
      </c>
      <c r="F117" s="38">
        <f t="shared" si="15"/>
        <v>1.2097393288830227</v>
      </c>
      <c r="G117" s="39">
        <f t="shared" si="16"/>
        <v>-2433.7435410233061</v>
      </c>
      <c r="H117" s="39">
        <f t="shared" si="17"/>
        <v>0</v>
      </c>
      <c r="I117" s="37">
        <f t="shared" si="19"/>
        <v>-2433.7435410233061</v>
      </c>
      <c r="J117" s="40">
        <f t="shared" si="20"/>
        <v>-221.38337591167678</v>
      </c>
      <c r="K117" s="37">
        <f t="shared" si="21"/>
        <v>-2655.126916934983</v>
      </c>
      <c r="L117" s="37">
        <f t="shared" si="22"/>
        <v>-38640546.200827032</v>
      </c>
      <c r="M117" s="37">
        <f t="shared" si="23"/>
        <v>-42155450.060176723</v>
      </c>
      <c r="N117" s="41">
        <f>'jan-juli'!M117</f>
        <v>-39801797.841915511</v>
      </c>
      <c r="O117" s="41">
        <f t="shared" si="24"/>
        <v>-2353652.2182612121</v>
      </c>
      <c r="Q117" s="63"/>
      <c r="R117" s="64"/>
      <c r="S117" s="64"/>
      <c r="T117" s="64"/>
    </row>
    <row r="118" spans="1:20" s="34" customFormat="1" x14ac:dyDescent="0.3">
      <c r="A118" s="33">
        <v>3023</v>
      </c>
      <c r="B118" s="34" t="s">
        <v>76</v>
      </c>
      <c r="C118" s="36">
        <v>385809443</v>
      </c>
      <c r="D118" s="36">
        <v>19616</v>
      </c>
      <c r="E118" s="37">
        <f t="shared" si="18"/>
        <v>19668.099663539968</v>
      </c>
      <c r="F118" s="38">
        <f t="shared" si="15"/>
        <v>1.0169947542050672</v>
      </c>
      <c r="G118" s="39">
        <f t="shared" si="16"/>
        <v>-197.20132365317622</v>
      </c>
      <c r="H118" s="39">
        <f t="shared" si="17"/>
        <v>0</v>
      </c>
      <c r="I118" s="37">
        <f t="shared" si="19"/>
        <v>-197.20132365317622</v>
      </c>
      <c r="J118" s="40">
        <f t="shared" si="20"/>
        <v>-221.38337591167678</v>
      </c>
      <c r="K118" s="37">
        <f t="shared" si="21"/>
        <v>-418.584699564853</v>
      </c>
      <c r="L118" s="37">
        <f t="shared" si="22"/>
        <v>-3868301.1647807048</v>
      </c>
      <c r="M118" s="37">
        <f t="shared" si="23"/>
        <v>-8210957.4666641559</v>
      </c>
      <c r="N118" s="41">
        <f>'jan-juli'!M118</f>
        <v>-7808292.1384527665</v>
      </c>
      <c r="O118" s="41">
        <f t="shared" si="24"/>
        <v>-402665.32821138948</v>
      </c>
      <c r="Q118" s="63"/>
      <c r="R118" s="64"/>
      <c r="S118" s="64"/>
      <c r="T118" s="64"/>
    </row>
    <row r="119" spans="1:20" s="34" customFormat="1" x14ac:dyDescent="0.3">
      <c r="A119" s="33">
        <v>3024</v>
      </c>
      <c r="B119" s="34" t="s">
        <v>77</v>
      </c>
      <c r="C119" s="36">
        <v>3963069370</v>
      </c>
      <c r="D119" s="36">
        <v>127731</v>
      </c>
      <c r="E119" s="37">
        <f t="shared" si="18"/>
        <v>31026.683968652873</v>
      </c>
      <c r="F119" s="38">
        <f t="shared" si="15"/>
        <v>1.6043225007137867</v>
      </c>
      <c r="G119" s="39">
        <f t="shared" si="16"/>
        <v>-7012.351906720919</v>
      </c>
      <c r="H119" s="39">
        <f t="shared" si="17"/>
        <v>0</v>
      </c>
      <c r="I119" s="37">
        <f t="shared" si="19"/>
        <v>-7012.351906720919</v>
      </c>
      <c r="J119" s="40">
        <f t="shared" si="20"/>
        <v>-221.38337591167678</v>
      </c>
      <c r="K119" s="37">
        <f t="shared" si="21"/>
        <v>-7233.735282632596</v>
      </c>
      <c r="L119" s="37">
        <f t="shared" si="22"/>
        <v>-895694721.39736974</v>
      </c>
      <c r="M119" s="37">
        <f t="shared" si="23"/>
        <v>-923972241.38594413</v>
      </c>
      <c r="N119" s="41">
        <f>'jan-juli'!M119</f>
        <v>-894782313.49045229</v>
      </c>
      <c r="O119" s="41">
        <f t="shared" si="24"/>
        <v>-29189927.895491838</v>
      </c>
      <c r="Q119" s="63"/>
      <c r="R119" s="64"/>
      <c r="S119" s="64"/>
      <c r="T119" s="64"/>
    </row>
    <row r="120" spans="1:20" s="34" customFormat="1" x14ac:dyDescent="0.3">
      <c r="A120" s="33">
        <v>3025</v>
      </c>
      <c r="B120" s="34" t="s">
        <v>78</v>
      </c>
      <c r="C120" s="36">
        <v>2439657534</v>
      </c>
      <c r="D120" s="36">
        <v>94441</v>
      </c>
      <c r="E120" s="37">
        <f t="shared" si="18"/>
        <v>25832.610137546191</v>
      </c>
      <c r="F120" s="38">
        <f t="shared" si="15"/>
        <v>1.3357482139472039</v>
      </c>
      <c r="G120" s="39">
        <f t="shared" si="16"/>
        <v>-3895.9076080569102</v>
      </c>
      <c r="H120" s="39">
        <f t="shared" si="17"/>
        <v>0</v>
      </c>
      <c r="I120" s="37">
        <f t="shared" si="19"/>
        <v>-3895.9076080569102</v>
      </c>
      <c r="J120" s="40">
        <f t="shared" si="20"/>
        <v>-221.38337591167678</v>
      </c>
      <c r="K120" s="37">
        <f t="shared" si="21"/>
        <v>-4117.2909839685872</v>
      </c>
      <c r="L120" s="37">
        <f t="shared" si="22"/>
        <v>-367933410.41250265</v>
      </c>
      <c r="M120" s="37">
        <f t="shared" si="23"/>
        <v>-388841077.81697732</v>
      </c>
      <c r="N120" s="41">
        <f>'jan-juli'!M120</f>
        <v>-369937990.54749262</v>
      </c>
      <c r="O120" s="41">
        <f t="shared" si="24"/>
        <v>-18903087.269484699</v>
      </c>
      <c r="Q120" s="63"/>
      <c r="R120" s="64"/>
      <c r="S120" s="64"/>
      <c r="T120" s="64"/>
    </row>
    <row r="121" spans="1:20" s="34" customFormat="1" x14ac:dyDescent="0.3">
      <c r="A121" s="33">
        <v>3026</v>
      </c>
      <c r="B121" s="34" t="s">
        <v>79</v>
      </c>
      <c r="C121" s="36">
        <v>264241591</v>
      </c>
      <c r="D121" s="36">
        <v>17390</v>
      </c>
      <c r="E121" s="37">
        <f t="shared" si="18"/>
        <v>15195.031109833237</v>
      </c>
      <c r="F121" s="38">
        <f t="shared" si="15"/>
        <v>0.78570208576530276</v>
      </c>
      <c r="G121" s="39">
        <f t="shared" si="16"/>
        <v>2486.6398085708624</v>
      </c>
      <c r="H121" s="39">
        <f t="shared" si="17"/>
        <v>773.65981065553922</v>
      </c>
      <c r="I121" s="37">
        <f t="shared" si="19"/>
        <v>3260.2996192264018</v>
      </c>
      <c r="J121" s="40">
        <f t="shared" si="20"/>
        <v>-221.38337591167678</v>
      </c>
      <c r="K121" s="37">
        <f t="shared" si="21"/>
        <v>3038.9162433147249</v>
      </c>
      <c r="L121" s="37">
        <f t="shared" si="22"/>
        <v>56696610.378347129</v>
      </c>
      <c r="M121" s="37">
        <f t="shared" si="23"/>
        <v>52846753.471243069</v>
      </c>
      <c r="N121" s="41">
        <f>'jan-juli'!M121</f>
        <v>51913578.100023918</v>
      </c>
      <c r="O121" s="41">
        <f t="shared" si="24"/>
        <v>933175.37121915072</v>
      </c>
      <c r="Q121" s="63"/>
      <c r="R121" s="64"/>
      <c r="S121" s="64"/>
      <c r="T121" s="64"/>
    </row>
    <row r="122" spans="1:20" s="34" customFormat="1" x14ac:dyDescent="0.3">
      <c r="A122" s="33">
        <v>3027</v>
      </c>
      <c r="B122" s="34" t="s">
        <v>80</v>
      </c>
      <c r="C122" s="36">
        <v>361155223</v>
      </c>
      <c r="D122" s="36">
        <v>18530</v>
      </c>
      <c r="E122" s="37">
        <f t="shared" si="18"/>
        <v>19490.298057204534</v>
      </c>
      <c r="F122" s="38">
        <f t="shared" si="15"/>
        <v>1.0078010189675153</v>
      </c>
      <c r="G122" s="39">
        <f t="shared" si="16"/>
        <v>-90.52035985191614</v>
      </c>
      <c r="H122" s="39">
        <f t="shared" si="17"/>
        <v>0</v>
      </c>
      <c r="I122" s="37">
        <f t="shared" si="19"/>
        <v>-90.52035985191614</v>
      </c>
      <c r="J122" s="40">
        <f t="shared" si="20"/>
        <v>-221.38337591167678</v>
      </c>
      <c r="K122" s="37">
        <f t="shared" si="21"/>
        <v>-311.90373576359292</v>
      </c>
      <c r="L122" s="37">
        <f t="shared" si="22"/>
        <v>-1677342.2680560062</v>
      </c>
      <c r="M122" s="37">
        <f t="shared" si="23"/>
        <v>-5779576.2236993769</v>
      </c>
      <c r="N122" s="41">
        <f>'jan-juli'!M122</f>
        <v>-4105357.2622720962</v>
      </c>
      <c r="O122" s="41">
        <f t="shared" si="24"/>
        <v>-1674218.9614272807</v>
      </c>
      <c r="Q122" s="63"/>
      <c r="R122" s="64"/>
      <c r="S122" s="64"/>
      <c r="T122" s="64"/>
    </row>
    <row r="123" spans="1:20" s="34" customFormat="1" x14ac:dyDescent="0.3">
      <c r="A123" s="33">
        <v>3028</v>
      </c>
      <c r="B123" s="34" t="s">
        <v>81</v>
      </c>
      <c r="C123" s="36">
        <v>180607233</v>
      </c>
      <c r="D123" s="36">
        <v>11110</v>
      </c>
      <c r="E123" s="37">
        <f t="shared" si="18"/>
        <v>16256.276597659766</v>
      </c>
      <c r="F123" s="38">
        <f t="shared" si="15"/>
        <v>0.84057678705859096</v>
      </c>
      <c r="G123" s="39">
        <f t="shared" si="16"/>
        <v>1849.892515874945</v>
      </c>
      <c r="H123" s="39">
        <f t="shared" si="17"/>
        <v>402.22388991625411</v>
      </c>
      <c r="I123" s="37">
        <f t="shared" si="19"/>
        <v>2252.1164057911992</v>
      </c>
      <c r="J123" s="40">
        <f t="shared" si="20"/>
        <v>-221.38337591167678</v>
      </c>
      <c r="K123" s="37">
        <f t="shared" si="21"/>
        <v>2030.7330298795225</v>
      </c>
      <c r="L123" s="37">
        <f t="shared" si="22"/>
        <v>25021013.268340223</v>
      </c>
      <c r="M123" s="37">
        <f t="shared" si="23"/>
        <v>22561443.961961497</v>
      </c>
      <c r="N123" s="41">
        <f>'jan-juli'!M123</f>
        <v>21361663.222154438</v>
      </c>
      <c r="O123" s="41">
        <f t="shared" si="24"/>
        <v>1199780.7398070581</v>
      </c>
      <c r="Q123" s="63"/>
      <c r="R123" s="64"/>
      <c r="S123" s="64"/>
      <c r="T123" s="64"/>
    </row>
    <row r="124" spans="1:20" s="34" customFormat="1" x14ac:dyDescent="0.3">
      <c r="A124" s="33">
        <v>3029</v>
      </c>
      <c r="B124" s="34" t="s">
        <v>82</v>
      </c>
      <c r="C124" s="36">
        <v>817085437</v>
      </c>
      <c r="D124" s="36">
        <v>41460</v>
      </c>
      <c r="E124" s="37">
        <f t="shared" si="18"/>
        <v>19707.801181862036</v>
      </c>
      <c r="F124" s="38">
        <f t="shared" si="15"/>
        <v>1.0190476335659731</v>
      </c>
      <c r="G124" s="39">
        <f t="shared" si="16"/>
        <v>-221.02223464641719</v>
      </c>
      <c r="H124" s="39">
        <f t="shared" si="17"/>
        <v>0</v>
      </c>
      <c r="I124" s="37">
        <f t="shared" si="19"/>
        <v>-221.02223464641719</v>
      </c>
      <c r="J124" s="40">
        <f t="shared" si="20"/>
        <v>-221.38337591167678</v>
      </c>
      <c r="K124" s="37">
        <f t="shared" si="21"/>
        <v>-442.40561055809394</v>
      </c>
      <c r="L124" s="37">
        <f t="shared" si="22"/>
        <v>-9163581.8484404571</v>
      </c>
      <c r="M124" s="37">
        <f t="shared" si="23"/>
        <v>-18342136.613738574</v>
      </c>
      <c r="N124" s="41">
        <f>'jan-juli'!M124</f>
        <v>-19586672.80225591</v>
      </c>
      <c r="O124" s="41">
        <f t="shared" si="24"/>
        <v>1244536.1885173358</v>
      </c>
      <c r="Q124" s="63"/>
      <c r="R124" s="64"/>
      <c r="S124" s="64"/>
      <c r="T124" s="64"/>
    </row>
    <row r="125" spans="1:20" s="34" customFormat="1" x14ac:dyDescent="0.3">
      <c r="A125" s="33">
        <v>3030</v>
      </c>
      <c r="B125" s="34" t="s">
        <v>422</v>
      </c>
      <c r="C125" s="36">
        <v>1675535840</v>
      </c>
      <c r="D125" s="36">
        <v>85983</v>
      </c>
      <c r="E125" s="37">
        <f t="shared" si="18"/>
        <v>19486.826930904946</v>
      </c>
      <c r="F125" s="38">
        <f t="shared" si="15"/>
        <v>1.0076215345588406</v>
      </c>
      <c r="G125" s="39">
        <f t="shared" si="16"/>
        <v>-88.437684072163393</v>
      </c>
      <c r="H125" s="39">
        <f t="shared" si="17"/>
        <v>0</v>
      </c>
      <c r="I125" s="37">
        <f t="shared" si="19"/>
        <v>-88.437684072163393</v>
      </c>
      <c r="J125" s="40">
        <f t="shared" si="20"/>
        <v>-221.38337591167678</v>
      </c>
      <c r="K125" s="37">
        <f t="shared" si="21"/>
        <v>-309.8210599838402</v>
      </c>
      <c r="L125" s="37">
        <f t="shared" si="22"/>
        <v>-7604137.3895768253</v>
      </c>
      <c r="M125" s="37">
        <f t="shared" si="23"/>
        <v>-26639344.200590532</v>
      </c>
      <c r="N125" s="41">
        <f>'jan-juli'!M125</f>
        <v>-25410547.427109674</v>
      </c>
      <c r="O125" s="41">
        <f t="shared" si="24"/>
        <v>-1228796.7734808587</v>
      </c>
      <c r="Q125" s="63"/>
      <c r="R125" s="64"/>
      <c r="S125" s="64"/>
      <c r="T125" s="64"/>
    </row>
    <row r="126" spans="1:20" s="34" customFormat="1" x14ac:dyDescent="0.3">
      <c r="A126" s="33">
        <v>3031</v>
      </c>
      <c r="B126" s="34" t="s">
        <v>83</v>
      </c>
      <c r="C126" s="36">
        <v>492382341</v>
      </c>
      <c r="D126" s="36">
        <v>24249</v>
      </c>
      <c r="E126" s="37">
        <f t="shared" si="18"/>
        <v>20305.263763454164</v>
      </c>
      <c r="F126" s="38">
        <f t="shared" si="15"/>
        <v>1.0499411271778336</v>
      </c>
      <c r="G126" s="39">
        <f t="shared" si="16"/>
        <v>-579.49978360169405</v>
      </c>
      <c r="H126" s="39">
        <f t="shared" si="17"/>
        <v>0</v>
      </c>
      <c r="I126" s="37">
        <f t="shared" si="19"/>
        <v>-579.49978360169405</v>
      </c>
      <c r="J126" s="40">
        <f t="shared" si="20"/>
        <v>-221.38337591167678</v>
      </c>
      <c r="K126" s="37">
        <f t="shared" si="21"/>
        <v>-800.88315951337086</v>
      </c>
      <c r="L126" s="37">
        <f t="shared" si="22"/>
        <v>-14052290.252557479</v>
      </c>
      <c r="M126" s="37">
        <f t="shared" si="23"/>
        <v>-19420615.73503973</v>
      </c>
      <c r="N126" s="41">
        <f>'jan-juli'!M126</f>
        <v>-18663673.20377963</v>
      </c>
      <c r="O126" s="41">
        <f t="shared" si="24"/>
        <v>-756942.53126009926</v>
      </c>
      <c r="Q126" s="63"/>
      <c r="R126" s="64"/>
      <c r="S126" s="64"/>
      <c r="T126" s="64"/>
    </row>
    <row r="127" spans="1:20" s="34" customFormat="1" x14ac:dyDescent="0.3">
      <c r="A127" s="33">
        <v>3032</v>
      </c>
      <c r="B127" s="34" t="s">
        <v>84</v>
      </c>
      <c r="C127" s="36">
        <v>151233533</v>
      </c>
      <c r="D127" s="36">
        <v>6890</v>
      </c>
      <c r="E127" s="37">
        <f t="shared" si="18"/>
        <v>21949.714513788098</v>
      </c>
      <c r="F127" s="38">
        <f t="shared" si="15"/>
        <v>1.1349721070512186</v>
      </c>
      <c r="G127" s="39">
        <f t="shared" si="16"/>
        <v>-1566.1702338020543</v>
      </c>
      <c r="H127" s="39">
        <f t="shared" si="17"/>
        <v>0</v>
      </c>
      <c r="I127" s="37">
        <f t="shared" si="19"/>
        <v>-1566.1702338020543</v>
      </c>
      <c r="J127" s="40">
        <f t="shared" si="20"/>
        <v>-221.38337591167678</v>
      </c>
      <c r="K127" s="37">
        <f t="shared" si="21"/>
        <v>-1787.553609713731</v>
      </c>
      <c r="L127" s="37">
        <f t="shared" si="22"/>
        <v>-10790912.910896154</v>
      </c>
      <c r="M127" s="37">
        <f t="shared" si="23"/>
        <v>-12316244.370927608</v>
      </c>
      <c r="N127" s="41">
        <f>'jan-juli'!M127</f>
        <v>-12131118.276689408</v>
      </c>
      <c r="O127" s="41">
        <f t="shared" si="24"/>
        <v>-185126.09423819929</v>
      </c>
      <c r="Q127" s="63"/>
      <c r="R127" s="64"/>
      <c r="S127" s="64"/>
      <c r="T127" s="64"/>
    </row>
    <row r="128" spans="1:20" s="34" customFormat="1" x14ac:dyDescent="0.3">
      <c r="A128" s="33">
        <v>3033</v>
      </c>
      <c r="B128" s="34" t="s">
        <v>85</v>
      </c>
      <c r="C128" s="36">
        <v>695349869</v>
      </c>
      <c r="D128" s="36">
        <v>39625</v>
      </c>
      <c r="E128" s="37">
        <f t="shared" si="18"/>
        <v>17548.261678233437</v>
      </c>
      <c r="F128" s="38">
        <f t="shared" si="15"/>
        <v>0.90738253199237195</v>
      </c>
      <c r="G128" s="39">
        <f t="shared" si="16"/>
        <v>1074.7014675307421</v>
      </c>
      <c r="H128" s="39">
        <f t="shared" si="17"/>
        <v>0</v>
      </c>
      <c r="I128" s="37">
        <f t="shared" si="19"/>
        <v>1074.7014675307421</v>
      </c>
      <c r="J128" s="40">
        <f t="shared" si="20"/>
        <v>-221.38337591167678</v>
      </c>
      <c r="K128" s="37">
        <f t="shared" si="21"/>
        <v>853.31809161906529</v>
      </c>
      <c r="L128" s="37">
        <f t="shared" si="22"/>
        <v>42585045.650905654</v>
      </c>
      <c r="M128" s="37">
        <f t="shared" si="23"/>
        <v>33812729.380405463</v>
      </c>
      <c r="N128" s="41">
        <f>'jan-juli'!M128</f>
        <v>32866303.412653361</v>
      </c>
      <c r="O128" s="41">
        <f t="shared" si="24"/>
        <v>946425.96775210276</v>
      </c>
      <c r="Q128" s="63"/>
      <c r="R128" s="64"/>
      <c r="S128" s="64"/>
      <c r="T128" s="64"/>
    </row>
    <row r="129" spans="1:20" s="34" customFormat="1" x14ac:dyDescent="0.3">
      <c r="A129" s="33">
        <v>3034</v>
      </c>
      <c r="B129" s="34" t="s">
        <v>86</v>
      </c>
      <c r="C129" s="36">
        <v>362655339</v>
      </c>
      <c r="D129" s="36">
        <v>23092</v>
      </c>
      <c r="E129" s="37">
        <f t="shared" si="18"/>
        <v>15704.804217910965</v>
      </c>
      <c r="F129" s="38">
        <f t="shared" si="15"/>
        <v>0.81206134698619858</v>
      </c>
      <c r="G129" s="39">
        <f t="shared" si="16"/>
        <v>2180.7759437242253</v>
      </c>
      <c r="H129" s="39">
        <f t="shared" si="17"/>
        <v>595.23922282833428</v>
      </c>
      <c r="I129" s="37">
        <f t="shared" si="19"/>
        <v>2776.0151665525595</v>
      </c>
      <c r="J129" s="40">
        <f t="shared" si="20"/>
        <v>-221.38337591167678</v>
      </c>
      <c r="K129" s="37">
        <f t="shared" si="21"/>
        <v>2554.6317906408826</v>
      </c>
      <c r="L129" s="37">
        <f t="shared" si="22"/>
        <v>64103742.226031706</v>
      </c>
      <c r="M129" s="37">
        <f t="shared" si="23"/>
        <v>58991557.309479259</v>
      </c>
      <c r="N129" s="41">
        <f>'jan-juli'!M129</f>
        <v>56902882.035057634</v>
      </c>
      <c r="O129" s="41">
        <f t="shared" si="24"/>
        <v>2088675.2744216248</v>
      </c>
      <c r="Q129" s="63"/>
      <c r="R129" s="64"/>
      <c r="S129" s="64"/>
      <c r="T129" s="64"/>
    </row>
    <row r="130" spans="1:20" s="34" customFormat="1" x14ac:dyDescent="0.3">
      <c r="A130" s="33">
        <v>3035</v>
      </c>
      <c r="B130" s="34" t="s">
        <v>87</v>
      </c>
      <c r="C130" s="36">
        <v>391535865</v>
      </c>
      <c r="D130" s="36">
        <v>25436</v>
      </c>
      <c r="E130" s="37">
        <f t="shared" si="18"/>
        <v>15392.981011165277</v>
      </c>
      <c r="F130" s="38">
        <f t="shared" si="15"/>
        <v>0.795937645615718</v>
      </c>
      <c r="G130" s="39">
        <f t="shared" si="16"/>
        <v>2367.8698677716384</v>
      </c>
      <c r="H130" s="39">
        <f t="shared" si="17"/>
        <v>704.37734518932518</v>
      </c>
      <c r="I130" s="37">
        <f t="shared" si="19"/>
        <v>3072.2472129609637</v>
      </c>
      <c r="J130" s="40">
        <f t="shared" si="20"/>
        <v>-221.38337591167678</v>
      </c>
      <c r="K130" s="37">
        <f t="shared" si="21"/>
        <v>2850.8638370492868</v>
      </c>
      <c r="L130" s="37">
        <f t="shared" si="22"/>
        <v>78145680.108875066</v>
      </c>
      <c r="M130" s="37">
        <f t="shared" si="23"/>
        <v>72514572.559185654</v>
      </c>
      <c r="N130" s="41">
        <f>'jan-juli'!M130</f>
        <v>70971970.145969391</v>
      </c>
      <c r="O130" s="41">
        <f t="shared" si="24"/>
        <v>1542602.4132162631</v>
      </c>
      <c r="Q130" s="63"/>
      <c r="R130" s="64"/>
      <c r="S130" s="64"/>
      <c r="T130" s="64"/>
    </row>
    <row r="131" spans="1:20" s="34" customFormat="1" x14ac:dyDescent="0.3">
      <c r="A131" s="33">
        <v>3036</v>
      </c>
      <c r="B131" s="34" t="s">
        <v>88</v>
      </c>
      <c r="C131" s="36">
        <v>227518334</v>
      </c>
      <c r="D131" s="36">
        <v>14139</v>
      </c>
      <c r="E131" s="37">
        <f t="shared" si="18"/>
        <v>16091.543532074404</v>
      </c>
      <c r="F131" s="38">
        <f t="shared" si="15"/>
        <v>0.83205879770474411</v>
      </c>
      <c r="G131" s="39">
        <f t="shared" si="16"/>
        <v>1948.7323552261623</v>
      </c>
      <c r="H131" s="39">
        <f t="shared" si="17"/>
        <v>459.88046287113082</v>
      </c>
      <c r="I131" s="37">
        <f t="shared" si="19"/>
        <v>2408.6128180972933</v>
      </c>
      <c r="J131" s="40">
        <f t="shared" si="20"/>
        <v>-221.38337591167678</v>
      </c>
      <c r="K131" s="37">
        <f t="shared" si="21"/>
        <v>2187.2294421856163</v>
      </c>
      <c r="L131" s="37">
        <f t="shared" si="22"/>
        <v>34055376.635077633</v>
      </c>
      <c r="M131" s="37">
        <f t="shared" si="23"/>
        <v>30925237.083062429</v>
      </c>
      <c r="N131" s="41">
        <f>'jan-juli'!M131</f>
        <v>29636659.112897545</v>
      </c>
      <c r="O131" s="41">
        <f t="shared" si="24"/>
        <v>1288577.9701648839</v>
      </c>
      <c r="Q131" s="63"/>
      <c r="R131" s="64"/>
      <c r="S131" s="64"/>
      <c r="T131" s="64"/>
    </row>
    <row r="132" spans="1:20" s="34" customFormat="1" x14ac:dyDescent="0.3">
      <c r="A132" s="33">
        <v>3037</v>
      </c>
      <c r="B132" s="34" t="s">
        <v>89</v>
      </c>
      <c r="C132" s="36">
        <v>41282119</v>
      </c>
      <c r="D132" s="36">
        <v>2854</v>
      </c>
      <c r="E132" s="37">
        <f t="shared" si="18"/>
        <v>14464.652768044849</v>
      </c>
      <c r="F132" s="38">
        <f t="shared" si="15"/>
        <v>0.74793580661832726</v>
      </c>
      <c r="G132" s="39">
        <f t="shared" si="16"/>
        <v>2924.8668136438951</v>
      </c>
      <c r="H132" s="39">
        <f t="shared" si="17"/>
        <v>1029.292230281475</v>
      </c>
      <c r="I132" s="37">
        <f t="shared" si="19"/>
        <v>3954.15904392537</v>
      </c>
      <c r="J132" s="40">
        <f t="shared" si="20"/>
        <v>-221.38337591167678</v>
      </c>
      <c r="K132" s="37">
        <f t="shared" si="21"/>
        <v>3732.7756680136931</v>
      </c>
      <c r="L132" s="37">
        <f t="shared" si="22"/>
        <v>11285169.911363006</v>
      </c>
      <c r="M132" s="37">
        <f t="shared" si="23"/>
        <v>10653341.756511081</v>
      </c>
      <c r="N132" s="41">
        <f>'jan-juli'!M132</f>
        <v>10156562.163413929</v>
      </c>
      <c r="O132" s="41">
        <f t="shared" si="24"/>
        <v>496779.59309715219</v>
      </c>
      <c r="Q132" s="63"/>
      <c r="R132" s="64"/>
      <c r="S132" s="64"/>
      <c r="T132" s="64"/>
    </row>
    <row r="133" spans="1:20" s="34" customFormat="1" x14ac:dyDescent="0.3">
      <c r="A133" s="33">
        <v>3038</v>
      </c>
      <c r="B133" s="34" t="s">
        <v>141</v>
      </c>
      <c r="C133" s="36">
        <v>147899476</v>
      </c>
      <c r="D133" s="36">
        <v>6799</v>
      </c>
      <c r="E133" s="37">
        <f t="shared" si="18"/>
        <v>21753.121929695542</v>
      </c>
      <c r="F133" s="38">
        <f t="shared" si="15"/>
        <v>1.124806731129905</v>
      </c>
      <c r="G133" s="39">
        <f t="shared" si="16"/>
        <v>-1448.2146833465208</v>
      </c>
      <c r="H133" s="39">
        <f t="shared" si="17"/>
        <v>0</v>
      </c>
      <c r="I133" s="37">
        <f t="shared" si="19"/>
        <v>-1448.2146833465208</v>
      </c>
      <c r="J133" s="40">
        <f t="shared" si="20"/>
        <v>-221.38337591167678</v>
      </c>
      <c r="K133" s="37">
        <f t="shared" si="21"/>
        <v>-1669.5980592581975</v>
      </c>
      <c r="L133" s="37">
        <f t="shared" si="22"/>
        <v>-9846411.6320729945</v>
      </c>
      <c r="M133" s="37">
        <f t="shared" si="23"/>
        <v>-11351597.204896485</v>
      </c>
      <c r="N133" s="41">
        <f>'jan-juli'!M133</f>
        <v>-10871491.220582195</v>
      </c>
      <c r="O133" s="41">
        <f t="shared" si="24"/>
        <v>-480105.98431429081</v>
      </c>
      <c r="Q133" s="63"/>
      <c r="R133" s="64"/>
      <c r="S133" s="64"/>
      <c r="T133" s="64"/>
    </row>
    <row r="134" spans="1:20" s="34" customFormat="1" x14ac:dyDescent="0.3">
      <c r="A134" s="33">
        <v>3039</v>
      </c>
      <c r="B134" s="34" t="s">
        <v>142</v>
      </c>
      <c r="C134" s="36">
        <v>19805799</v>
      </c>
      <c r="D134" s="36">
        <v>1050</v>
      </c>
      <c r="E134" s="37">
        <f t="shared" si="18"/>
        <v>18862.665714285715</v>
      </c>
      <c r="F134" s="38">
        <f t="shared" si="15"/>
        <v>0.97534751246525109</v>
      </c>
      <c r="G134" s="39">
        <f t="shared" si="16"/>
        <v>286.05904589937563</v>
      </c>
      <c r="H134" s="39">
        <f t="shared" si="17"/>
        <v>0</v>
      </c>
      <c r="I134" s="37">
        <f t="shared" si="19"/>
        <v>286.05904589937563</v>
      </c>
      <c r="J134" s="40">
        <f t="shared" si="20"/>
        <v>-221.38337591167678</v>
      </c>
      <c r="K134" s="37">
        <f t="shared" si="21"/>
        <v>64.675669987698853</v>
      </c>
      <c r="L134" s="37">
        <f t="shared" si="22"/>
        <v>300361.9981943444</v>
      </c>
      <c r="M134" s="37">
        <f t="shared" si="23"/>
        <v>67909.453487083796</v>
      </c>
      <c r="N134" s="41">
        <f>'jan-juli'!M134</f>
        <v>78703.106455167683</v>
      </c>
      <c r="O134" s="41">
        <f t="shared" si="24"/>
        <v>-10793.652968083887</v>
      </c>
      <c r="Q134" s="63"/>
      <c r="R134" s="64"/>
      <c r="S134" s="64"/>
      <c r="T134" s="64"/>
    </row>
    <row r="135" spans="1:20" s="34" customFormat="1" x14ac:dyDescent="0.3">
      <c r="A135" s="33">
        <v>3040</v>
      </c>
      <c r="B135" s="34" t="s">
        <v>423</v>
      </c>
      <c r="C135" s="36">
        <v>60895490</v>
      </c>
      <c r="D135" s="36">
        <v>3273</v>
      </c>
      <c r="E135" s="37">
        <f t="shared" si="18"/>
        <v>18605.404827375496</v>
      </c>
      <c r="F135" s="38">
        <f t="shared" si="15"/>
        <v>0.96204511025428185</v>
      </c>
      <c r="G135" s="39">
        <f t="shared" si="16"/>
        <v>440.41557804550683</v>
      </c>
      <c r="H135" s="39">
        <f t="shared" si="17"/>
        <v>0</v>
      </c>
      <c r="I135" s="37">
        <f t="shared" si="19"/>
        <v>440.41557804550683</v>
      </c>
      <c r="J135" s="40">
        <f t="shared" si="20"/>
        <v>-221.38337591167678</v>
      </c>
      <c r="K135" s="37">
        <f t="shared" si="21"/>
        <v>219.03220213383005</v>
      </c>
      <c r="L135" s="37">
        <f t="shared" si="22"/>
        <v>1441480.1869429438</v>
      </c>
      <c r="M135" s="37">
        <f t="shared" si="23"/>
        <v>716892.39758402575</v>
      </c>
      <c r="N135" s="41">
        <f>'jan-juli'!M135</f>
        <v>446388.67869311507</v>
      </c>
      <c r="O135" s="41">
        <f t="shared" si="24"/>
        <v>270503.71889091068</v>
      </c>
      <c r="Q135" s="63"/>
      <c r="R135" s="64"/>
      <c r="S135" s="64"/>
      <c r="T135" s="64"/>
    </row>
    <row r="136" spans="1:20" s="34" customFormat="1" x14ac:dyDescent="0.3">
      <c r="A136" s="33">
        <v>3041</v>
      </c>
      <c r="B136" s="34" t="s">
        <v>143</v>
      </c>
      <c r="C136" s="36">
        <v>90182885</v>
      </c>
      <c r="D136" s="36">
        <v>4608</v>
      </c>
      <c r="E136" s="37">
        <f t="shared" si="18"/>
        <v>19570.938585069445</v>
      </c>
      <c r="F136" s="38">
        <f t="shared" ref="F136:F199" si="25">IF(ISNUMBER(C136),E136/E$366,"")</f>
        <v>1.011970765675021</v>
      </c>
      <c r="G136" s="39">
        <f t="shared" ref="G136:G199" si="26">(E$366-E136)*0.6</f>
        <v>-138.90467657086265</v>
      </c>
      <c r="H136" s="39">
        <f t="shared" ref="H136:H199" si="27">IF(E136&gt;=E$366*0.9,0,IF(E136&lt;0.9*E$366,(E$366*0.9-E136)*0.35))</f>
        <v>0</v>
      </c>
      <c r="I136" s="37">
        <f t="shared" si="19"/>
        <v>-138.90467657086265</v>
      </c>
      <c r="J136" s="40">
        <f t="shared" si="20"/>
        <v>-221.38337591167678</v>
      </c>
      <c r="K136" s="37">
        <f t="shared" si="21"/>
        <v>-360.28805248253946</v>
      </c>
      <c r="L136" s="37">
        <f t="shared" si="22"/>
        <v>-640072.74963853508</v>
      </c>
      <c r="M136" s="37">
        <f t="shared" si="23"/>
        <v>-1660207.3458395419</v>
      </c>
      <c r="N136" s="41">
        <f>'jan-juli'!M136</f>
        <v>-1761562.3773853129</v>
      </c>
      <c r="O136" s="41">
        <f t="shared" si="24"/>
        <v>101355.03154577105</v>
      </c>
      <c r="Q136" s="63"/>
      <c r="R136" s="64"/>
      <c r="S136" s="64"/>
      <c r="T136" s="64"/>
    </row>
    <row r="137" spans="1:20" s="34" customFormat="1" x14ac:dyDescent="0.3">
      <c r="A137" s="33">
        <v>3042</v>
      </c>
      <c r="B137" s="34" t="s">
        <v>144</v>
      </c>
      <c r="C137" s="36">
        <v>58490841</v>
      </c>
      <c r="D137" s="36">
        <v>2486</v>
      </c>
      <c r="E137" s="37">
        <f t="shared" ref="E137:E200" si="28">(C137)/D137</f>
        <v>23528.093724859213</v>
      </c>
      <c r="F137" s="38">
        <f t="shared" si="25"/>
        <v>1.216586671003288</v>
      </c>
      <c r="G137" s="39">
        <f t="shared" si="26"/>
        <v>-2513.1977604447229</v>
      </c>
      <c r="H137" s="39">
        <f t="shared" si="27"/>
        <v>0</v>
      </c>
      <c r="I137" s="37">
        <f t="shared" ref="I137:I200" si="29">G137+H137</f>
        <v>-2513.1977604447229</v>
      </c>
      <c r="J137" s="40">
        <f t="shared" ref="J137:J200" si="30">I$368</f>
        <v>-221.38337591167678</v>
      </c>
      <c r="K137" s="37">
        <f t="shared" ref="K137:K200" si="31">I137+J137</f>
        <v>-2734.5811363563998</v>
      </c>
      <c r="L137" s="37">
        <f t="shared" ref="L137:L200" si="32">(I137*D137)</f>
        <v>-6247809.6324655814</v>
      </c>
      <c r="M137" s="37">
        <f t="shared" ref="M137:M200" si="33">(K137*D137)</f>
        <v>-6798168.7049820097</v>
      </c>
      <c r="N137" s="41">
        <f>'jan-juli'!M137</f>
        <v>-6345486.0009070933</v>
      </c>
      <c r="O137" s="41">
        <f t="shared" ref="O137:O200" si="34">M137-N137</f>
        <v>-452682.70407491643</v>
      </c>
      <c r="Q137" s="63"/>
      <c r="R137" s="64"/>
      <c r="S137" s="64"/>
      <c r="T137" s="64"/>
    </row>
    <row r="138" spans="1:20" s="34" customFormat="1" x14ac:dyDescent="0.3">
      <c r="A138" s="33">
        <v>3043</v>
      </c>
      <c r="B138" s="34" t="s">
        <v>145</v>
      </c>
      <c r="C138" s="36">
        <v>93464950</v>
      </c>
      <c r="D138" s="36">
        <v>4674</v>
      </c>
      <c r="E138" s="37">
        <f t="shared" si="28"/>
        <v>19996.780059905861</v>
      </c>
      <c r="F138" s="38">
        <f t="shared" si="25"/>
        <v>1.0339901042710324</v>
      </c>
      <c r="G138" s="39">
        <f t="shared" si="26"/>
        <v>-394.40956147271208</v>
      </c>
      <c r="H138" s="39">
        <f t="shared" si="27"/>
        <v>0</v>
      </c>
      <c r="I138" s="37">
        <f t="shared" si="29"/>
        <v>-394.40956147271208</v>
      </c>
      <c r="J138" s="40">
        <f t="shared" si="30"/>
        <v>-221.38337591167678</v>
      </c>
      <c r="K138" s="37">
        <f t="shared" si="31"/>
        <v>-615.79293738438889</v>
      </c>
      <c r="L138" s="37">
        <f t="shared" si="32"/>
        <v>-1843470.2903234563</v>
      </c>
      <c r="M138" s="37">
        <f t="shared" si="33"/>
        <v>-2878216.1893346338</v>
      </c>
      <c r="N138" s="41">
        <f>'jan-juli'!M138</f>
        <v>-2697517.9455509945</v>
      </c>
      <c r="O138" s="41">
        <f t="shared" si="34"/>
        <v>-180698.24378363928</v>
      </c>
      <c r="Q138" s="63"/>
      <c r="R138" s="64"/>
      <c r="S138" s="64"/>
      <c r="T138" s="64"/>
    </row>
    <row r="139" spans="1:20" s="34" customFormat="1" x14ac:dyDescent="0.3">
      <c r="A139" s="33">
        <v>3044</v>
      </c>
      <c r="B139" s="34" t="s">
        <v>146</v>
      </c>
      <c r="C139" s="36">
        <v>122884324</v>
      </c>
      <c r="D139" s="36">
        <v>4441</v>
      </c>
      <c r="E139" s="37">
        <f t="shared" si="28"/>
        <v>27670.417473541995</v>
      </c>
      <c r="F139" s="38">
        <f t="shared" si="25"/>
        <v>1.430777243285106</v>
      </c>
      <c r="G139" s="39">
        <f t="shared" si="26"/>
        <v>-4998.5920096543923</v>
      </c>
      <c r="H139" s="39">
        <f t="shared" si="27"/>
        <v>0</v>
      </c>
      <c r="I139" s="37">
        <f t="shared" si="29"/>
        <v>-4998.5920096543923</v>
      </c>
      <c r="J139" s="40">
        <f t="shared" si="30"/>
        <v>-221.38337591167678</v>
      </c>
      <c r="K139" s="37">
        <f t="shared" si="31"/>
        <v>-5219.9753855660692</v>
      </c>
      <c r="L139" s="37">
        <f t="shared" si="32"/>
        <v>-22198747.114875156</v>
      </c>
      <c r="M139" s="37">
        <f t="shared" si="33"/>
        <v>-23181910.687298913</v>
      </c>
      <c r="N139" s="41">
        <f>'jan-juli'!M139</f>
        <v>-22829120.957935806</v>
      </c>
      <c r="O139" s="41">
        <f t="shared" si="34"/>
        <v>-352789.72936310619</v>
      </c>
      <c r="Q139" s="63"/>
      <c r="R139" s="64"/>
      <c r="S139" s="64"/>
      <c r="T139" s="64"/>
    </row>
    <row r="140" spans="1:20" s="34" customFormat="1" x14ac:dyDescent="0.3">
      <c r="A140" s="33">
        <v>3045</v>
      </c>
      <c r="B140" s="34" t="s">
        <v>147</v>
      </c>
      <c r="C140" s="36">
        <v>63045024</v>
      </c>
      <c r="D140" s="36">
        <v>3467</v>
      </c>
      <c r="E140" s="37">
        <f t="shared" si="28"/>
        <v>18184.316123449669</v>
      </c>
      <c r="F140" s="38">
        <f t="shared" si="25"/>
        <v>0.94027152712863593</v>
      </c>
      <c r="G140" s="39">
        <f t="shared" si="26"/>
        <v>693.06880040100293</v>
      </c>
      <c r="H140" s="39">
        <f t="shared" si="27"/>
        <v>0</v>
      </c>
      <c r="I140" s="37">
        <f t="shared" si="29"/>
        <v>693.06880040100293</v>
      </c>
      <c r="J140" s="40">
        <f t="shared" si="30"/>
        <v>-221.38337591167678</v>
      </c>
      <c r="K140" s="37">
        <f t="shared" si="31"/>
        <v>471.68542448932612</v>
      </c>
      <c r="L140" s="37">
        <f t="shared" si="32"/>
        <v>2402869.530990277</v>
      </c>
      <c r="M140" s="37">
        <f t="shared" si="33"/>
        <v>1635333.3667044938</v>
      </c>
      <c r="N140" s="41">
        <f>'jan-juli'!M140</f>
        <v>1567419.1722667336</v>
      </c>
      <c r="O140" s="41">
        <f t="shared" si="34"/>
        <v>67914.194437760161</v>
      </c>
      <c r="Q140" s="63"/>
      <c r="R140" s="64"/>
      <c r="S140" s="64"/>
      <c r="T140" s="64"/>
    </row>
    <row r="141" spans="1:20" s="34" customFormat="1" x14ac:dyDescent="0.3">
      <c r="A141" s="33">
        <v>3046</v>
      </c>
      <c r="B141" s="34" t="s">
        <v>148</v>
      </c>
      <c r="C141" s="36">
        <v>43883847</v>
      </c>
      <c r="D141" s="36">
        <v>2212</v>
      </c>
      <c r="E141" s="37">
        <f t="shared" si="28"/>
        <v>19838.990506329115</v>
      </c>
      <c r="F141" s="38">
        <f t="shared" si="25"/>
        <v>1.0258311488558642</v>
      </c>
      <c r="G141" s="39">
        <f t="shared" si="26"/>
        <v>-299.73582932666466</v>
      </c>
      <c r="H141" s="39">
        <f t="shared" si="27"/>
        <v>0</v>
      </c>
      <c r="I141" s="37">
        <f t="shared" si="29"/>
        <v>-299.73582932666466</v>
      </c>
      <c r="J141" s="40">
        <f t="shared" si="30"/>
        <v>-221.38337591167678</v>
      </c>
      <c r="K141" s="37">
        <f t="shared" si="31"/>
        <v>-521.11920523834146</v>
      </c>
      <c r="L141" s="37">
        <f t="shared" si="32"/>
        <v>-663015.65447058226</v>
      </c>
      <c r="M141" s="37">
        <f t="shared" si="33"/>
        <v>-1152715.6819872113</v>
      </c>
      <c r="N141" s="41">
        <f>'jan-juli'!M141</f>
        <v>-954201.13306777587</v>
      </c>
      <c r="O141" s="41">
        <f t="shared" si="34"/>
        <v>-198514.54891943547</v>
      </c>
      <c r="Q141" s="63"/>
      <c r="R141" s="64"/>
      <c r="S141" s="64"/>
      <c r="T141" s="64"/>
    </row>
    <row r="142" spans="1:20" s="34" customFormat="1" x14ac:dyDescent="0.3">
      <c r="A142" s="33">
        <v>3047</v>
      </c>
      <c r="B142" s="34" t="s">
        <v>149</v>
      </c>
      <c r="C142" s="36">
        <v>233549260</v>
      </c>
      <c r="D142" s="36">
        <v>14115</v>
      </c>
      <c r="E142" s="37">
        <f t="shared" si="28"/>
        <v>16546.174991144173</v>
      </c>
      <c r="F142" s="38">
        <f t="shared" si="25"/>
        <v>0.85556680391175211</v>
      </c>
      <c r="G142" s="39">
        <f t="shared" si="26"/>
        <v>1675.9534797843007</v>
      </c>
      <c r="H142" s="39">
        <f t="shared" si="27"/>
        <v>300.75945219671155</v>
      </c>
      <c r="I142" s="37">
        <f t="shared" si="29"/>
        <v>1976.7129319810124</v>
      </c>
      <c r="J142" s="40">
        <f t="shared" si="30"/>
        <v>-221.38337591167678</v>
      </c>
      <c r="K142" s="37">
        <f t="shared" si="31"/>
        <v>1755.3295560693357</v>
      </c>
      <c r="L142" s="37">
        <f t="shared" si="32"/>
        <v>27901303.03491199</v>
      </c>
      <c r="M142" s="37">
        <f t="shared" si="33"/>
        <v>24776476.683918674</v>
      </c>
      <c r="N142" s="41">
        <f>'jan-juli'!M142</f>
        <v>23906282.845720965</v>
      </c>
      <c r="O142" s="41">
        <f t="shared" si="34"/>
        <v>870193.83819770813</v>
      </c>
      <c r="Q142" s="63"/>
      <c r="R142" s="64"/>
      <c r="S142" s="64"/>
      <c r="T142" s="64"/>
    </row>
    <row r="143" spans="1:20" s="34" customFormat="1" x14ac:dyDescent="0.3">
      <c r="A143" s="33">
        <v>3048</v>
      </c>
      <c r="B143" s="34" t="s">
        <v>150</v>
      </c>
      <c r="C143" s="36">
        <v>348138611</v>
      </c>
      <c r="D143" s="36">
        <v>19423</v>
      </c>
      <c r="E143" s="37">
        <f t="shared" si="28"/>
        <v>17924.039077382484</v>
      </c>
      <c r="F143" s="38">
        <f t="shared" si="25"/>
        <v>0.92681316587266716</v>
      </c>
      <c r="G143" s="39">
        <f t="shared" si="26"/>
        <v>849.23502804131419</v>
      </c>
      <c r="H143" s="39">
        <f t="shared" si="27"/>
        <v>0</v>
      </c>
      <c r="I143" s="37">
        <f t="shared" si="29"/>
        <v>849.23502804131419</v>
      </c>
      <c r="J143" s="40">
        <f t="shared" si="30"/>
        <v>-221.38337591167678</v>
      </c>
      <c r="K143" s="37">
        <f t="shared" si="31"/>
        <v>627.85165212963739</v>
      </c>
      <c r="L143" s="37">
        <f t="shared" si="32"/>
        <v>16494691.949646445</v>
      </c>
      <c r="M143" s="37">
        <f t="shared" si="33"/>
        <v>12194762.639313947</v>
      </c>
      <c r="N143" s="41">
        <f>'jan-juli'!M143</f>
        <v>11738106.668455938</v>
      </c>
      <c r="O143" s="41">
        <f t="shared" si="34"/>
        <v>456655.97085800953</v>
      </c>
      <c r="Q143" s="63"/>
      <c r="R143" s="64"/>
      <c r="S143" s="64"/>
      <c r="T143" s="64"/>
    </row>
    <row r="144" spans="1:20" s="34" customFormat="1" x14ac:dyDescent="0.3">
      <c r="A144" s="33">
        <v>3049</v>
      </c>
      <c r="B144" s="34" t="s">
        <v>151</v>
      </c>
      <c r="C144" s="36">
        <v>570540263</v>
      </c>
      <c r="D144" s="36">
        <v>26811</v>
      </c>
      <c r="E144" s="37">
        <f t="shared" si="28"/>
        <v>21280.081421804483</v>
      </c>
      <c r="F144" s="38">
        <f t="shared" si="25"/>
        <v>1.1003468329556285</v>
      </c>
      <c r="G144" s="39">
        <f t="shared" si="26"/>
        <v>-1164.3903786118856</v>
      </c>
      <c r="H144" s="39">
        <f t="shared" si="27"/>
        <v>0</v>
      </c>
      <c r="I144" s="37">
        <f t="shared" si="29"/>
        <v>-1164.3903786118856</v>
      </c>
      <c r="J144" s="40">
        <f t="shared" si="30"/>
        <v>-221.38337591167678</v>
      </c>
      <c r="K144" s="37">
        <f t="shared" si="31"/>
        <v>-1385.7737545235623</v>
      </c>
      <c r="L144" s="37">
        <f t="shared" si="32"/>
        <v>-31218470.440963265</v>
      </c>
      <c r="M144" s="37">
        <f t="shared" si="33"/>
        <v>-37153980.132531226</v>
      </c>
      <c r="N144" s="41">
        <f>'jan-juli'!M144</f>
        <v>-34507628.368029021</v>
      </c>
      <c r="O144" s="41">
        <f t="shared" si="34"/>
        <v>-2646351.764502205</v>
      </c>
      <c r="Q144" s="63"/>
      <c r="R144" s="64"/>
      <c r="S144" s="64"/>
      <c r="T144" s="64"/>
    </row>
    <row r="145" spans="1:20" s="34" customFormat="1" x14ac:dyDescent="0.3">
      <c r="A145" s="33">
        <v>3050</v>
      </c>
      <c r="B145" s="34" t="s">
        <v>152</v>
      </c>
      <c r="C145" s="36">
        <v>49185661</v>
      </c>
      <c r="D145" s="36">
        <v>2688</v>
      </c>
      <c r="E145" s="37">
        <f t="shared" si="28"/>
        <v>18298.236979166668</v>
      </c>
      <c r="F145" s="38">
        <f t="shared" si="25"/>
        <v>0.94616212737170424</v>
      </c>
      <c r="G145" s="39">
        <f t="shared" si="26"/>
        <v>624.71628697080371</v>
      </c>
      <c r="H145" s="39">
        <f t="shared" si="27"/>
        <v>0</v>
      </c>
      <c r="I145" s="37">
        <f t="shared" si="29"/>
        <v>624.71628697080371</v>
      </c>
      <c r="J145" s="40">
        <f t="shared" si="30"/>
        <v>-221.38337591167678</v>
      </c>
      <c r="K145" s="37">
        <f t="shared" si="31"/>
        <v>403.3329110591269</v>
      </c>
      <c r="L145" s="37">
        <f t="shared" si="32"/>
        <v>1679237.3793775204</v>
      </c>
      <c r="M145" s="37">
        <f t="shared" si="33"/>
        <v>1084158.8649269331</v>
      </c>
      <c r="N145" s="41">
        <f>'jan-juli'!M145</f>
        <v>1254977.4965252345</v>
      </c>
      <c r="O145" s="41">
        <f t="shared" si="34"/>
        <v>-170818.63159830146</v>
      </c>
      <c r="Q145" s="63"/>
      <c r="R145" s="64"/>
      <c r="S145" s="64"/>
      <c r="T145" s="64"/>
    </row>
    <row r="146" spans="1:20" s="34" customFormat="1" x14ac:dyDescent="0.3">
      <c r="A146" s="33">
        <v>3051</v>
      </c>
      <c r="B146" s="34" t="s">
        <v>153</v>
      </c>
      <c r="C146" s="36">
        <v>25074069</v>
      </c>
      <c r="D146" s="36">
        <v>1390</v>
      </c>
      <c r="E146" s="37">
        <f t="shared" si="28"/>
        <v>18038.89856115108</v>
      </c>
      <c r="F146" s="38">
        <f t="shared" si="25"/>
        <v>0.93275230053547886</v>
      </c>
      <c r="G146" s="39">
        <f t="shared" si="26"/>
        <v>780.31933778015662</v>
      </c>
      <c r="H146" s="39">
        <f t="shared" si="27"/>
        <v>0</v>
      </c>
      <c r="I146" s="37">
        <f t="shared" si="29"/>
        <v>780.31933778015662</v>
      </c>
      <c r="J146" s="40">
        <f t="shared" si="30"/>
        <v>-221.38337591167678</v>
      </c>
      <c r="K146" s="37">
        <f t="shared" si="31"/>
        <v>558.93596186847981</v>
      </c>
      <c r="L146" s="37">
        <f t="shared" si="32"/>
        <v>1084643.8795144176</v>
      </c>
      <c r="M146" s="37">
        <f t="shared" si="33"/>
        <v>776920.9869971869</v>
      </c>
      <c r="N146" s="41">
        <f>'jan-juli'!M146</f>
        <v>655365.67045017646</v>
      </c>
      <c r="O146" s="41">
        <f t="shared" si="34"/>
        <v>121555.31654701044</v>
      </c>
      <c r="Q146" s="63"/>
      <c r="R146" s="64"/>
      <c r="S146" s="64"/>
      <c r="T146" s="64"/>
    </row>
    <row r="147" spans="1:20" s="34" customFormat="1" x14ac:dyDescent="0.3">
      <c r="A147" s="33">
        <v>3052</v>
      </c>
      <c r="B147" s="34" t="s">
        <v>154</v>
      </c>
      <c r="C147" s="36">
        <v>64083221</v>
      </c>
      <c r="D147" s="36">
        <v>2439</v>
      </c>
      <c r="E147" s="37">
        <f t="shared" si="28"/>
        <v>26274.383353833538</v>
      </c>
      <c r="F147" s="38">
        <f t="shared" si="25"/>
        <v>1.3585913483220717</v>
      </c>
      <c r="G147" s="39">
        <f t="shared" si="26"/>
        <v>-4160.9715378293185</v>
      </c>
      <c r="H147" s="39">
        <f t="shared" si="27"/>
        <v>0</v>
      </c>
      <c r="I147" s="37">
        <f t="shared" si="29"/>
        <v>-4160.9715378293185</v>
      </c>
      <c r="J147" s="40">
        <f t="shared" si="30"/>
        <v>-221.38337591167678</v>
      </c>
      <c r="K147" s="37">
        <f t="shared" si="31"/>
        <v>-4382.3549137409955</v>
      </c>
      <c r="L147" s="37">
        <f t="shared" si="32"/>
        <v>-10148609.580765707</v>
      </c>
      <c r="M147" s="37">
        <f t="shared" si="33"/>
        <v>-10688563.634614289</v>
      </c>
      <c r="N147" s="41">
        <f>'jan-juli'!M147</f>
        <v>-10825583.123576991</v>
      </c>
      <c r="O147" s="41">
        <f t="shared" si="34"/>
        <v>137019.48896270245</v>
      </c>
      <c r="Q147" s="63"/>
      <c r="R147" s="64"/>
      <c r="S147" s="64"/>
      <c r="T147" s="64"/>
    </row>
    <row r="148" spans="1:20" s="34" customFormat="1" x14ac:dyDescent="0.3">
      <c r="A148" s="33">
        <v>3053</v>
      </c>
      <c r="B148" s="34" t="s">
        <v>127</v>
      </c>
      <c r="C148" s="36">
        <v>109223821</v>
      </c>
      <c r="D148" s="36">
        <v>6852</v>
      </c>
      <c r="E148" s="37">
        <f t="shared" si="28"/>
        <v>15940.429217746643</v>
      </c>
      <c r="F148" s="38">
        <f t="shared" si="25"/>
        <v>0.82424500442600046</v>
      </c>
      <c r="G148" s="39">
        <f t="shared" si="26"/>
        <v>2039.4009438228186</v>
      </c>
      <c r="H148" s="39">
        <f t="shared" si="27"/>
        <v>512.77047288584697</v>
      </c>
      <c r="I148" s="37">
        <f t="shared" si="29"/>
        <v>2552.1714167086657</v>
      </c>
      <c r="J148" s="40">
        <f t="shared" si="30"/>
        <v>-221.38337591167678</v>
      </c>
      <c r="K148" s="37">
        <f t="shared" si="31"/>
        <v>2330.7880407969888</v>
      </c>
      <c r="L148" s="37">
        <f t="shared" si="32"/>
        <v>17487478.547287777</v>
      </c>
      <c r="M148" s="37">
        <f t="shared" si="33"/>
        <v>15970559.655540967</v>
      </c>
      <c r="N148" s="41">
        <f>'jan-juli'!M148</f>
        <v>16214508.478911093</v>
      </c>
      <c r="O148" s="41">
        <f t="shared" si="34"/>
        <v>-243948.82337012514</v>
      </c>
      <c r="Q148" s="63"/>
      <c r="R148" s="64"/>
      <c r="S148" s="64"/>
      <c r="T148" s="64"/>
    </row>
    <row r="149" spans="1:20" s="34" customFormat="1" x14ac:dyDescent="0.3">
      <c r="A149" s="33">
        <v>3054</v>
      </c>
      <c r="B149" s="34" t="s">
        <v>128</v>
      </c>
      <c r="C149" s="36">
        <v>155504182</v>
      </c>
      <c r="D149" s="36">
        <v>9048</v>
      </c>
      <c r="E149" s="37">
        <f t="shared" si="28"/>
        <v>17186.58068081344</v>
      </c>
      <c r="F149" s="38">
        <f t="shared" si="25"/>
        <v>0.88868079245656617</v>
      </c>
      <c r="G149" s="39">
        <f t="shared" si="26"/>
        <v>1291.7100659827404</v>
      </c>
      <c r="H149" s="39">
        <f t="shared" si="27"/>
        <v>76.617460812468011</v>
      </c>
      <c r="I149" s="37">
        <f t="shared" si="29"/>
        <v>1368.3275267952083</v>
      </c>
      <c r="J149" s="40">
        <f t="shared" si="30"/>
        <v>-221.38337591167678</v>
      </c>
      <c r="K149" s="37">
        <f t="shared" si="31"/>
        <v>1146.9441508835316</v>
      </c>
      <c r="L149" s="37">
        <f t="shared" si="32"/>
        <v>12380627.462443044</v>
      </c>
      <c r="M149" s="37">
        <f t="shared" si="33"/>
        <v>10377550.677194195</v>
      </c>
      <c r="N149" s="41">
        <f>'jan-juli'!M149</f>
        <v>9637533.2255673464</v>
      </c>
      <c r="O149" s="41">
        <f t="shared" si="34"/>
        <v>740017.45162684843</v>
      </c>
      <c r="Q149" s="63"/>
      <c r="R149" s="64"/>
      <c r="S149" s="64"/>
      <c r="T149" s="64"/>
    </row>
    <row r="150" spans="1:20" s="34" customFormat="1" x14ac:dyDescent="0.3">
      <c r="A150" s="33">
        <v>3401</v>
      </c>
      <c r="B150" s="34" t="s">
        <v>91</v>
      </c>
      <c r="C150" s="36">
        <v>288432260</v>
      </c>
      <c r="D150" s="36">
        <v>17829</v>
      </c>
      <c r="E150" s="37">
        <f t="shared" si="28"/>
        <v>16177.702619328062</v>
      </c>
      <c r="F150" s="38">
        <f t="shared" si="25"/>
        <v>0.83651389714307467</v>
      </c>
      <c r="G150" s="39">
        <f t="shared" si="26"/>
        <v>1897.0369028739674</v>
      </c>
      <c r="H150" s="39">
        <f t="shared" si="27"/>
        <v>429.72478233235051</v>
      </c>
      <c r="I150" s="37">
        <f t="shared" si="29"/>
        <v>2326.7616852063179</v>
      </c>
      <c r="J150" s="40">
        <f t="shared" si="30"/>
        <v>-221.38337591167678</v>
      </c>
      <c r="K150" s="37">
        <f t="shared" si="31"/>
        <v>2105.378309294641</v>
      </c>
      <c r="L150" s="37">
        <f t="shared" si="32"/>
        <v>41483834.085543439</v>
      </c>
      <c r="M150" s="37">
        <f t="shared" si="33"/>
        <v>37536789.876414157</v>
      </c>
      <c r="N150" s="41">
        <f>'jan-juli'!M150</f>
        <v>35256615.466295347</v>
      </c>
      <c r="O150" s="41">
        <f t="shared" si="34"/>
        <v>2280174.4101188108</v>
      </c>
      <c r="Q150" s="63"/>
      <c r="R150" s="64"/>
      <c r="S150" s="64"/>
      <c r="T150" s="64"/>
    </row>
    <row r="151" spans="1:20" s="34" customFormat="1" x14ac:dyDescent="0.3">
      <c r="A151" s="33">
        <v>3403</v>
      </c>
      <c r="B151" s="34" t="s">
        <v>92</v>
      </c>
      <c r="C151" s="36">
        <v>553667508</v>
      </c>
      <c r="D151" s="36">
        <v>31369</v>
      </c>
      <c r="E151" s="37">
        <f t="shared" si="28"/>
        <v>17650.148490547992</v>
      </c>
      <c r="F151" s="38">
        <f t="shared" si="25"/>
        <v>0.91265087796474176</v>
      </c>
      <c r="G151" s="39">
        <f t="shared" si="26"/>
        <v>1013.5693801420093</v>
      </c>
      <c r="H151" s="39">
        <f t="shared" si="27"/>
        <v>0</v>
      </c>
      <c r="I151" s="37">
        <f t="shared" si="29"/>
        <v>1013.5693801420093</v>
      </c>
      <c r="J151" s="40">
        <f t="shared" si="30"/>
        <v>-221.38337591167678</v>
      </c>
      <c r="K151" s="37">
        <f t="shared" si="31"/>
        <v>792.18600423033251</v>
      </c>
      <c r="L151" s="37">
        <f t="shared" si="32"/>
        <v>31794657.885674689</v>
      </c>
      <c r="M151" s="37">
        <f t="shared" si="33"/>
        <v>24850082.7667013</v>
      </c>
      <c r="N151" s="41">
        <f>'jan-juli'!M151</f>
        <v>24838581.430468734</v>
      </c>
      <c r="O151" s="41">
        <f t="shared" si="34"/>
        <v>11501.336232565343</v>
      </c>
      <c r="Q151" s="63"/>
      <c r="R151" s="64"/>
      <c r="S151" s="64"/>
      <c r="T151" s="64"/>
    </row>
    <row r="152" spans="1:20" s="34" customFormat="1" x14ac:dyDescent="0.3">
      <c r="A152" s="33">
        <v>3405</v>
      </c>
      <c r="B152" s="34" t="s">
        <v>112</v>
      </c>
      <c r="C152" s="36">
        <v>505599371</v>
      </c>
      <c r="D152" s="36">
        <v>28345</v>
      </c>
      <c r="E152" s="37">
        <f t="shared" si="28"/>
        <v>17837.33889574881</v>
      </c>
      <c r="F152" s="38">
        <f t="shared" si="25"/>
        <v>0.92233008761811031</v>
      </c>
      <c r="G152" s="39">
        <f t="shared" si="26"/>
        <v>901.25513702151875</v>
      </c>
      <c r="H152" s="39">
        <f t="shared" si="27"/>
        <v>0</v>
      </c>
      <c r="I152" s="37">
        <f t="shared" si="29"/>
        <v>901.25513702151875</v>
      </c>
      <c r="J152" s="40">
        <f t="shared" si="30"/>
        <v>-221.38337591167678</v>
      </c>
      <c r="K152" s="37">
        <f t="shared" si="31"/>
        <v>679.87176110984194</v>
      </c>
      <c r="L152" s="37">
        <f t="shared" si="32"/>
        <v>25546076.858874951</v>
      </c>
      <c r="M152" s="37">
        <f t="shared" si="33"/>
        <v>19270965.068658471</v>
      </c>
      <c r="N152" s="41">
        <f>'jan-juli'!M152</f>
        <v>18957968.571877856</v>
      </c>
      <c r="O152" s="41">
        <f t="shared" si="34"/>
        <v>312996.4967806153</v>
      </c>
      <c r="Q152" s="63"/>
      <c r="R152" s="64"/>
      <c r="S152" s="64"/>
      <c r="T152" s="64"/>
    </row>
    <row r="153" spans="1:20" s="34" customFormat="1" x14ac:dyDescent="0.3">
      <c r="A153" s="33">
        <v>3407</v>
      </c>
      <c r="B153" s="34" t="s">
        <v>113</v>
      </c>
      <c r="C153" s="36">
        <v>491946410</v>
      </c>
      <c r="D153" s="36">
        <v>30560</v>
      </c>
      <c r="E153" s="37">
        <f t="shared" si="28"/>
        <v>16097.722840314136</v>
      </c>
      <c r="F153" s="38">
        <f t="shared" si="25"/>
        <v>0.83237831632484105</v>
      </c>
      <c r="G153" s="39">
        <f t="shared" si="26"/>
        <v>1945.0247702823226</v>
      </c>
      <c r="H153" s="39">
        <f t="shared" si="27"/>
        <v>457.71770498722441</v>
      </c>
      <c r="I153" s="37">
        <f t="shared" si="29"/>
        <v>2402.742475269547</v>
      </c>
      <c r="J153" s="40">
        <f t="shared" si="30"/>
        <v>-221.38337591167678</v>
      </c>
      <c r="K153" s="37">
        <f t="shared" si="31"/>
        <v>2181.35909935787</v>
      </c>
      <c r="L153" s="37">
        <f t="shared" si="32"/>
        <v>73427810.04423736</v>
      </c>
      <c r="M153" s="37">
        <f t="shared" si="33"/>
        <v>66662334.076376505</v>
      </c>
      <c r="N153" s="41">
        <f>'jan-juli'!M153</f>
        <v>65519165.238167375</v>
      </c>
      <c r="O153" s="41">
        <f t="shared" si="34"/>
        <v>1143168.8382091299</v>
      </c>
      <c r="Q153" s="63"/>
      <c r="R153" s="64"/>
      <c r="S153" s="64"/>
      <c r="T153" s="64"/>
    </row>
    <row r="154" spans="1:20" s="34" customFormat="1" x14ac:dyDescent="0.3">
      <c r="A154" s="33">
        <v>3411</v>
      </c>
      <c r="B154" s="34" t="s">
        <v>93</v>
      </c>
      <c r="C154" s="36">
        <v>532754701</v>
      </c>
      <c r="D154" s="36">
        <v>34768</v>
      </c>
      <c r="E154" s="37">
        <f t="shared" si="28"/>
        <v>15323.133369765301</v>
      </c>
      <c r="F154" s="38">
        <f t="shared" si="25"/>
        <v>0.79232597564695872</v>
      </c>
      <c r="G154" s="39">
        <f t="shared" si="26"/>
        <v>2409.7784526116238</v>
      </c>
      <c r="H154" s="39">
        <f t="shared" si="27"/>
        <v>728.82401967931673</v>
      </c>
      <c r="I154" s="37">
        <f t="shared" si="29"/>
        <v>3138.6024722909406</v>
      </c>
      <c r="J154" s="40">
        <f t="shared" si="30"/>
        <v>-221.38337591167678</v>
      </c>
      <c r="K154" s="37">
        <f t="shared" si="31"/>
        <v>2917.2190963792636</v>
      </c>
      <c r="L154" s="37">
        <f t="shared" si="32"/>
        <v>109122930.75661142</v>
      </c>
      <c r="M154" s="37">
        <f t="shared" si="33"/>
        <v>101425873.54291424</v>
      </c>
      <c r="N154" s="41">
        <f>'jan-juli'!M154</f>
        <v>98079387.816459507</v>
      </c>
      <c r="O154" s="41">
        <f t="shared" si="34"/>
        <v>3346485.7264547348</v>
      </c>
      <c r="Q154" s="63"/>
      <c r="R154" s="64"/>
      <c r="S154" s="64"/>
      <c r="T154" s="64"/>
    </row>
    <row r="155" spans="1:20" s="34" customFormat="1" x14ac:dyDescent="0.3">
      <c r="A155" s="33">
        <v>3412</v>
      </c>
      <c r="B155" s="34" t="s">
        <v>94</v>
      </c>
      <c r="C155" s="36">
        <v>105209944</v>
      </c>
      <c r="D155" s="36">
        <v>7674</v>
      </c>
      <c r="E155" s="37">
        <f t="shared" si="28"/>
        <v>13709.922335157675</v>
      </c>
      <c r="F155" s="38">
        <f t="shared" si="25"/>
        <v>0.70891033368420098</v>
      </c>
      <c r="G155" s="39">
        <f t="shared" si="26"/>
        <v>3377.7050733761994</v>
      </c>
      <c r="H155" s="39">
        <f t="shared" si="27"/>
        <v>1293.4478817919858</v>
      </c>
      <c r="I155" s="37">
        <f t="shared" si="29"/>
        <v>4671.1529551681851</v>
      </c>
      <c r="J155" s="40">
        <f t="shared" si="30"/>
        <v>-221.38337591167678</v>
      </c>
      <c r="K155" s="37">
        <f t="shared" si="31"/>
        <v>4449.7695792565082</v>
      </c>
      <c r="L155" s="37">
        <f t="shared" si="32"/>
        <v>35846427.777960651</v>
      </c>
      <c r="M155" s="37">
        <f t="shared" si="33"/>
        <v>34147531.751214445</v>
      </c>
      <c r="N155" s="41">
        <f>'jan-juli'!M155</f>
        <v>33579894.654708654</v>
      </c>
      <c r="O155" s="41">
        <f t="shared" si="34"/>
        <v>567637.09650579095</v>
      </c>
      <c r="Q155" s="63"/>
      <c r="R155" s="64"/>
      <c r="S155" s="64"/>
      <c r="T155" s="64"/>
    </row>
    <row r="156" spans="1:20" s="34" customFormat="1" x14ac:dyDescent="0.3">
      <c r="A156" s="33">
        <v>3413</v>
      </c>
      <c r="B156" s="34" t="s">
        <v>95</v>
      </c>
      <c r="C156" s="36">
        <v>319102603</v>
      </c>
      <c r="D156" s="36">
        <v>21064</v>
      </c>
      <c r="E156" s="37">
        <f t="shared" si="28"/>
        <v>15149.193078237751</v>
      </c>
      <c r="F156" s="38">
        <f t="shared" si="25"/>
        <v>0.78333190061914382</v>
      </c>
      <c r="G156" s="39">
        <f t="shared" si="26"/>
        <v>2514.1426275281538</v>
      </c>
      <c r="H156" s="39">
        <f t="shared" si="27"/>
        <v>789.70312171395915</v>
      </c>
      <c r="I156" s="37">
        <f t="shared" si="29"/>
        <v>3303.845749242113</v>
      </c>
      <c r="J156" s="40">
        <f t="shared" si="30"/>
        <v>-221.38337591167678</v>
      </c>
      <c r="K156" s="37">
        <f t="shared" si="31"/>
        <v>3082.4623733304361</v>
      </c>
      <c r="L156" s="37">
        <f t="shared" si="32"/>
        <v>69592206.862035871</v>
      </c>
      <c r="M156" s="37">
        <f t="shared" si="33"/>
        <v>64928987.431832306</v>
      </c>
      <c r="N156" s="41">
        <f>'jan-juli'!M156</f>
        <v>62386810.208637372</v>
      </c>
      <c r="O156" s="41">
        <f t="shared" si="34"/>
        <v>2542177.2231949344</v>
      </c>
      <c r="Q156" s="63"/>
      <c r="R156" s="64"/>
      <c r="S156" s="64"/>
      <c r="T156" s="64"/>
    </row>
    <row r="157" spans="1:20" s="34" customFormat="1" x14ac:dyDescent="0.3">
      <c r="A157" s="33">
        <v>3414</v>
      </c>
      <c r="B157" s="34" t="s">
        <v>96</v>
      </c>
      <c r="C157" s="36">
        <v>67033627</v>
      </c>
      <c r="D157" s="36">
        <v>5016</v>
      </c>
      <c r="E157" s="37">
        <f t="shared" si="28"/>
        <v>13363.960725677831</v>
      </c>
      <c r="F157" s="38">
        <f t="shared" si="25"/>
        <v>0.69102140958801217</v>
      </c>
      <c r="G157" s="39">
        <f t="shared" si="26"/>
        <v>3585.2820390641059</v>
      </c>
      <c r="H157" s="39">
        <f t="shared" si="27"/>
        <v>1414.5344451099313</v>
      </c>
      <c r="I157" s="37">
        <f t="shared" si="29"/>
        <v>4999.8164841740372</v>
      </c>
      <c r="J157" s="40">
        <f t="shared" si="30"/>
        <v>-221.38337591167678</v>
      </c>
      <c r="K157" s="37">
        <f t="shared" si="31"/>
        <v>4778.4331082623603</v>
      </c>
      <c r="L157" s="37">
        <f t="shared" si="32"/>
        <v>25079079.484616973</v>
      </c>
      <c r="M157" s="37">
        <f t="shared" si="33"/>
        <v>23968620.471044</v>
      </c>
      <c r="N157" s="41">
        <f>'jan-juli'!M157</f>
        <v>23021220.589903388</v>
      </c>
      <c r="O157" s="41">
        <f t="shared" si="34"/>
        <v>947399.88114061207</v>
      </c>
      <c r="Q157" s="63"/>
      <c r="R157" s="64"/>
      <c r="S157" s="64"/>
      <c r="T157" s="64"/>
    </row>
    <row r="158" spans="1:20" s="34" customFormat="1" x14ac:dyDescent="0.3">
      <c r="A158" s="33">
        <v>3415</v>
      </c>
      <c r="B158" s="34" t="s">
        <v>97</v>
      </c>
      <c r="C158" s="36">
        <v>120440645</v>
      </c>
      <c r="D158" s="36">
        <v>7905</v>
      </c>
      <c r="E158" s="37">
        <f t="shared" si="28"/>
        <v>15236.008222643897</v>
      </c>
      <c r="F158" s="38">
        <f t="shared" si="25"/>
        <v>0.78782092334919829</v>
      </c>
      <c r="G158" s="39">
        <f t="shared" si="26"/>
        <v>2462.0535408844662</v>
      </c>
      <c r="H158" s="39">
        <f t="shared" si="27"/>
        <v>759.31782117180808</v>
      </c>
      <c r="I158" s="37">
        <f t="shared" si="29"/>
        <v>3221.3713620562744</v>
      </c>
      <c r="J158" s="40">
        <f t="shared" si="30"/>
        <v>-221.38337591167678</v>
      </c>
      <c r="K158" s="37">
        <f t="shared" si="31"/>
        <v>2999.9879861445975</v>
      </c>
      <c r="L158" s="37">
        <f t="shared" si="32"/>
        <v>25464940.61705485</v>
      </c>
      <c r="M158" s="37">
        <f t="shared" si="33"/>
        <v>23714905.030473042</v>
      </c>
      <c r="N158" s="41">
        <f>'jan-juli'!M158</f>
        <v>22576595.93878315</v>
      </c>
      <c r="O158" s="41">
        <f t="shared" si="34"/>
        <v>1138309.0916898921</v>
      </c>
      <c r="Q158" s="63"/>
      <c r="R158" s="64"/>
      <c r="S158" s="64"/>
      <c r="T158" s="64"/>
    </row>
    <row r="159" spans="1:20" s="34" customFormat="1" x14ac:dyDescent="0.3">
      <c r="A159" s="33">
        <v>3416</v>
      </c>
      <c r="B159" s="34" t="s">
        <v>98</v>
      </c>
      <c r="C159" s="36">
        <v>79157013</v>
      </c>
      <c r="D159" s="36">
        <v>6106</v>
      </c>
      <c r="E159" s="37">
        <f t="shared" si="28"/>
        <v>12963.808221421552</v>
      </c>
      <c r="F159" s="38">
        <f t="shared" si="25"/>
        <v>0.67033039191612942</v>
      </c>
      <c r="G159" s="39">
        <f t="shared" si="26"/>
        <v>3825.3735416178733</v>
      </c>
      <c r="H159" s="39">
        <f t="shared" si="27"/>
        <v>1554.5878215996288</v>
      </c>
      <c r="I159" s="37">
        <f t="shared" si="29"/>
        <v>5379.9613632175024</v>
      </c>
      <c r="J159" s="40">
        <f t="shared" si="30"/>
        <v>-221.38337591167678</v>
      </c>
      <c r="K159" s="37">
        <f t="shared" si="31"/>
        <v>5158.5779873058254</v>
      </c>
      <c r="L159" s="37">
        <f t="shared" si="32"/>
        <v>32850044.083806068</v>
      </c>
      <c r="M159" s="37">
        <f t="shared" si="33"/>
        <v>31498277.19048937</v>
      </c>
      <c r="N159" s="41">
        <f>'jan-juli'!M159</f>
        <v>30707625.21583933</v>
      </c>
      <c r="O159" s="41">
        <f t="shared" si="34"/>
        <v>790651.97465004027</v>
      </c>
      <c r="Q159" s="63"/>
      <c r="R159" s="64"/>
      <c r="S159" s="64"/>
      <c r="T159" s="64"/>
    </row>
    <row r="160" spans="1:20" s="34" customFormat="1" x14ac:dyDescent="0.3">
      <c r="A160" s="33">
        <v>3417</v>
      </c>
      <c r="B160" s="34" t="s">
        <v>99</v>
      </c>
      <c r="C160" s="36">
        <v>64284674</v>
      </c>
      <c r="D160" s="36">
        <v>4612</v>
      </c>
      <c r="E160" s="37">
        <f t="shared" si="28"/>
        <v>13938.567649609713</v>
      </c>
      <c r="F160" s="38">
        <f t="shared" si="25"/>
        <v>0.72073308673859748</v>
      </c>
      <c r="G160" s="39">
        <f t="shared" si="26"/>
        <v>3240.5178847049765</v>
      </c>
      <c r="H160" s="39">
        <f t="shared" si="27"/>
        <v>1213.4220217337725</v>
      </c>
      <c r="I160" s="37">
        <f t="shared" si="29"/>
        <v>4453.9399064387489</v>
      </c>
      <c r="J160" s="40">
        <f t="shared" si="30"/>
        <v>-221.38337591167678</v>
      </c>
      <c r="K160" s="37">
        <f t="shared" si="31"/>
        <v>4232.556530527072</v>
      </c>
      <c r="L160" s="37">
        <f t="shared" si="32"/>
        <v>20541570.848495509</v>
      </c>
      <c r="M160" s="37">
        <f t="shared" si="33"/>
        <v>19520550.718790855</v>
      </c>
      <c r="N160" s="41">
        <f>'jan-juli'!M160</f>
        <v>19336684.409097768</v>
      </c>
      <c r="O160" s="41">
        <f t="shared" si="34"/>
        <v>183866.30969308689</v>
      </c>
      <c r="Q160" s="63"/>
      <c r="R160" s="64"/>
      <c r="S160" s="64"/>
      <c r="T160" s="64"/>
    </row>
    <row r="161" spans="1:20" s="34" customFormat="1" x14ac:dyDescent="0.3">
      <c r="A161" s="33">
        <v>3418</v>
      </c>
      <c r="B161" s="34" t="s">
        <v>100</v>
      </c>
      <c r="C161" s="36">
        <v>96052837</v>
      </c>
      <c r="D161" s="36">
        <v>7203</v>
      </c>
      <c r="E161" s="37">
        <f t="shared" si="28"/>
        <v>13335.115507427461</v>
      </c>
      <c r="F161" s="38">
        <f t="shared" si="25"/>
        <v>0.68952988594585229</v>
      </c>
      <c r="G161" s="39">
        <f t="shared" si="26"/>
        <v>3602.5891700143279</v>
      </c>
      <c r="H161" s="39">
        <f t="shared" si="27"/>
        <v>1424.6302714975607</v>
      </c>
      <c r="I161" s="37">
        <f t="shared" si="29"/>
        <v>5027.2194415118884</v>
      </c>
      <c r="J161" s="40">
        <f t="shared" si="30"/>
        <v>-221.38337591167678</v>
      </c>
      <c r="K161" s="37">
        <f t="shared" si="31"/>
        <v>4805.8360656002114</v>
      </c>
      <c r="L161" s="37">
        <f t="shared" si="32"/>
        <v>36211061.637210131</v>
      </c>
      <c r="M161" s="37">
        <f t="shared" si="33"/>
        <v>34616437.180518322</v>
      </c>
      <c r="N161" s="41">
        <f>'jan-juli'!M161</f>
        <v>33650457.348868445</v>
      </c>
      <c r="O161" s="41">
        <f t="shared" si="34"/>
        <v>965979.83164987713</v>
      </c>
      <c r="Q161" s="63"/>
      <c r="R161" s="64"/>
      <c r="S161" s="64"/>
      <c r="T161" s="64"/>
    </row>
    <row r="162" spans="1:20" s="34" customFormat="1" x14ac:dyDescent="0.3">
      <c r="A162" s="33">
        <v>3419</v>
      </c>
      <c r="B162" s="34" t="s">
        <v>424</v>
      </c>
      <c r="C162" s="36">
        <v>50412724</v>
      </c>
      <c r="D162" s="36">
        <v>3662</v>
      </c>
      <c r="E162" s="37">
        <f t="shared" si="28"/>
        <v>13766.445658110322</v>
      </c>
      <c r="F162" s="38">
        <f t="shared" si="25"/>
        <v>0.71183303205956272</v>
      </c>
      <c r="G162" s="39">
        <f t="shared" si="26"/>
        <v>3343.7910796046112</v>
      </c>
      <c r="H162" s="39">
        <f t="shared" si="27"/>
        <v>1273.6647187585593</v>
      </c>
      <c r="I162" s="37">
        <f t="shared" si="29"/>
        <v>4617.4557983631703</v>
      </c>
      <c r="J162" s="40">
        <f t="shared" si="30"/>
        <v>-221.38337591167678</v>
      </c>
      <c r="K162" s="37">
        <f t="shared" si="31"/>
        <v>4396.0724224514934</v>
      </c>
      <c r="L162" s="37">
        <f t="shared" si="32"/>
        <v>16909123.133605931</v>
      </c>
      <c r="M162" s="37">
        <f t="shared" si="33"/>
        <v>16098417.211017368</v>
      </c>
      <c r="N162" s="41">
        <f>'jan-juli'!M162</f>
        <v>15662370.075025162</v>
      </c>
      <c r="O162" s="41">
        <f t="shared" si="34"/>
        <v>436047.13599220663</v>
      </c>
      <c r="Q162" s="63"/>
      <c r="R162" s="64"/>
      <c r="S162" s="64"/>
      <c r="T162" s="64"/>
    </row>
    <row r="163" spans="1:20" s="34" customFormat="1" x14ac:dyDescent="0.3">
      <c r="A163" s="33">
        <v>3420</v>
      </c>
      <c r="B163" s="34" t="s">
        <v>101</v>
      </c>
      <c r="C163" s="36">
        <v>321002835</v>
      </c>
      <c r="D163" s="36">
        <v>21254</v>
      </c>
      <c r="E163" s="37">
        <f t="shared" si="28"/>
        <v>15103.172814529029</v>
      </c>
      <c r="F163" s="38">
        <f t="shared" si="25"/>
        <v>0.78095229264584964</v>
      </c>
      <c r="G163" s="39">
        <f t="shared" si="26"/>
        <v>2541.7547857533868</v>
      </c>
      <c r="H163" s="39">
        <f t="shared" si="27"/>
        <v>805.8102140120119</v>
      </c>
      <c r="I163" s="37">
        <f t="shared" si="29"/>
        <v>3347.5649997653986</v>
      </c>
      <c r="J163" s="40">
        <f t="shared" si="30"/>
        <v>-221.38337591167678</v>
      </c>
      <c r="K163" s="37">
        <f t="shared" si="31"/>
        <v>3126.1816238537217</v>
      </c>
      <c r="L163" s="37">
        <f t="shared" si="32"/>
        <v>71149146.505013779</v>
      </c>
      <c r="M163" s="37">
        <f t="shared" si="33"/>
        <v>66443864.233387001</v>
      </c>
      <c r="N163" s="41">
        <f>'jan-juli'!M163</f>
        <v>65475322.965451874</v>
      </c>
      <c r="O163" s="41">
        <f t="shared" si="34"/>
        <v>968541.26793512702</v>
      </c>
      <c r="Q163" s="63"/>
      <c r="R163" s="64"/>
      <c r="S163" s="64"/>
      <c r="T163" s="64"/>
    </row>
    <row r="164" spans="1:20" s="34" customFormat="1" x14ac:dyDescent="0.3">
      <c r="A164" s="33">
        <v>3421</v>
      </c>
      <c r="B164" s="34" t="s">
        <v>102</v>
      </c>
      <c r="C164" s="36">
        <v>104674057</v>
      </c>
      <c r="D164" s="36">
        <v>6627</v>
      </c>
      <c r="E164" s="37">
        <f t="shared" si="28"/>
        <v>15795.089331522558</v>
      </c>
      <c r="F164" s="38">
        <f t="shared" si="25"/>
        <v>0.81672979429410042</v>
      </c>
      <c r="G164" s="39">
        <f t="shared" si="26"/>
        <v>2126.6048755572692</v>
      </c>
      <c r="H164" s="39">
        <f t="shared" si="27"/>
        <v>563.63943306427655</v>
      </c>
      <c r="I164" s="37">
        <f t="shared" si="29"/>
        <v>2690.2443086215458</v>
      </c>
      <c r="J164" s="40">
        <f t="shared" si="30"/>
        <v>-221.38337591167678</v>
      </c>
      <c r="K164" s="37">
        <f t="shared" si="31"/>
        <v>2468.8609327098688</v>
      </c>
      <c r="L164" s="37">
        <f t="shared" si="32"/>
        <v>17828249.033234984</v>
      </c>
      <c r="M164" s="37">
        <f t="shared" si="33"/>
        <v>16361141.4010683</v>
      </c>
      <c r="N164" s="41">
        <f>'jan-juli'!M164</f>
        <v>15923061.736630734</v>
      </c>
      <c r="O164" s="41">
        <f t="shared" si="34"/>
        <v>438079.66443756595</v>
      </c>
      <c r="Q164" s="63"/>
      <c r="R164" s="64"/>
      <c r="S164" s="64"/>
      <c r="T164" s="64"/>
    </row>
    <row r="165" spans="1:20" s="34" customFormat="1" x14ac:dyDescent="0.3">
      <c r="A165" s="33">
        <v>3422</v>
      </c>
      <c r="B165" s="34" t="s">
        <v>103</v>
      </c>
      <c r="C165" s="36">
        <v>66117693</v>
      </c>
      <c r="D165" s="36">
        <v>4356</v>
      </c>
      <c r="E165" s="37">
        <f t="shared" si="28"/>
        <v>15178.533746556473</v>
      </c>
      <c r="F165" s="38">
        <f t="shared" si="25"/>
        <v>0.7848490429092212</v>
      </c>
      <c r="G165" s="39">
        <f t="shared" si="26"/>
        <v>2496.5382265369203</v>
      </c>
      <c r="H165" s="39">
        <f t="shared" si="27"/>
        <v>779.43388780240639</v>
      </c>
      <c r="I165" s="37">
        <f t="shared" si="29"/>
        <v>3275.9721143393267</v>
      </c>
      <c r="J165" s="40">
        <f t="shared" si="30"/>
        <v>-221.38337591167678</v>
      </c>
      <c r="K165" s="37">
        <f t="shared" si="31"/>
        <v>3054.5887384276498</v>
      </c>
      <c r="L165" s="37">
        <f t="shared" si="32"/>
        <v>14270134.530062107</v>
      </c>
      <c r="M165" s="37">
        <f t="shared" si="33"/>
        <v>13305788.544590842</v>
      </c>
      <c r="N165" s="41">
        <f>'jan-juli'!M165</f>
        <v>12340971.942547677</v>
      </c>
      <c r="O165" s="41">
        <f t="shared" si="34"/>
        <v>964816.60204316489</v>
      </c>
      <c r="Q165" s="63"/>
      <c r="R165" s="64"/>
      <c r="S165" s="64"/>
      <c r="T165" s="64"/>
    </row>
    <row r="166" spans="1:20" s="34" customFormat="1" x14ac:dyDescent="0.3">
      <c r="A166" s="33">
        <v>3423</v>
      </c>
      <c r="B166" s="34" t="s">
        <v>104</v>
      </c>
      <c r="C166" s="36">
        <v>32294862</v>
      </c>
      <c r="D166" s="36">
        <v>2419</v>
      </c>
      <c r="E166" s="37">
        <f t="shared" si="28"/>
        <v>13350.50103348491</v>
      </c>
      <c r="F166" s="38">
        <f t="shared" si="25"/>
        <v>0.69032543811198854</v>
      </c>
      <c r="G166" s="39">
        <f t="shared" si="26"/>
        <v>3593.3578543798581</v>
      </c>
      <c r="H166" s="39">
        <f t="shared" si="27"/>
        <v>1419.2453373774533</v>
      </c>
      <c r="I166" s="37">
        <f t="shared" si="29"/>
        <v>5012.6031917573109</v>
      </c>
      <c r="J166" s="40">
        <f t="shared" si="30"/>
        <v>-221.38337591167678</v>
      </c>
      <c r="K166" s="37">
        <f t="shared" si="31"/>
        <v>4791.219815845634</v>
      </c>
      <c r="L166" s="37">
        <f t="shared" si="32"/>
        <v>12125487.120860934</v>
      </c>
      <c r="M166" s="37">
        <f t="shared" si="33"/>
        <v>11589960.734530589</v>
      </c>
      <c r="N166" s="41">
        <f>'jan-juli'!M166</f>
        <v>11035863.208338574</v>
      </c>
      <c r="O166" s="41">
        <f t="shared" si="34"/>
        <v>554097.52619201504</v>
      </c>
      <c r="Q166" s="63"/>
      <c r="R166" s="64"/>
      <c r="S166" s="64"/>
      <c r="T166" s="64"/>
    </row>
    <row r="167" spans="1:20" s="34" customFormat="1" x14ac:dyDescent="0.3">
      <c r="A167" s="33">
        <v>3424</v>
      </c>
      <c r="B167" s="34" t="s">
        <v>105</v>
      </c>
      <c r="C167" s="36">
        <v>26033060</v>
      </c>
      <c r="D167" s="36">
        <v>1780</v>
      </c>
      <c r="E167" s="37">
        <f t="shared" si="28"/>
        <v>14625.314606741573</v>
      </c>
      <c r="F167" s="38">
        <f t="shared" si="25"/>
        <v>0.75624328166424637</v>
      </c>
      <c r="G167" s="39">
        <f t="shared" si="26"/>
        <v>2828.4697104258607</v>
      </c>
      <c r="H167" s="39">
        <f t="shared" si="27"/>
        <v>973.06058673762152</v>
      </c>
      <c r="I167" s="37">
        <f t="shared" si="29"/>
        <v>3801.5302971634824</v>
      </c>
      <c r="J167" s="40">
        <f t="shared" si="30"/>
        <v>-221.38337591167678</v>
      </c>
      <c r="K167" s="37">
        <f t="shared" si="31"/>
        <v>3580.1469212518055</v>
      </c>
      <c r="L167" s="37">
        <f t="shared" si="32"/>
        <v>6766723.9289509989</v>
      </c>
      <c r="M167" s="37">
        <f t="shared" si="33"/>
        <v>6372661.5198282134</v>
      </c>
      <c r="N167" s="41">
        <f>'jan-juli'!M167</f>
        <v>5978940.4322623676</v>
      </c>
      <c r="O167" s="41">
        <f t="shared" si="34"/>
        <v>393721.08756584581</v>
      </c>
      <c r="Q167" s="63"/>
      <c r="R167" s="64"/>
      <c r="S167" s="64"/>
      <c r="T167" s="64"/>
    </row>
    <row r="168" spans="1:20" s="34" customFormat="1" x14ac:dyDescent="0.3">
      <c r="A168" s="33">
        <v>3425</v>
      </c>
      <c r="B168" s="34" t="s">
        <v>106</v>
      </c>
      <c r="C168" s="36">
        <v>17147288</v>
      </c>
      <c r="D168" s="36">
        <v>1268</v>
      </c>
      <c r="E168" s="37">
        <f t="shared" si="28"/>
        <v>13523.097791798107</v>
      </c>
      <c r="F168" s="38">
        <f t="shared" si="25"/>
        <v>0.69925004195273033</v>
      </c>
      <c r="G168" s="39">
        <f t="shared" si="26"/>
        <v>3489.7997993919403</v>
      </c>
      <c r="H168" s="39">
        <f t="shared" si="27"/>
        <v>1358.8364719678345</v>
      </c>
      <c r="I168" s="37">
        <f t="shared" si="29"/>
        <v>4848.6362713597746</v>
      </c>
      <c r="J168" s="40">
        <f t="shared" si="30"/>
        <v>-221.38337591167678</v>
      </c>
      <c r="K168" s="37">
        <f t="shared" si="31"/>
        <v>4627.2528954480977</v>
      </c>
      <c r="L168" s="37">
        <f t="shared" si="32"/>
        <v>6148070.7920841938</v>
      </c>
      <c r="M168" s="37">
        <f t="shared" si="33"/>
        <v>5867356.6714281878</v>
      </c>
      <c r="N168" s="41">
        <f>'jan-juli'!M168</f>
        <v>5719730.349162179</v>
      </c>
      <c r="O168" s="41">
        <f t="shared" si="34"/>
        <v>147626.3222660087</v>
      </c>
      <c r="Q168" s="63"/>
      <c r="R168" s="64"/>
      <c r="S168" s="64"/>
      <c r="T168" s="64"/>
    </row>
    <row r="169" spans="1:20" s="34" customFormat="1" x14ac:dyDescent="0.3">
      <c r="A169" s="33">
        <v>3426</v>
      </c>
      <c r="B169" s="34" t="s">
        <v>107</v>
      </c>
      <c r="C169" s="36">
        <v>19348855</v>
      </c>
      <c r="D169" s="36">
        <v>1562</v>
      </c>
      <c r="E169" s="37">
        <f t="shared" si="28"/>
        <v>12387.231113956466</v>
      </c>
      <c r="F169" s="38">
        <f t="shared" si="25"/>
        <v>0.64051684085030247</v>
      </c>
      <c r="G169" s="39">
        <f t="shared" si="26"/>
        <v>4171.3198060969244</v>
      </c>
      <c r="H169" s="39">
        <f t="shared" si="27"/>
        <v>1756.3898092124089</v>
      </c>
      <c r="I169" s="37">
        <f t="shared" si="29"/>
        <v>5927.7096153093335</v>
      </c>
      <c r="J169" s="40">
        <f t="shared" si="30"/>
        <v>-221.38337591167678</v>
      </c>
      <c r="K169" s="37">
        <f t="shared" si="31"/>
        <v>5706.3262393976565</v>
      </c>
      <c r="L169" s="37">
        <f t="shared" si="32"/>
        <v>9259082.4191131797</v>
      </c>
      <c r="M169" s="37">
        <f t="shared" si="33"/>
        <v>8913281.5859391391</v>
      </c>
      <c r="N169" s="41">
        <f>'jan-juli'!M169</f>
        <v>8675608.2970751766</v>
      </c>
      <c r="O169" s="41">
        <f t="shared" si="34"/>
        <v>237673.28886396252</v>
      </c>
      <c r="Q169" s="63"/>
      <c r="R169" s="64"/>
      <c r="S169" s="64"/>
      <c r="T169" s="64"/>
    </row>
    <row r="170" spans="1:20" s="34" customFormat="1" x14ac:dyDescent="0.3">
      <c r="A170" s="33">
        <v>3427</v>
      </c>
      <c r="B170" s="34" t="s">
        <v>108</v>
      </c>
      <c r="C170" s="36">
        <v>86383196</v>
      </c>
      <c r="D170" s="36">
        <v>5578</v>
      </c>
      <c r="E170" s="37">
        <f t="shared" si="28"/>
        <v>15486.41018286124</v>
      </c>
      <c r="F170" s="38">
        <f t="shared" si="25"/>
        <v>0.80076866534461733</v>
      </c>
      <c r="G170" s="39">
        <f t="shared" si="26"/>
        <v>2311.8123647540601</v>
      </c>
      <c r="H170" s="39">
        <f t="shared" si="27"/>
        <v>671.67713509573798</v>
      </c>
      <c r="I170" s="37">
        <f t="shared" si="29"/>
        <v>2983.489499849798</v>
      </c>
      <c r="J170" s="40">
        <f t="shared" si="30"/>
        <v>-221.38337591167678</v>
      </c>
      <c r="K170" s="37">
        <f t="shared" si="31"/>
        <v>2762.1061239381211</v>
      </c>
      <c r="L170" s="37">
        <f t="shared" si="32"/>
        <v>16641904.430162173</v>
      </c>
      <c r="M170" s="37">
        <f t="shared" si="33"/>
        <v>15407027.959326839</v>
      </c>
      <c r="N170" s="41">
        <f>'jan-juli'!M170</f>
        <v>14454838.63795476</v>
      </c>
      <c r="O170" s="41">
        <f t="shared" si="34"/>
        <v>952189.32137207873</v>
      </c>
      <c r="Q170" s="63"/>
      <c r="R170" s="64"/>
      <c r="S170" s="64"/>
      <c r="T170" s="64"/>
    </row>
    <row r="171" spans="1:20" s="34" customFormat="1" x14ac:dyDescent="0.3">
      <c r="A171" s="33">
        <v>3428</v>
      </c>
      <c r="B171" s="34" t="s">
        <v>109</v>
      </c>
      <c r="C171" s="36">
        <v>37089309</v>
      </c>
      <c r="D171" s="36">
        <v>2432</v>
      </c>
      <c r="E171" s="37">
        <f t="shared" si="28"/>
        <v>15250.538240131578</v>
      </c>
      <c r="F171" s="38">
        <f t="shared" si="25"/>
        <v>0.78857223902362883</v>
      </c>
      <c r="G171" s="39">
        <f t="shared" si="26"/>
        <v>2453.3355303918574</v>
      </c>
      <c r="H171" s="39">
        <f t="shared" si="27"/>
        <v>754.23231505111971</v>
      </c>
      <c r="I171" s="37">
        <f t="shared" si="29"/>
        <v>3207.5678454429772</v>
      </c>
      <c r="J171" s="40">
        <f t="shared" si="30"/>
        <v>-221.38337591167678</v>
      </c>
      <c r="K171" s="37">
        <f t="shared" si="31"/>
        <v>2986.1844695313002</v>
      </c>
      <c r="L171" s="37">
        <f t="shared" si="32"/>
        <v>7800805.0001173206</v>
      </c>
      <c r="M171" s="37">
        <f t="shared" si="33"/>
        <v>7262400.6299001221</v>
      </c>
      <c r="N171" s="41">
        <f>'jan-juli'!M171</f>
        <v>6828409.2072258871</v>
      </c>
      <c r="O171" s="41">
        <f t="shared" si="34"/>
        <v>433991.42267423496</v>
      </c>
      <c r="Q171" s="63"/>
      <c r="R171" s="64"/>
      <c r="S171" s="64"/>
      <c r="T171" s="64"/>
    </row>
    <row r="172" spans="1:20" s="34" customFormat="1" x14ac:dyDescent="0.3">
      <c r="A172" s="33">
        <v>3429</v>
      </c>
      <c r="B172" s="34" t="s">
        <v>110</v>
      </c>
      <c r="C172" s="36">
        <v>20951915</v>
      </c>
      <c r="D172" s="36">
        <v>1545</v>
      </c>
      <c r="E172" s="37">
        <f t="shared" si="28"/>
        <v>13561.11003236246</v>
      </c>
      <c r="F172" s="38">
        <f t="shared" si="25"/>
        <v>0.70121557242648469</v>
      </c>
      <c r="G172" s="39">
        <f t="shared" si="26"/>
        <v>3466.9924550533287</v>
      </c>
      <c r="H172" s="39">
        <f t="shared" si="27"/>
        <v>1345.5321877703111</v>
      </c>
      <c r="I172" s="37">
        <f t="shared" si="29"/>
        <v>4812.5246428236396</v>
      </c>
      <c r="J172" s="40">
        <f t="shared" si="30"/>
        <v>-221.38337591167678</v>
      </c>
      <c r="K172" s="37">
        <f t="shared" si="31"/>
        <v>4591.1412669119627</v>
      </c>
      <c r="L172" s="37">
        <f t="shared" si="32"/>
        <v>7435350.5731625231</v>
      </c>
      <c r="M172" s="37">
        <f t="shared" si="33"/>
        <v>7093313.2573789824</v>
      </c>
      <c r="N172" s="41">
        <f>'jan-juli'!M172</f>
        <v>6767954.8869917747</v>
      </c>
      <c r="O172" s="41">
        <f t="shared" si="34"/>
        <v>325358.37038720772</v>
      </c>
      <c r="Q172" s="63"/>
      <c r="R172" s="64"/>
      <c r="S172" s="64"/>
      <c r="T172" s="64"/>
    </row>
    <row r="173" spans="1:20" s="34" customFormat="1" x14ac:dyDescent="0.3">
      <c r="A173" s="33">
        <v>3430</v>
      </c>
      <c r="B173" s="34" t="s">
        <v>111</v>
      </c>
      <c r="C173" s="36">
        <v>31796935</v>
      </c>
      <c r="D173" s="36">
        <v>1891</v>
      </c>
      <c r="E173" s="37">
        <f t="shared" si="28"/>
        <v>16814.878371232153</v>
      </c>
      <c r="F173" s="38">
        <f t="shared" si="25"/>
        <v>0.86946087261495397</v>
      </c>
      <c r="G173" s="39">
        <f t="shared" si="26"/>
        <v>1514.7314517315128</v>
      </c>
      <c r="H173" s="39">
        <f t="shared" si="27"/>
        <v>206.7132691659186</v>
      </c>
      <c r="I173" s="37">
        <f t="shared" si="29"/>
        <v>1721.4447208974314</v>
      </c>
      <c r="J173" s="40">
        <f t="shared" si="30"/>
        <v>-221.38337591167678</v>
      </c>
      <c r="K173" s="37">
        <f t="shared" si="31"/>
        <v>1500.0613449857547</v>
      </c>
      <c r="L173" s="37">
        <f t="shared" si="32"/>
        <v>3255251.9672170426</v>
      </c>
      <c r="M173" s="37">
        <f t="shared" si="33"/>
        <v>2836616.003368062</v>
      </c>
      <c r="N173" s="41">
        <f>'jan-juli'!M173</f>
        <v>2514066.4304540083</v>
      </c>
      <c r="O173" s="41">
        <f t="shared" si="34"/>
        <v>322549.57291405369</v>
      </c>
      <c r="Q173" s="63"/>
      <c r="R173" s="64"/>
      <c r="S173" s="64"/>
      <c r="T173" s="64"/>
    </row>
    <row r="174" spans="1:20" s="34" customFormat="1" x14ac:dyDescent="0.3">
      <c r="A174" s="33">
        <v>3431</v>
      </c>
      <c r="B174" s="34" t="s">
        <v>114</v>
      </c>
      <c r="C174" s="36">
        <v>36643490</v>
      </c>
      <c r="D174" s="36">
        <v>2553</v>
      </c>
      <c r="E174" s="37">
        <f t="shared" si="28"/>
        <v>14353.110066588328</v>
      </c>
      <c r="F174" s="38">
        <f t="shared" si="25"/>
        <v>0.74216817557151937</v>
      </c>
      <c r="G174" s="39">
        <f t="shared" si="26"/>
        <v>2991.7924345178076</v>
      </c>
      <c r="H174" s="39">
        <f t="shared" si="27"/>
        <v>1068.3321757912574</v>
      </c>
      <c r="I174" s="37">
        <f t="shared" si="29"/>
        <v>4060.1246103090652</v>
      </c>
      <c r="J174" s="40">
        <f t="shared" si="30"/>
        <v>-221.38337591167678</v>
      </c>
      <c r="K174" s="37">
        <f t="shared" si="31"/>
        <v>3838.7412343973883</v>
      </c>
      <c r="L174" s="37">
        <f t="shared" si="32"/>
        <v>10365498.130119044</v>
      </c>
      <c r="M174" s="37">
        <f t="shared" si="33"/>
        <v>9800306.3714165315</v>
      </c>
      <c r="N174" s="41">
        <f>'jan-juli'!M174</f>
        <v>9774390.2084077653</v>
      </c>
      <c r="O174" s="41">
        <f t="shared" si="34"/>
        <v>25916.163008766249</v>
      </c>
      <c r="Q174" s="63"/>
      <c r="R174" s="64"/>
      <c r="S174" s="64"/>
      <c r="T174" s="64"/>
    </row>
    <row r="175" spans="1:20" s="34" customFormat="1" x14ac:dyDescent="0.3">
      <c r="A175" s="33">
        <v>3432</v>
      </c>
      <c r="B175" s="34" t="s">
        <v>115</v>
      </c>
      <c r="C175" s="36">
        <v>30480159</v>
      </c>
      <c r="D175" s="36">
        <v>1975</v>
      </c>
      <c r="E175" s="37">
        <f t="shared" si="28"/>
        <v>15432.991898734177</v>
      </c>
      <c r="F175" s="38">
        <f t="shared" si="25"/>
        <v>0.79800652178905218</v>
      </c>
      <c r="G175" s="39">
        <f t="shared" si="26"/>
        <v>2343.8633352302982</v>
      </c>
      <c r="H175" s="39">
        <f t="shared" si="27"/>
        <v>690.37353454021013</v>
      </c>
      <c r="I175" s="37">
        <f t="shared" si="29"/>
        <v>3034.2368697705083</v>
      </c>
      <c r="J175" s="40">
        <f t="shared" si="30"/>
        <v>-221.38337591167678</v>
      </c>
      <c r="K175" s="37">
        <f t="shared" si="31"/>
        <v>2812.8534938588314</v>
      </c>
      <c r="L175" s="37">
        <f t="shared" si="32"/>
        <v>5992617.8177967537</v>
      </c>
      <c r="M175" s="37">
        <f t="shared" si="33"/>
        <v>5555385.650371192</v>
      </c>
      <c r="N175" s="41">
        <f>'jan-juli'!M175</f>
        <v>5458648.0155720096</v>
      </c>
      <c r="O175" s="41">
        <f t="shared" si="34"/>
        <v>96737.634799182415</v>
      </c>
      <c r="Q175" s="63"/>
      <c r="R175" s="64"/>
      <c r="S175" s="64"/>
      <c r="T175" s="64"/>
    </row>
    <row r="176" spans="1:20" s="34" customFormat="1" x14ac:dyDescent="0.3">
      <c r="A176" s="33">
        <v>3433</v>
      </c>
      <c r="B176" s="34" t="s">
        <v>116</v>
      </c>
      <c r="C176" s="36">
        <v>39119127</v>
      </c>
      <c r="D176" s="36">
        <v>2197</v>
      </c>
      <c r="E176" s="37">
        <f t="shared" si="28"/>
        <v>17805.701866181156</v>
      </c>
      <c r="F176" s="38">
        <f t="shared" si="25"/>
        <v>0.92069420547091041</v>
      </c>
      <c r="G176" s="39">
        <f t="shared" si="26"/>
        <v>920.23735476211073</v>
      </c>
      <c r="H176" s="39">
        <f t="shared" si="27"/>
        <v>0</v>
      </c>
      <c r="I176" s="37">
        <f t="shared" si="29"/>
        <v>920.23735476211073</v>
      </c>
      <c r="J176" s="40">
        <f t="shared" si="30"/>
        <v>-221.38337591167678</v>
      </c>
      <c r="K176" s="37">
        <f t="shared" si="31"/>
        <v>698.85397885043392</v>
      </c>
      <c r="L176" s="37">
        <f t="shared" si="32"/>
        <v>2021761.4684123571</v>
      </c>
      <c r="M176" s="37">
        <f t="shared" si="33"/>
        <v>1535382.1915344032</v>
      </c>
      <c r="N176" s="41">
        <f>'jan-juli'!M176</f>
        <v>1332768.1596971464</v>
      </c>
      <c r="O176" s="41">
        <f t="shared" si="34"/>
        <v>202614.03183725686</v>
      </c>
      <c r="Q176" s="63"/>
      <c r="R176" s="64"/>
      <c r="S176" s="64"/>
      <c r="T176" s="64"/>
    </row>
    <row r="177" spans="1:20" s="34" customFormat="1" x14ac:dyDescent="0.3">
      <c r="A177" s="33">
        <v>3434</v>
      </c>
      <c r="B177" s="34" t="s">
        <v>117</v>
      </c>
      <c r="C177" s="36">
        <v>33372368</v>
      </c>
      <c r="D177" s="36">
        <v>2228</v>
      </c>
      <c r="E177" s="37">
        <f t="shared" si="28"/>
        <v>14978.62118491921</v>
      </c>
      <c r="F177" s="38">
        <f t="shared" si="25"/>
        <v>0.77451199815335769</v>
      </c>
      <c r="G177" s="39">
        <f t="shared" si="26"/>
        <v>2616.4857635192789</v>
      </c>
      <c r="H177" s="39">
        <f t="shared" si="27"/>
        <v>849.40328437544872</v>
      </c>
      <c r="I177" s="37">
        <f t="shared" si="29"/>
        <v>3465.8890478947278</v>
      </c>
      <c r="J177" s="40">
        <f t="shared" si="30"/>
        <v>-221.38337591167678</v>
      </c>
      <c r="K177" s="37">
        <f t="shared" si="31"/>
        <v>3244.5056719830509</v>
      </c>
      <c r="L177" s="37">
        <f t="shared" si="32"/>
        <v>7722000.798709454</v>
      </c>
      <c r="M177" s="37">
        <f t="shared" si="33"/>
        <v>7228758.6371782375</v>
      </c>
      <c r="N177" s="41">
        <f>'jan-juli'!M177</f>
        <v>6952456.7362250313</v>
      </c>
      <c r="O177" s="41">
        <f t="shared" si="34"/>
        <v>276301.90095320623</v>
      </c>
      <c r="Q177" s="63"/>
      <c r="R177" s="64"/>
      <c r="S177" s="64"/>
      <c r="T177" s="64"/>
    </row>
    <row r="178" spans="1:20" s="34" customFormat="1" x14ac:dyDescent="0.3">
      <c r="A178" s="33">
        <v>3435</v>
      </c>
      <c r="B178" s="34" t="s">
        <v>118</v>
      </c>
      <c r="C178" s="36">
        <v>54551435</v>
      </c>
      <c r="D178" s="36">
        <v>3570</v>
      </c>
      <c r="E178" s="37">
        <f t="shared" si="28"/>
        <v>15280.514005602241</v>
      </c>
      <c r="F178" s="38">
        <f t="shared" si="25"/>
        <v>0.7901222208092844</v>
      </c>
      <c r="G178" s="39">
        <f t="shared" si="26"/>
        <v>2435.3500711094598</v>
      </c>
      <c r="H178" s="39">
        <f t="shared" si="27"/>
        <v>743.74079713638776</v>
      </c>
      <c r="I178" s="37">
        <f t="shared" si="29"/>
        <v>3179.0908682458476</v>
      </c>
      <c r="J178" s="40">
        <f t="shared" si="30"/>
        <v>-221.38337591167678</v>
      </c>
      <c r="K178" s="37">
        <f t="shared" si="31"/>
        <v>2957.7074923341706</v>
      </c>
      <c r="L178" s="37">
        <f t="shared" si="32"/>
        <v>11349354.399637675</v>
      </c>
      <c r="M178" s="37">
        <f t="shared" si="33"/>
        <v>10559015.74763299</v>
      </c>
      <c r="N178" s="41">
        <f>'jan-juli'!M178</f>
        <v>10648775.567514969</v>
      </c>
      <c r="O178" s="41">
        <f t="shared" si="34"/>
        <v>-89759.819881979376</v>
      </c>
      <c r="Q178" s="63"/>
      <c r="R178" s="64"/>
      <c r="S178" s="64"/>
      <c r="T178" s="64"/>
    </row>
    <row r="179" spans="1:20" s="34" customFormat="1" x14ac:dyDescent="0.3">
      <c r="A179" s="33">
        <v>3436</v>
      </c>
      <c r="B179" s="34" t="s">
        <v>119</v>
      </c>
      <c r="C179" s="36">
        <v>104261843</v>
      </c>
      <c r="D179" s="36">
        <v>5723</v>
      </c>
      <c r="E179" s="37">
        <f t="shared" si="28"/>
        <v>18218.040013978683</v>
      </c>
      <c r="F179" s="38">
        <f t="shared" si="25"/>
        <v>0.94201531632769986</v>
      </c>
      <c r="G179" s="39">
        <f t="shared" si="26"/>
        <v>672.83446608359441</v>
      </c>
      <c r="H179" s="39">
        <f t="shared" si="27"/>
        <v>0</v>
      </c>
      <c r="I179" s="37">
        <f t="shared" si="29"/>
        <v>672.83446608359441</v>
      </c>
      <c r="J179" s="40">
        <f t="shared" si="30"/>
        <v>-221.38337591167678</v>
      </c>
      <c r="K179" s="37">
        <f t="shared" si="31"/>
        <v>451.4510901719176</v>
      </c>
      <c r="L179" s="37">
        <f t="shared" si="32"/>
        <v>3850631.6493964107</v>
      </c>
      <c r="M179" s="37">
        <f t="shared" si="33"/>
        <v>2583654.5890538846</v>
      </c>
      <c r="N179" s="41">
        <f>'jan-juli'!M179</f>
        <v>2323624.8604218429</v>
      </c>
      <c r="O179" s="41">
        <f t="shared" si="34"/>
        <v>260029.72863204172</v>
      </c>
      <c r="Q179" s="63"/>
      <c r="R179" s="64"/>
      <c r="S179" s="64"/>
      <c r="T179" s="64"/>
    </row>
    <row r="180" spans="1:20" s="34" customFormat="1" x14ac:dyDescent="0.3">
      <c r="A180" s="33">
        <v>3437</v>
      </c>
      <c r="B180" s="34" t="s">
        <v>120</v>
      </c>
      <c r="C180" s="36">
        <v>73633182</v>
      </c>
      <c r="D180" s="36">
        <v>5739</v>
      </c>
      <c r="E180" s="37">
        <f t="shared" si="28"/>
        <v>12830.31573444851</v>
      </c>
      <c r="F180" s="38">
        <f t="shared" si="25"/>
        <v>0.66342778509087319</v>
      </c>
      <c r="G180" s="39">
        <f t="shared" si="26"/>
        <v>3905.4690338016985</v>
      </c>
      <c r="H180" s="39">
        <f t="shared" si="27"/>
        <v>1601.3101920401937</v>
      </c>
      <c r="I180" s="37">
        <f t="shared" si="29"/>
        <v>5506.7792258418922</v>
      </c>
      <c r="J180" s="40">
        <f t="shared" si="30"/>
        <v>-221.38337591167678</v>
      </c>
      <c r="K180" s="37">
        <f t="shared" si="31"/>
        <v>5285.3958499302153</v>
      </c>
      <c r="L180" s="37">
        <f t="shared" si="32"/>
        <v>31603405.97710662</v>
      </c>
      <c r="M180" s="37">
        <f t="shared" si="33"/>
        <v>30332886.782749504</v>
      </c>
      <c r="N180" s="41">
        <f>'jan-juli'!M180</f>
        <v>29583259.301097598</v>
      </c>
      <c r="O180" s="41">
        <f t="shared" si="34"/>
        <v>749627.48165190592</v>
      </c>
      <c r="Q180" s="63"/>
      <c r="R180" s="64"/>
      <c r="S180" s="64"/>
      <c r="T180" s="64"/>
    </row>
    <row r="181" spans="1:20" s="34" customFormat="1" x14ac:dyDescent="0.3">
      <c r="A181" s="33">
        <v>3438</v>
      </c>
      <c r="B181" s="34" t="s">
        <v>121</v>
      </c>
      <c r="C181" s="36">
        <v>52306857</v>
      </c>
      <c r="D181" s="36">
        <v>3119</v>
      </c>
      <c r="E181" s="37">
        <f t="shared" si="28"/>
        <v>16770.393395319014</v>
      </c>
      <c r="F181" s="38">
        <f t="shared" si="25"/>
        <v>0.86716065104202456</v>
      </c>
      <c r="G181" s="39">
        <f t="shared" si="26"/>
        <v>1541.4224372793963</v>
      </c>
      <c r="H181" s="39">
        <f t="shared" si="27"/>
        <v>222.28301073551737</v>
      </c>
      <c r="I181" s="37">
        <f t="shared" si="29"/>
        <v>1763.7054480149136</v>
      </c>
      <c r="J181" s="40">
        <f t="shared" si="30"/>
        <v>-221.38337591167678</v>
      </c>
      <c r="K181" s="37">
        <f t="shared" si="31"/>
        <v>1542.3220721032369</v>
      </c>
      <c r="L181" s="37">
        <f t="shared" si="32"/>
        <v>5500997.2923585158</v>
      </c>
      <c r="M181" s="37">
        <f t="shared" si="33"/>
        <v>4810502.5428899955</v>
      </c>
      <c r="N181" s="41">
        <f>'jan-juli'!M181</f>
        <v>4550013.4176552389</v>
      </c>
      <c r="O181" s="41">
        <f t="shared" si="34"/>
        <v>260489.12523475662</v>
      </c>
      <c r="Q181" s="63"/>
      <c r="R181" s="64"/>
      <c r="S181" s="64"/>
      <c r="T181" s="64"/>
    </row>
    <row r="182" spans="1:20" s="34" customFormat="1" x14ac:dyDescent="0.3">
      <c r="A182" s="33">
        <v>3439</v>
      </c>
      <c r="B182" s="34" t="s">
        <v>122</v>
      </c>
      <c r="C182" s="36">
        <v>73217230</v>
      </c>
      <c r="D182" s="36">
        <v>4392</v>
      </c>
      <c r="E182" s="37">
        <f t="shared" si="28"/>
        <v>16670.58970856102</v>
      </c>
      <c r="F182" s="38">
        <f t="shared" si="25"/>
        <v>0.86200001897184231</v>
      </c>
      <c r="G182" s="39">
        <f t="shared" si="26"/>
        <v>1601.3046493341928</v>
      </c>
      <c r="H182" s="39">
        <f t="shared" si="27"/>
        <v>257.21430110081525</v>
      </c>
      <c r="I182" s="37">
        <f t="shared" si="29"/>
        <v>1858.518950435008</v>
      </c>
      <c r="J182" s="40">
        <f t="shared" si="30"/>
        <v>-221.38337591167678</v>
      </c>
      <c r="K182" s="37">
        <f t="shared" si="31"/>
        <v>1637.1355745233313</v>
      </c>
      <c r="L182" s="37">
        <f t="shared" si="32"/>
        <v>8162615.2303105555</v>
      </c>
      <c r="M182" s="37">
        <f t="shared" si="33"/>
        <v>7190299.4433064712</v>
      </c>
      <c r="N182" s="41">
        <f>'jan-juli'!M182</f>
        <v>6667892.5933125429</v>
      </c>
      <c r="O182" s="41">
        <f t="shared" si="34"/>
        <v>522406.84999392834</v>
      </c>
      <c r="Q182" s="63"/>
      <c r="R182" s="64"/>
      <c r="S182" s="64"/>
      <c r="T182" s="64"/>
    </row>
    <row r="183" spans="1:20" s="34" customFormat="1" x14ac:dyDescent="0.3">
      <c r="A183" s="33">
        <v>3440</v>
      </c>
      <c r="B183" s="34" t="s">
        <v>123</v>
      </c>
      <c r="C183" s="36">
        <v>89875259</v>
      </c>
      <c r="D183" s="36">
        <v>5100</v>
      </c>
      <c r="E183" s="37">
        <f t="shared" si="28"/>
        <v>17622.59980392157</v>
      </c>
      <c r="F183" s="38">
        <f t="shared" si="25"/>
        <v>0.91122639515940762</v>
      </c>
      <c r="G183" s="39">
        <f t="shared" si="26"/>
        <v>1030.0985921178624</v>
      </c>
      <c r="H183" s="39">
        <f t="shared" si="27"/>
        <v>0</v>
      </c>
      <c r="I183" s="37">
        <f t="shared" si="29"/>
        <v>1030.0985921178624</v>
      </c>
      <c r="J183" s="40">
        <f t="shared" si="30"/>
        <v>-221.38337591167678</v>
      </c>
      <c r="K183" s="37">
        <f t="shared" si="31"/>
        <v>808.71521620618557</v>
      </c>
      <c r="L183" s="37">
        <f t="shared" si="32"/>
        <v>5253502.8198010977</v>
      </c>
      <c r="M183" s="37">
        <f t="shared" si="33"/>
        <v>4124447.6026515462</v>
      </c>
      <c r="N183" s="41">
        <f>'jan-juli'!M183</f>
        <v>3515176.8599251034</v>
      </c>
      <c r="O183" s="41">
        <f t="shared" si="34"/>
        <v>609270.74272644287</v>
      </c>
      <c r="Q183" s="63"/>
      <c r="R183" s="64"/>
      <c r="S183" s="64"/>
      <c r="T183" s="64"/>
    </row>
    <row r="184" spans="1:20" s="34" customFormat="1" x14ac:dyDescent="0.3">
      <c r="A184" s="33">
        <v>3441</v>
      </c>
      <c r="B184" s="34" t="s">
        <v>124</v>
      </c>
      <c r="C184" s="36">
        <v>96402451</v>
      </c>
      <c r="D184" s="36">
        <v>6106</v>
      </c>
      <c r="E184" s="37">
        <f t="shared" si="28"/>
        <v>15788.151162790698</v>
      </c>
      <c r="F184" s="38">
        <f t="shared" si="25"/>
        <v>0.81637103664466815</v>
      </c>
      <c r="G184" s="39">
        <f t="shared" si="26"/>
        <v>2130.7677767963855</v>
      </c>
      <c r="H184" s="39">
        <f t="shared" si="27"/>
        <v>566.06779212042761</v>
      </c>
      <c r="I184" s="37">
        <f t="shared" si="29"/>
        <v>2696.8355689168129</v>
      </c>
      <c r="J184" s="40">
        <f t="shared" si="30"/>
        <v>-221.38337591167678</v>
      </c>
      <c r="K184" s="37">
        <f t="shared" si="31"/>
        <v>2475.452193005136</v>
      </c>
      <c r="L184" s="37">
        <f t="shared" si="32"/>
        <v>16466877.983806059</v>
      </c>
      <c r="M184" s="37">
        <f t="shared" si="33"/>
        <v>15115111.09048936</v>
      </c>
      <c r="N184" s="41">
        <f>'jan-juli'!M184</f>
        <v>14345588.065839328</v>
      </c>
      <c r="O184" s="41">
        <f t="shared" si="34"/>
        <v>769523.0246500317</v>
      </c>
      <c r="Q184" s="63"/>
      <c r="R184" s="64"/>
      <c r="S184" s="64"/>
      <c r="T184" s="64"/>
    </row>
    <row r="185" spans="1:20" s="34" customFormat="1" x14ac:dyDescent="0.3">
      <c r="A185" s="33">
        <v>3442</v>
      </c>
      <c r="B185" s="34" t="s">
        <v>125</v>
      </c>
      <c r="C185" s="36">
        <v>226033149</v>
      </c>
      <c r="D185" s="36">
        <v>14973</v>
      </c>
      <c r="E185" s="37">
        <f t="shared" si="28"/>
        <v>15096.049489080344</v>
      </c>
      <c r="F185" s="38">
        <f t="shared" si="25"/>
        <v>0.78058396094437688</v>
      </c>
      <c r="G185" s="39">
        <f t="shared" si="26"/>
        <v>2546.0287810225982</v>
      </c>
      <c r="H185" s="39">
        <f t="shared" si="27"/>
        <v>808.30337791905174</v>
      </c>
      <c r="I185" s="37">
        <f t="shared" si="29"/>
        <v>3354.3321589416501</v>
      </c>
      <c r="J185" s="40">
        <f t="shared" si="30"/>
        <v>-221.38337591167678</v>
      </c>
      <c r="K185" s="37">
        <f t="shared" si="31"/>
        <v>3132.9487830299731</v>
      </c>
      <c r="L185" s="37">
        <f t="shared" si="32"/>
        <v>50224415.415833324</v>
      </c>
      <c r="M185" s="37">
        <f t="shared" si="33"/>
        <v>46909642.12830779</v>
      </c>
      <c r="N185" s="41">
        <f>'jan-juli'!M185</f>
        <v>44908349.322283395</v>
      </c>
      <c r="O185" s="41">
        <f t="shared" si="34"/>
        <v>2001292.8060243949</v>
      </c>
      <c r="Q185" s="63"/>
      <c r="R185" s="64"/>
      <c r="S185" s="64"/>
      <c r="T185" s="64"/>
    </row>
    <row r="186" spans="1:20" s="34" customFormat="1" x14ac:dyDescent="0.3">
      <c r="A186" s="33">
        <v>3443</v>
      </c>
      <c r="B186" s="34" t="s">
        <v>126</v>
      </c>
      <c r="C186" s="36">
        <v>197109708</v>
      </c>
      <c r="D186" s="36">
        <v>13427</v>
      </c>
      <c r="E186" s="37">
        <f t="shared" si="28"/>
        <v>14680.100394727042</v>
      </c>
      <c r="F186" s="38">
        <f t="shared" si="25"/>
        <v>0.75907613587687262</v>
      </c>
      <c r="G186" s="39">
        <f t="shared" si="26"/>
        <v>2795.5982376345792</v>
      </c>
      <c r="H186" s="39">
        <f t="shared" si="27"/>
        <v>953.88556094270734</v>
      </c>
      <c r="I186" s="37">
        <f t="shared" si="29"/>
        <v>3749.4837985772865</v>
      </c>
      <c r="J186" s="40">
        <f t="shared" si="30"/>
        <v>-221.38337591167678</v>
      </c>
      <c r="K186" s="37">
        <f t="shared" si="31"/>
        <v>3528.1004226656096</v>
      </c>
      <c r="L186" s="37">
        <f t="shared" si="32"/>
        <v>50344318.963497229</v>
      </c>
      <c r="M186" s="37">
        <f t="shared" si="33"/>
        <v>47371804.375131138</v>
      </c>
      <c r="N186" s="41">
        <f>'jan-juli'!M186</f>
        <v>45880518.919992588</v>
      </c>
      <c r="O186" s="41">
        <f t="shared" si="34"/>
        <v>1491285.4551385492</v>
      </c>
      <c r="Q186" s="63"/>
      <c r="R186" s="64"/>
      <c r="S186" s="64"/>
      <c r="T186" s="64"/>
    </row>
    <row r="187" spans="1:20" s="34" customFormat="1" x14ac:dyDescent="0.3">
      <c r="A187" s="33">
        <v>3446</v>
      </c>
      <c r="B187" s="34" t="s">
        <v>129</v>
      </c>
      <c r="C187" s="36">
        <v>219885016</v>
      </c>
      <c r="D187" s="36">
        <v>13630</v>
      </c>
      <c r="E187" s="37">
        <f t="shared" si="28"/>
        <v>16132.4296404989</v>
      </c>
      <c r="F187" s="38">
        <f t="shared" si="25"/>
        <v>0.83417292964930878</v>
      </c>
      <c r="G187" s="39">
        <f t="shared" si="26"/>
        <v>1924.2006901714644</v>
      </c>
      <c r="H187" s="39">
        <f t="shared" si="27"/>
        <v>445.57032492255712</v>
      </c>
      <c r="I187" s="37">
        <f t="shared" si="29"/>
        <v>2369.7710150940215</v>
      </c>
      <c r="J187" s="40">
        <f t="shared" si="30"/>
        <v>-221.38337591167678</v>
      </c>
      <c r="K187" s="37">
        <f t="shared" si="31"/>
        <v>2148.3876391823446</v>
      </c>
      <c r="L187" s="37">
        <f t="shared" si="32"/>
        <v>32299978.935731515</v>
      </c>
      <c r="M187" s="37">
        <f t="shared" si="33"/>
        <v>29282523.522055358</v>
      </c>
      <c r="N187" s="41">
        <f>'jan-juli'!M187</f>
        <v>28217508.175694413</v>
      </c>
      <c r="O187" s="41">
        <f t="shared" si="34"/>
        <v>1065015.3463609442</v>
      </c>
      <c r="Q187" s="63"/>
      <c r="R187" s="64"/>
      <c r="S187" s="64"/>
      <c r="T187" s="64"/>
    </row>
    <row r="188" spans="1:20" s="34" customFormat="1" x14ac:dyDescent="0.3">
      <c r="A188" s="33">
        <v>3447</v>
      </c>
      <c r="B188" s="34" t="s">
        <v>130</v>
      </c>
      <c r="C188" s="36">
        <v>74101990</v>
      </c>
      <c r="D188" s="36">
        <v>5617</v>
      </c>
      <c r="E188" s="37">
        <f t="shared" si="28"/>
        <v>13192.449706248888</v>
      </c>
      <c r="F188" s="38">
        <f t="shared" si="25"/>
        <v>0.6821529469489428</v>
      </c>
      <c r="G188" s="39">
        <f t="shared" si="26"/>
        <v>3688.1886507214713</v>
      </c>
      <c r="H188" s="39">
        <f t="shared" si="27"/>
        <v>1474.5633019100612</v>
      </c>
      <c r="I188" s="37">
        <f t="shared" si="29"/>
        <v>5162.7519526315327</v>
      </c>
      <c r="J188" s="40">
        <f t="shared" si="30"/>
        <v>-221.38337591167678</v>
      </c>
      <c r="K188" s="37">
        <f t="shared" si="31"/>
        <v>4941.3685767198558</v>
      </c>
      <c r="L188" s="37">
        <f t="shared" si="32"/>
        <v>28999177.717931319</v>
      </c>
      <c r="M188" s="37">
        <f t="shared" si="33"/>
        <v>27755667.295435429</v>
      </c>
      <c r="N188" s="41">
        <f>'jan-juli'!M188</f>
        <v>26855328.434616689</v>
      </c>
      <c r="O188" s="41">
        <f t="shared" si="34"/>
        <v>900338.86081873998</v>
      </c>
      <c r="Q188" s="63"/>
      <c r="R188" s="64"/>
      <c r="S188" s="64"/>
      <c r="T188" s="64"/>
    </row>
    <row r="189" spans="1:20" s="34" customFormat="1" x14ac:dyDescent="0.3">
      <c r="A189" s="33">
        <v>3448</v>
      </c>
      <c r="B189" s="34" t="s">
        <v>131</v>
      </c>
      <c r="C189" s="36">
        <v>95970234</v>
      </c>
      <c r="D189" s="36">
        <v>6633</v>
      </c>
      <c r="E189" s="37">
        <f t="shared" si="28"/>
        <v>14468.601537765717</v>
      </c>
      <c r="F189" s="38">
        <f t="shared" si="25"/>
        <v>0.74813998893183919</v>
      </c>
      <c r="G189" s="39">
        <f t="shared" si="26"/>
        <v>2922.4975518113743</v>
      </c>
      <c r="H189" s="39">
        <f t="shared" si="27"/>
        <v>1027.9101608791711</v>
      </c>
      <c r="I189" s="37">
        <f t="shared" si="29"/>
        <v>3950.4077126905454</v>
      </c>
      <c r="J189" s="40">
        <f t="shared" si="30"/>
        <v>-221.38337591167678</v>
      </c>
      <c r="K189" s="37">
        <f t="shared" si="31"/>
        <v>3729.0243367788685</v>
      </c>
      <c r="L189" s="37">
        <f t="shared" si="32"/>
        <v>26203054.358276386</v>
      </c>
      <c r="M189" s="37">
        <f t="shared" si="33"/>
        <v>24734618.425854236</v>
      </c>
      <c r="N189" s="41">
        <f>'jan-juli'!M189</f>
        <v>23838991.128424879</v>
      </c>
      <c r="O189" s="41">
        <f t="shared" si="34"/>
        <v>895627.29742935672</v>
      </c>
      <c r="Q189" s="63"/>
      <c r="R189" s="64"/>
      <c r="S189" s="64"/>
      <c r="T189" s="64"/>
    </row>
    <row r="190" spans="1:20" s="34" customFormat="1" x14ac:dyDescent="0.3">
      <c r="A190" s="33">
        <v>3449</v>
      </c>
      <c r="B190" s="34" t="s">
        <v>132</v>
      </c>
      <c r="C190" s="36">
        <v>45592505</v>
      </c>
      <c r="D190" s="36">
        <v>2954</v>
      </c>
      <c r="E190" s="37">
        <f t="shared" si="28"/>
        <v>15434.158767772511</v>
      </c>
      <c r="F190" s="38">
        <f t="shared" si="25"/>
        <v>0.79806685805494115</v>
      </c>
      <c r="G190" s="39">
        <f t="shared" si="26"/>
        <v>2343.1632138072978</v>
      </c>
      <c r="H190" s="39">
        <f t="shared" si="27"/>
        <v>689.96513037679324</v>
      </c>
      <c r="I190" s="37">
        <f t="shared" si="29"/>
        <v>3033.128344184091</v>
      </c>
      <c r="J190" s="40">
        <f t="shared" si="30"/>
        <v>-221.38337591167678</v>
      </c>
      <c r="K190" s="37">
        <f t="shared" si="31"/>
        <v>2811.7449682724141</v>
      </c>
      <c r="L190" s="37">
        <f t="shared" si="32"/>
        <v>8959861.1287198048</v>
      </c>
      <c r="M190" s="37">
        <f t="shared" si="33"/>
        <v>8305894.6362767117</v>
      </c>
      <c r="N190" s="41">
        <f>'jan-juli'!M190</f>
        <v>8056410.6933163088</v>
      </c>
      <c r="O190" s="41">
        <f t="shared" si="34"/>
        <v>249483.94296040293</v>
      </c>
      <c r="Q190" s="63"/>
      <c r="R190" s="64"/>
      <c r="S190" s="64"/>
      <c r="T190" s="64"/>
    </row>
    <row r="191" spans="1:20" s="34" customFormat="1" x14ac:dyDescent="0.3">
      <c r="A191" s="33">
        <v>3450</v>
      </c>
      <c r="B191" s="34" t="s">
        <v>133</v>
      </c>
      <c r="C191" s="36">
        <v>17753827</v>
      </c>
      <c r="D191" s="36">
        <v>1279</v>
      </c>
      <c r="E191" s="37">
        <f t="shared" si="28"/>
        <v>13881.021892103206</v>
      </c>
      <c r="F191" s="38">
        <f t="shared" si="25"/>
        <v>0.71775752049111885</v>
      </c>
      <c r="G191" s="39">
        <f t="shared" si="26"/>
        <v>3275.0453392088807</v>
      </c>
      <c r="H191" s="39">
        <f t="shared" si="27"/>
        <v>1233.5630368610498</v>
      </c>
      <c r="I191" s="37">
        <f t="shared" si="29"/>
        <v>4508.6083760699303</v>
      </c>
      <c r="J191" s="40">
        <f t="shared" si="30"/>
        <v>-221.38337591167678</v>
      </c>
      <c r="K191" s="37">
        <f t="shared" si="31"/>
        <v>4287.2250001582534</v>
      </c>
      <c r="L191" s="37">
        <f t="shared" si="32"/>
        <v>5766510.1129934406</v>
      </c>
      <c r="M191" s="37">
        <f t="shared" si="33"/>
        <v>5483360.7752024056</v>
      </c>
      <c r="N191" s="41">
        <f>'jan-juli'!M191</f>
        <v>5586020.6674514413</v>
      </c>
      <c r="O191" s="41">
        <f t="shared" si="34"/>
        <v>-102659.89224903565</v>
      </c>
      <c r="Q191" s="63"/>
      <c r="R191" s="64"/>
      <c r="S191" s="64"/>
      <c r="T191" s="64"/>
    </row>
    <row r="192" spans="1:20" s="34" customFormat="1" x14ac:dyDescent="0.3">
      <c r="A192" s="33">
        <v>3451</v>
      </c>
      <c r="B192" s="34" t="s">
        <v>134</v>
      </c>
      <c r="C192" s="36">
        <v>107896212</v>
      </c>
      <c r="D192" s="36">
        <v>6413</v>
      </c>
      <c r="E192" s="37">
        <f t="shared" si="28"/>
        <v>16824.608139716202</v>
      </c>
      <c r="F192" s="38">
        <f t="shared" si="25"/>
        <v>0.86996397782985435</v>
      </c>
      <c r="G192" s="39">
        <f t="shared" si="26"/>
        <v>1508.8935906410836</v>
      </c>
      <c r="H192" s="39">
        <f t="shared" si="27"/>
        <v>203.30785019650156</v>
      </c>
      <c r="I192" s="37">
        <f t="shared" si="29"/>
        <v>1712.2014408375851</v>
      </c>
      <c r="J192" s="40">
        <f t="shared" si="30"/>
        <v>-221.38337591167678</v>
      </c>
      <c r="K192" s="37">
        <f t="shared" si="31"/>
        <v>1490.8180649259084</v>
      </c>
      <c r="L192" s="37">
        <f t="shared" si="32"/>
        <v>10980347.840091433</v>
      </c>
      <c r="M192" s="37">
        <f t="shared" si="33"/>
        <v>9560616.2503698505</v>
      </c>
      <c r="N192" s="41">
        <f>'jan-juli'!M192</f>
        <v>8812696.412639644</v>
      </c>
      <c r="O192" s="41">
        <f t="shared" si="34"/>
        <v>747919.83773020655</v>
      </c>
      <c r="Q192" s="63"/>
      <c r="R192" s="64"/>
      <c r="S192" s="64"/>
      <c r="T192" s="64"/>
    </row>
    <row r="193" spans="1:20" s="34" customFormat="1" x14ac:dyDescent="0.3">
      <c r="A193" s="33">
        <v>3452</v>
      </c>
      <c r="B193" s="34" t="s">
        <v>135</v>
      </c>
      <c r="C193" s="36">
        <v>39384811</v>
      </c>
      <c r="D193" s="36">
        <v>2125</v>
      </c>
      <c r="E193" s="37">
        <f t="shared" si="28"/>
        <v>18534.028705882352</v>
      </c>
      <c r="F193" s="38">
        <f t="shared" si="25"/>
        <v>0.9583544058966772</v>
      </c>
      <c r="G193" s="39">
        <f t="shared" si="26"/>
        <v>483.24125094139305</v>
      </c>
      <c r="H193" s="39">
        <f t="shared" si="27"/>
        <v>0</v>
      </c>
      <c r="I193" s="37">
        <f t="shared" si="29"/>
        <v>483.24125094139305</v>
      </c>
      <c r="J193" s="40">
        <f t="shared" si="30"/>
        <v>-221.38337591167678</v>
      </c>
      <c r="K193" s="37">
        <f t="shared" si="31"/>
        <v>261.8578750297163</v>
      </c>
      <c r="L193" s="37">
        <f t="shared" si="32"/>
        <v>1026887.6582504603</v>
      </c>
      <c r="M193" s="37">
        <f t="shared" si="33"/>
        <v>556447.98443814716</v>
      </c>
      <c r="N193" s="41">
        <f>'jan-juli'!M193</f>
        <v>1043567.524968795</v>
      </c>
      <c r="O193" s="41">
        <f t="shared" si="34"/>
        <v>-487119.54053064785</v>
      </c>
      <c r="Q193" s="63"/>
      <c r="R193" s="64"/>
      <c r="S193" s="64"/>
      <c r="T193" s="64"/>
    </row>
    <row r="194" spans="1:20" s="34" customFormat="1" x14ac:dyDescent="0.3">
      <c r="A194" s="33">
        <v>3453</v>
      </c>
      <c r="B194" s="34" t="s">
        <v>136</v>
      </c>
      <c r="C194" s="36">
        <v>62666844</v>
      </c>
      <c r="D194" s="36">
        <v>3229</v>
      </c>
      <c r="E194" s="37">
        <f t="shared" si="28"/>
        <v>19407.508206875194</v>
      </c>
      <c r="F194" s="38">
        <f t="shared" si="25"/>
        <v>1.0035201354593621</v>
      </c>
      <c r="G194" s="39">
        <f t="shared" si="26"/>
        <v>-40.84644965431216</v>
      </c>
      <c r="H194" s="39">
        <f t="shared" si="27"/>
        <v>0</v>
      </c>
      <c r="I194" s="37">
        <f t="shared" si="29"/>
        <v>-40.84644965431216</v>
      </c>
      <c r="J194" s="40">
        <f t="shared" si="30"/>
        <v>-221.38337591167678</v>
      </c>
      <c r="K194" s="37">
        <f t="shared" si="31"/>
        <v>-262.22982556598896</v>
      </c>
      <c r="L194" s="37">
        <f t="shared" si="32"/>
        <v>-131893.18593377396</v>
      </c>
      <c r="M194" s="37">
        <f t="shared" si="33"/>
        <v>-846740.1067525784</v>
      </c>
      <c r="N194" s="41">
        <f>'jan-juli'!M194</f>
        <v>-715351.74252977048</v>
      </c>
      <c r="O194" s="41">
        <f t="shared" si="34"/>
        <v>-131388.36422280793</v>
      </c>
      <c r="Q194" s="63"/>
      <c r="R194" s="64"/>
      <c r="S194" s="64"/>
      <c r="T194" s="64"/>
    </row>
    <row r="195" spans="1:20" s="34" customFormat="1" x14ac:dyDescent="0.3">
      <c r="A195" s="33">
        <v>3454</v>
      </c>
      <c r="B195" s="34" t="s">
        <v>137</v>
      </c>
      <c r="C195" s="36">
        <v>31068855</v>
      </c>
      <c r="D195" s="36">
        <v>1578</v>
      </c>
      <c r="E195" s="37">
        <f t="shared" si="28"/>
        <v>19688.75475285171</v>
      </c>
      <c r="F195" s="38">
        <f t="shared" si="25"/>
        <v>1.0180627840522323</v>
      </c>
      <c r="G195" s="39">
        <f t="shared" si="26"/>
        <v>-209.59437724022135</v>
      </c>
      <c r="H195" s="39">
        <f t="shared" si="27"/>
        <v>0</v>
      </c>
      <c r="I195" s="37">
        <f t="shared" si="29"/>
        <v>-209.59437724022135</v>
      </c>
      <c r="J195" s="40">
        <f t="shared" si="30"/>
        <v>-221.38337591167678</v>
      </c>
      <c r="K195" s="37">
        <f t="shared" si="31"/>
        <v>-430.97775315189813</v>
      </c>
      <c r="L195" s="37">
        <f t="shared" si="32"/>
        <v>-330739.92728506931</v>
      </c>
      <c r="M195" s="37">
        <f t="shared" si="33"/>
        <v>-680082.8944736952</v>
      </c>
      <c r="N195" s="41">
        <f>'jan-juli'!M195</f>
        <v>-852689.23887023202</v>
      </c>
      <c r="O195" s="41">
        <f t="shared" si="34"/>
        <v>172606.34439653682</v>
      </c>
      <c r="Q195" s="63"/>
      <c r="R195" s="64"/>
      <c r="S195" s="64"/>
      <c r="T195" s="64"/>
    </row>
    <row r="196" spans="1:20" s="34" customFormat="1" x14ac:dyDescent="0.3">
      <c r="A196" s="33">
        <v>3801</v>
      </c>
      <c r="B196" s="34" t="s">
        <v>155</v>
      </c>
      <c r="C196" s="36">
        <v>421178033</v>
      </c>
      <c r="D196" s="36">
        <v>27351</v>
      </c>
      <c r="E196" s="37">
        <f t="shared" si="28"/>
        <v>15398.999415012247</v>
      </c>
      <c r="F196" s="38">
        <f t="shared" si="25"/>
        <v>0.79624884421882469</v>
      </c>
      <c r="G196" s="39">
        <f t="shared" si="26"/>
        <v>2364.2588254634561</v>
      </c>
      <c r="H196" s="39">
        <f t="shared" si="27"/>
        <v>702.27090384288545</v>
      </c>
      <c r="I196" s="37">
        <f t="shared" si="29"/>
        <v>3066.5297293063413</v>
      </c>
      <c r="J196" s="40">
        <f t="shared" si="30"/>
        <v>-221.38337591167678</v>
      </c>
      <c r="K196" s="37">
        <f t="shared" si="31"/>
        <v>2845.1463533946644</v>
      </c>
      <c r="L196" s="37">
        <f t="shared" si="32"/>
        <v>83872654.626257747</v>
      </c>
      <c r="M196" s="37">
        <f t="shared" si="33"/>
        <v>77817597.911697462</v>
      </c>
      <c r="N196" s="41">
        <f>'jan-juli'!M196</f>
        <v>74327937.993599996</v>
      </c>
      <c r="O196" s="41">
        <f t="shared" si="34"/>
        <v>3489659.9180974662</v>
      </c>
      <c r="Q196" s="63"/>
      <c r="R196" s="64"/>
      <c r="S196" s="64"/>
      <c r="T196" s="64"/>
    </row>
    <row r="197" spans="1:20" s="34" customFormat="1" x14ac:dyDescent="0.3">
      <c r="A197" s="33">
        <v>3802</v>
      </c>
      <c r="B197" s="34" t="s">
        <v>160</v>
      </c>
      <c r="C197" s="36">
        <v>414266294</v>
      </c>
      <c r="D197" s="36">
        <v>24699</v>
      </c>
      <c r="E197" s="37">
        <f t="shared" si="28"/>
        <v>16772.593789222236</v>
      </c>
      <c r="F197" s="38">
        <f t="shared" si="25"/>
        <v>0.86727442863594784</v>
      </c>
      <c r="G197" s="39">
        <f t="shared" si="26"/>
        <v>1540.1022009374631</v>
      </c>
      <c r="H197" s="39">
        <f t="shared" si="27"/>
        <v>221.51287286938967</v>
      </c>
      <c r="I197" s="37">
        <f t="shared" si="29"/>
        <v>1761.6150738068527</v>
      </c>
      <c r="J197" s="40">
        <f t="shared" si="30"/>
        <v>-221.38337591167678</v>
      </c>
      <c r="K197" s="37">
        <f t="shared" si="31"/>
        <v>1540.231697895176</v>
      </c>
      <c r="L197" s="37">
        <f t="shared" si="32"/>
        <v>43510130.707955457</v>
      </c>
      <c r="M197" s="37">
        <f t="shared" si="33"/>
        <v>38042182.706312954</v>
      </c>
      <c r="N197" s="41">
        <f>'jan-juli'!M197</f>
        <v>36923920.970588848</v>
      </c>
      <c r="O197" s="41">
        <f t="shared" si="34"/>
        <v>1118261.7357241064</v>
      </c>
      <c r="Q197" s="63"/>
      <c r="R197" s="64"/>
      <c r="S197" s="64"/>
      <c r="T197" s="64"/>
    </row>
    <row r="198" spans="1:20" s="34" customFormat="1" x14ac:dyDescent="0.3">
      <c r="A198" s="33">
        <v>3803</v>
      </c>
      <c r="B198" s="34" t="s">
        <v>156</v>
      </c>
      <c r="C198" s="36">
        <v>1016229742</v>
      </c>
      <c r="D198" s="36">
        <v>56293</v>
      </c>
      <c r="E198" s="37">
        <f t="shared" si="28"/>
        <v>18052.506386229194</v>
      </c>
      <c r="F198" s="38">
        <f t="shared" si="25"/>
        <v>0.93345593164155038</v>
      </c>
      <c r="G198" s="39">
        <f t="shared" si="26"/>
        <v>772.15464273328837</v>
      </c>
      <c r="H198" s="39">
        <f t="shared" si="27"/>
        <v>0</v>
      </c>
      <c r="I198" s="37">
        <f t="shared" si="29"/>
        <v>772.15464273328837</v>
      </c>
      <c r="J198" s="40">
        <f t="shared" si="30"/>
        <v>-221.38337591167678</v>
      </c>
      <c r="K198" s="37">
        <f t="shared" si="31"/>
        <v>550.77126682161156</v>
      </c>
      <c r="L198" s="37">
        <f t="shared" si="32"/>
        <v>43466901.303385004</v>
      </c>
      <c r="M198" s="37">
        <f t="shared" si="33"/>
        <v>31004566.923188981</v>
      </c>
      <c r="N198" s="41">
        <f>'jan-juli'!M198</f>
        <v>31155053.252267499</v>
      </c>
      <c r="O198" s="41">
        <f t="shared" si="34"/>
        <v>-150486.32907851785</v>
      </c>
      <c r="Q198" s="63"/>
      <c r="R198" s="64"/>
      <c r="S198" s="64"/>
      <c r="T198" s="64"/>
    </row>
    <row r="199" spans="1:20" s="34" customFormat="1" x14ac:dyDescent="0.3">
      <c r="A199" s="33">
        <v>3804</v>
      </c>
      <c r="B199" s="34" t="s">
        <v>157</v>
      </c>
      <c r="C199" s="36">
        <v>1071599195</v>
      </c>
      <c r="D199" s="36">
        <v>63764</v>
      </c>
      <c r="E199" s="37">
        <f t="shared" si="28"/>
        <v>16805.708471865004</v>
      </c>
      <c r="F199" s="38">
        <f t="shared" si="25"/>
        <v>0.86898671701718333</v>
      </c>
      <c r="G199" s="39">
        <f t="shared" si="26"/>
        <v>1520.2333913518021</v>
      </c>
      <c r="H199" s="39">
        <f t="shared" si="27"/>
        <v>209.92273394442071</v>
      </c>
      <c r="I199" s="37">
        <f t="shared" si="29"/>
        <v>1730.1561252962229</v>
      </c>
      <c r="J199" s="40">
        <f t="shared" si="30"/>
        <v>-221.38337591167678</v>
      </c>
      <c r="K199" s="37">
        <f t="shared" si="31"/>
        <v>1508.7727493845462</v>
      </c>
      <c r="L199" s="37">
        <f t="shared" si="32"/>
        <v>110321675.17338835</v>
      </c>
      <c r="M199" s="37">
        <f t="shared" si="33"/>
        <v>96205385.591756195</v>
      </c>
      <c r="N199" s="41">
        <f>'jan-juli'!M199</f>
        <v>99849464.876953751</v>
      </c>
      <c r="O199" s="41">
        <f t="shared" si="34"/>
        <v>-3644079.285197556</v>
      </c>
      <c r="Q199" s="63"/>
      <c r="R199" s="64"/>
      <c r="S199" s="64"/>
      <c r="T199" s="64"/>
    </row>
    <row r="200" spans="1:20" s="34" customFormat="1" x14ac:dyDescent="0.3">
      <c r="A200" s="33">
        <v>3805</v>
      </c>
      <c r="B200" s="34" t="s">
        <v>158</v>
      </c>
      <c r="C200" s="36">
        <v>788497288</v>
      </c>
      <c r="D200" s="36">
        <v>47204</v>
      </c>
      <c r="E200" s="37">
        <f t="shared" si="28"/>
        <v>16704.035420727057</v>
      </c>
      <c r="F200" s="38">
        <f t="shared" ref="F200:F263" si="35">IF(ISNUMBER(C200),E200/E$366,"")</f>
        <v>0.86372942417139831</v>
      </c>
      <c r="G200" s="39">
        <f t="shared" ref="G200:G263" si="36">(E$366-E200)*0.6</f>
        <v>1581.2372220345699</v>
      </c>
      <c r="H200" s="39">
        <f t="shared" ref="H200:H263" si="37">IF(E200&gt;=E$366*0.9,0,IF(E200&lt;0.9*E$366,(E$366*0.9-E200)*0.35))</f>
        <v>245.50830184270197</v>
      </c>
      <c r="I200" s="37">
        <f t="shared" si="29"/>
        <v>1826.7455238772718</v>
      </c>
      <c r="J200" s="40">
        <f t="shared" si="30"/>
        <v>-221.38337591167678</v>
      </c>
      <c r="K200" s="37">
        <f t="shared" si="31"/>
        <v>1605.3621479655951</v>
      </c>
      <c r="L200" s="37">
        <f t="shared" si="32"/>
        <v>86229695.709102735</v>
      </c>
      <c r="M200" s="37">
        <f t="shared" si="33"/>
        <v>75779514.832567945</v>
      </c>
      <c r="N200" s="41">
        <f>'jan-juli'!M200</f>
        <v>79998309.075119495</v>
      </c>
      <c r="O200" s="41">
        <f t="shared" si="34"/>
        <v>-4218794.2425515503</v>
      </c>
      <c r="Q200" s="63"/>
      <c r="R200" s="64"/>
      <c r="S200" s="64"/>
      <c r="T200" s="64"/>
    </row>
    <row r="201" spans="1:20" s="34" customFormat="1" x14ac:dyDescent="0.3">
      <c r="A201" s="33">
        <v>3806</v>
      </c>
      <c r="B201" s="34" t="s">
        <v>162</v>
      </c>
      <c r="C201" s="36">
        <v>631766187</v>
      </c>
      <c r="D201" s="36">
        <v>36397</v>
      </c>
      <c r="E201" s="37">
        <f t="shared" ref="E201:E264" si="38">(C201)/D201</f>
        <v>17357.644503667885</v>
      </c>
      <c r="F201" s="38">
        <f t="shared" si="35"/>
        <v>0.89752613153117622</v>
      </c>
      <c r="G201" s="39">
        <f t="shared" si="36"/>
        <v>1189.0717722700733</v>
      </c>
      <c r="H201" s="39">
        <f t="shared" si="37"/>
        <v>16.745122813412308</v>
      </c>
      <c r="I201" s="37">
        <f t="shared" ref="I201:I264" si="39">G201+H201</f>
        <v>1205.8168950834856</v>
      </c>
      <c r="J201" s="40">
        <f t="shared" ref="J201:J264" si="40">I$368</f>
        <v>-221.38337591167678</v>
      </c>
      <c r="K201" s="37">
        <f t="shared" ref="K201:K264" si="41">I201+J201</f>
        <v>984.43351917180883</v>
      </c>
      <c r="L201" s="37">
        <f t="shared" ref="L201:L264" si="42">(I201*D201)</f>
        <v>43888117.530353628</v>
      </c>
      <c r="M201" s="37">
        <f t="shared" ref="M201:M264" si="43">(K201*D201)</f>
        <v>35830426.797296323</v>
      </c>
      <c r="N201" s="41">
        <f>'jan-juli'!M201</f>
        <v>33552262.055665508</v>
      </c>
      <c r="O201" s="41">
        <f t="shared" ref="O201:O264" si="44">M201-N201</f>
        <v>2278164.741630815</v>
      </c>
      <c r="Q201" s="63"/>
      <c r="R201" s="64"/>
      <c r="S201" s="64"/>
      <c r="T201" s="64"/>
    </row>
    <row r="202" spans="1:20" s="34" customFormat="1" x14ac:dyDescent="0.3">
      <c r="A202" s="33">
        <v>3807</v>
      </c>
      <c r="B202" s="34" t="s">
        <v>163</v>
      </c>
      <c r="C202" s="36">
        <v>870731951</v>
      </c>
      <c r="D202" s="36">
        <v>54942</v>
      </c>
      <c r="E202" s="37">
        <f t="shared" si="38"/>
        <v>15848.202668268355</v>
      </c>
      <c r="F202" s="38">
        <f t="shared" si="35"/>
        <v>0.81947616968231018</v>
      </c>
      <c r="G202" s="39">
        <f t="shared" si="36"/>
        <v>2094.7368735097912</v>
      </c>
      <c r="H202" s="39">
        <f t="shared" si="37"/>
        <v>545.04976520324772</v>
      </c>
      <c r="I202" s="37">
        <f t="shared" si="39"/>
        <v>2639.7866387130389</v>
      </c>
      <c r="J202" s="40">
        <f t="shared" si="40"/>
        <v>-221.38337591167678</v>
      </c>
      <c r="K202" s="37">
        <f t="shared" si="41"/>
        <v>2418.403262801362</v>
      </c>
      <c r="L202" s="37">
        <f t="shared" si="42"/>
        <v>145035157.50417179</v>
      </c>
      <c r="M202" s="37">
        <f t="shared" si="43"/>
        <v>132871912.06483243</v>
      </c>
      <c r="N202" s="41">
        <f>'jan-juli'!M202</f>
        <v>129067332.15896572</v>
      </c>
      <c r="O202" s="41">
        <f t="shared" si="44"/>
        <v>3804579.9058667123</v>
      </c>
      <c r="Q202" s="63"/>
      <c r="R202" s="64"/>
      <c r="S202" s="64"/>
      <c r="T202" s="64"/>
    </row>
    <row r="203" spans="1:20" s="34" customFormat="1" x14ac:dyDescent="0.3">
      <c r="A203" s="33">
        <v>3808</v>
      </c>
      <c r="B203" s="34" t="s">
        <v>164</v>
      </c>
      <c r="C203" s="36">
        <v>211422936</v>
      </c>
      <c r="D203" s="36">
        <v>13049</v>
      </c>
      <c r="E203" s="37">
        <f t="shared" si="38"/>
        <v>16202.232814775078</v>
      </c>
      <c r="F203" s="38">
        <f t="shared" si="35"/>
        <v>0.83778230031958922</v>
      </c>
      <c r="G203" s="39">
        <f t="shared" si="36"/>
        <v>1882.3187856057577</v>
      </c>
      <c r="H203" s="39">
        <f t="shared" si="37"/>
        <v>421.13921392589486</v>
      </c>
      <c r="I203" s="37">
        <f t="shared" si="39"/>
        <v>2303.4579995316526</v>
      </c>
      <c r="J203" s="40">
        <f t="shared" si="40"/>
        <v>-221.38337591167678</v>
      </c>
      <c r="K203" s="37">
        <f t="shared" si="41"/>
        <v>2082.0746236199757</v>
      </c>
      <c r="L203" s="37">
        <f t="shared" si="42"/>
        <v>30057823.435888536</v>
      </c>
      <c r="M203" s="37">
        <f t="shared" si="43"/>
        <v>27168991.763617061</v>
      </c>
      <c r="N203" s="41">
        <f>'jan-juli'!M203</f>
        <v>25565478.536961582</v>
      </c>
      <c r="O203" s="41">
        <f t="shared" si="44"/>
        <v>1603513.2266554795</v>
      </c>
      <c r="Q203" s="63"/>
      <c r="R203" s="64"/>
      <c r="S203" s="64"/>
      <c r="T203" s="64"/>
    </row>
    <row r="204" spans="1:20" s="34" customFormat="1" x14ac:dyDescent="0.3">
      <c r="A204" s="33">
        <v>3811</v>
      </c>
      <c r="B204" s="34" t="s">
        <v>161</v>
      </c>
      <c r="C204" s="36">
        <v>525167283</v>
      </c>
      <c r="D204" s="36">
        <v>26730</v>
      </c>
      <c r="E204" s="37">
        <f t="shared" si="38"/>
        <v>19647.111223344556</v>
      </c>
      <c r="F204" s="38">
        <f t="shared" si="35"/>
        <v>1.0159094875070724</v>
      </c>
      <c r="G204" s="39">
        <f t="shared" si="36"/>
        <v>-184.60825953592939</v>
      </c>
      <c r="H204" s="39">
        <f t="shared" si="37"/>
        <v>0</v>
      </c>
      <c r="I204" s="37">
        <f t="shared" si="39"/>
        <v>-184.60825953592939</v>
      </c>
      <c r="J204" s="40">
        <f t="shared" si="40"/>
        <v>-221.38337591167678</v>
      </c>
      <c r="K204" s="37">
        <f t="shared" si="41"/>
        <v>-405.9916354476062</v>
      </c>
      <c r="L204" s="37">
        <f t="shared" si="42"/>
        <v>-4934578.7773953928</v>
      </c>
      <c r="M204" s="37">
        <f t="shared" si="43"/>
        <v>-10852156.415514514</v>
      </c>
      <c r="N204" s="41">
        <f>'jan-juli'!M204</f>
        <v>-11083846.50709844</v>
      </c>
      <c r="O204" s="41">
        <f t="shared" si="44"/>
        <v>231690.09158392623</v>
      </c>
      <c r="Q204" s="63"/>
      <c r="R204" s="64"/>
      <c r="S204" s="64"/>
      <c r="T204" s="64"/>
    </row>
    <row r="205" spans="1:20" s="34" customFormat="1" x14ac:dyDescent="0.3">
      <c r="A205" s="33">
        <v>3812</v>
      </c>
      <c r="B205" s="34" t="s">
        <v>165</v>
      </c>
      <c r="C205" s="36">
        <v>37182781</v>
      </c>
      <c r="D205" s="36">
        <v>2340</v>
      </c>
      <c r="E205" s="37">
        <f t="shared" si="38"/>
        <v>15890.077350427351</v>
      </c>
      <c r="F205" s="38">
        <f t="shared" si="35"/>
        <v>0.82164141862949991</v>
      </c>
      <c r="G205" s="39">
        <f t="shared" si="36"/>
        <v>2069.6120642143937</v>
      </c>
      <c r="H205" s="39">
        <f t="shared" si="37"/>
        <v>530.39362644759922</v>
      </c>
      <c r="I205" s="37">
        <f t="shared" si="39"/>
        <v>2600.005690661993</v>
      </c>
      <c r="J205" s="40">
        <f t="shared" si="40"/>
        <v>-221.38337591167678</v>
      </c>
      <c r="K205" s="37">
        <f t="shared" si="41"/>
        <v>2378.622314750316</v>
      </c>
      <c r="L205" s="37">
        <f t="shared" si="42"/>
        <v>6084013.3161490634</v>
      </c>
      <c r="M205" s="37">
        <f t="shared" si="43"/>
        <v>5565976.2165157394</v>
      </c>
      <c r="N205" s="41">
        <f>'jan-juli'!M205</f>
        <v>5276767.6497156946</v>
      </c>
      <c r="O205" s="41">
        <f t="shared" si="44"/>
        <v>289208.56680004485</v>
      </c>
      <c r="Q205" s="63"/>
      <c r="R205" s="64"/>
      <c r="S205" s="64"/>
      <c r="T205" s="64"/>
    </row>
    <row r="206" spans="1:20" s="34" customFormat="1" x14ac:dyDescent="0.3">
      <c r="A206" s="33">
        <v>3813</v>
      </c>
      <c r="B206" s="34" t="s">
        <v>166</v>
      </c>
      <c r="C206" s="36">
        <v>239768273</v>
      </c>
      <c r="D206" s="36">
        <v>14061</v>
      </c>
      <c r="E206" s="37">
        <f t="shared" si="38"/>
        <v>17052.007182988407</v>
      </c>
      <c r="F206" s="38">
        <f t="shared" si="35"/>
        <v>0.88172228890592608</v>
      </c>
      <c r="G206" s="39">
        <f t="shared" si="36"/>
        <v>1372.45416467776</v>
      </c>
      <c r="H206" s="39">
        <f t="shared" si="37"/>
        <v>123.71818505122955</v>
      </c>
      <c r="I206" s="37">
        <f t="shared" si="39"/>
        <v>1496.1723497289895</v>
      </c>
      <c r="J206" s="40">
        <f t="shared" si="40"/>
        <v>-221.38337591167678</v>
      </c>
      <c r="K206" s="37">
        <f t="shared" si="41"/>
        <v>1274.7889738173128</v>
      </c>
      <c r="L206" s="37">
        <f t="shared" si="42"/>
        <v>21037679.40953932</v>
      </c>
      <c r="M206" s="37">
        <f t="shared" si="43"/>
        <v>17924807.760845236</v>
      </c>
      <c r="N206" s="41">
        <f>'jan-juli'!M206</f>
        <v>17265583.069573693</v>
      </c>
      <c r="O206" s="41">
        <f t="shared" si="44"/>
        <v>659224.6912715435</v>
      </c>
      <c r="Q206" s="63"/>
      <c r="R206" s="64"/>
      <c r="S206" s="64"/>
      <c r="T206" s="64"/>
    </row>
    <row r="207" spans="1:20" s="34" customFormat="1" x14ac:dyDescent="0.3">
      <c r="A207" s="33">
        <v>3814</v>
      </c>
      <c r="B207" s="34" t="s">
        <v>167</v>
      </c>
      <c r="C207" s="36">
        <v>160926760</v>
      </c>
      <c r="D207" s="36">
        <v>10380</v>
      </c>
      <c r="E207" s="37">
        <f t="shared" si="38"/>
        <v>15503.541425818883</v>
      </c>
      <c r="F207" s="38">
        <f t="shared" si="35"/>
        <v>0.80165448474349055</v>
      </c>
      <c r="G207" s="39">
        <f t="shared" si="36"/>
        <v>2301.5336189794748</v>
      </c>
      <c r="H207" s="39">
        <f t="shared" si="37"/>
        <v>665.68120006056301</v>
      </c>
      <c r="I207" s="37">
        <f t="shared" si="39"/>
        <v>2967.2148190400376</v>
      </c>
      <c r="J207" s="40">
        <f t="shared" si="40"/>
        <v>-221.38337591167678</v>
      </c>
      <c r="K207" s="37">
        <f t="shared" si="41"/>
        <v>2745.8314431283607</v>
      </c>
      <c r="L207" s="37">
        <f t="shared" si="42"/>
        <v>30799689.821635589</v>
      </c>
      <c r="M207" s="37">
        <f t="shared" si="43"/>
        <v>28501730.379672382</v>
      </c>
      <c r="N207" s="41">
        <f>'jan-juli'!M207</f>
        <v>28237871.55386705</v>
      </c>
      <c r="O207" s="41">
        <f t="shared" si="44"/>
        <v>263858.82580533251</v>
      </c>
      <c r="Q207" s="63"/>
      <c r="R207" s="64"/>
      <c r="S207" s="64"/>
      <c r="T207" s="64"/>
    </row>
    <row r="208" spans="1:20" s="34" customFormat="1" x14ac:dyDescent="0.3">
      <c r="A208" s="33">
        <v>3815</v>
      </c>
      <c r="B208" s="34" t="s">
        <v>168</v>
      </c>
      <c r="C208" s="36">
        <v>57012443</v>
      </c>
      <c r="D208" s="36">
        <v>4060</v>
      </c>
      <c r="E208" s="37">
        <f t="shared" si="38"/>
        <v>14042.473645320197</v>
      </c>
      <c r="F208" s="38">
        <f t="shared" si="35"/>
        <v>0.7261058403027818</v>
      </c>
      <c r="G208" s="39">
        <f t="shared" si="36"/>
        <v>3178.1742872786863</v>
      </c>
      <c r="H208" s="39">
        <f t="shared" si="37"/>
        <v>1177.0549232351032</v>
      </c>
      <c r="I208" s="37">
        <f t="shared" si="39"/>
        <v>4355.2292105137894</v>
      </c>
      <c r="J208" s="40">
        <f t="shared" si="40"/>
        <v>-221.38337591167678</v>
      </c>
      <c r="K208" s="37">
        <f t="shared" si="41"/>
        <v>4133.8458346021125</v>
      </c>
      <c r="L208" s="37">
        <f t="shared" si="42"/>
        <v>17682230.594685987</v>
      </c>
      <c r="M208" s="37">
        <f t="shared" si="43"/>
        <v>16783414.088484578</v>
      </c>
      <c r="N208" s="41">
        <f>'jan-juli'!M208</f>
        <v>16161614.914036632</v>
      </c>
      <c r="O208" s="41">
        <f t="shared" si="44"/>
        <v>621799.17444794625</v>
      </c>
      <c r="Q208" s="63"/>
      <c r="R208" s="64"/>
      <c r="S208" s="64"/>
      <c r="T208" s="64"/>
    </row>
    <row r="209" spans="1:20" s="34" customFormat="1" x14ac:dyDescent="0.3">
      <c r="A209" s="33">
        <v>3816</v>
      </c>
      <c r="B209" s="34" t="s">
        <v>169</v>
      </c>
      <c r="C209" s="36">
        <v>97915355</v>
      </c>
      <c r="D209" s="36">
        <v>6515</v>
      </c>
      <c r="E209" s="37">
        <f t="shared" si="38"/>
        <v>15029.217958557176</v>
      </c>
      <c r="F209" s="38">
        <f t="shared" si="35"/>
        <v>0.77712824752415499</v>
      </c>
      <c r="G209" s="39">
        <f t="shared" si="36"/>
        <v>2586.1276993364991</v>
      </c>
      <c r="H209" s="39">
        <f t="shared" si="37"/>
        <v>831.69441360216058</v>
      </c>
      <c r="I209" s="37">
        <f t="shared" si="39"/>
        <v>3417.8221129386598</v>
      </c>
      <c r="J209" s="40">
        <f t="shared" si="40"/>
        <v>-221.38337591167678</v>
      </c>
      <c r="K209" s="37">
        <f t="shared" si="41"/>
        <v>3196.4387370269828</v>
      </c>
      <c r="L209" s="37">
        <f t="shared" si="42"/>
        <v>22267111.065795369</v>
      </c>
      <c r="M209" s="37">
        <f t="shared" si="43"/>
        <v>20824798.371730793</v>
      </c>
      <c r="N209" s="41">
        <f>'jan-juli'!M209</f>
        <v>19818314.673140064</v>
      </c>
      <c r="O209" s="41">
        <f t="shared" si="44"/>
        <v>1006483.6985907294</v>
      </c>
      <c r="Q209" s="63"/>
      <c r="R209" s="64"/>
      <c r="S209" s="64"/>
      <c r="T209" s="64"/>
    </row>
    <row r="210" spans="1:20" s="34" customFormat="1" x14ac:dyDescent="0.3">
      <c r="A210" s="33">
        <v>3817</v>
      </c>
      <c r="B210" s="34" t="s">
        <v>425</v>
      </c>
      <c r="C210" s="36">
        <v>152586310</v>
      </c>
      <c r="D210" s="36">
        <v>10444</v>
      </c>
      <c r="E210" s="37">
        <f t="shared" si="38"/>
        <v>14609.94925315971</v>
      </c>
      <c r="F210" s="38">
        <f t="shared" si="35"/>
        <v>0.75544877257304888</v>
      </c>
      <c r="G210" s="39">
        <f t="shared" si="36"/>
        <v>2837.6889225749787</v>
      </c>
      <c r="H210" s="39">
        <f t="shared" si="37"/>
        <v>978.43846049127364</v>
      </c>
      <c r="I210" s="37">
        <f t="shared" si="39"/>
        <v>3816.1273830662522</v>
      </c>
      <c r="J210" s="40">
        <f t="shared" si="40"/>
        <v>-221.38337591167678</v>
      </c>
      <c r="K210" s="37">
        <f t="shared" si="41"/>
        <v>3594.7440071545752</v>
      </c>
      <c r="L210" s="37">
        <f t="shared" si="42"/>
        <v>39855634.388743937</v>
      </c>
      <c r="M210" s="37">
        <f t="shared" si="43"/>
        <v>37543506.410722382</v>
      </c>
      <c r="N210" s="41">
        <f>'jan-juli'!M210</f>
        <v>36738612.833004586</v>
      </c>
      <c r="O210" s="41">
        <f t="shared" si="44"/>
        <v>804893.57771779597</v>
      </c>
      <c r="Q210" s="63"/>
      <c r="R210" s="64"/>
      <c r="S210" s="64"/>
      <c r="T210" s="64"/>
    </row>
    <row r="211" spans="1:20" s="34" customFormat="1" x14ac:dyDescent="0.3">
      <c r="A211" s="33">
        <v>3818</v>
      </c>
      <c r="B211" s="34" t="s">
        <v>171</v>
      </c>
      <c r="C211" s="36">
        <v>143470579</v>
      </c>
      <c r="D211" s="36">
        <v>5691</v>
      </c>
      <c r="E211" s="37">
        <f t="shared" si="38"/>
        <v>25210.082410824107</v>
      </c>
      <c r="F211" s="38">
        <f t="shared" si="35"/>
        <v>1.3035586560715544</v>
      </c>
      <c r="G211" s="39">
        <f t="shared" si="36"/>
        <v>-3522.3909720236593</v>
      </c>
      <c r="H211" s="39">
        <f t="shared" si="37"/>
        <v>0</v>
      </c>
      <c r="I211" s="37">
        <f t="shared" si="39"/>
        <v>-3522.3909720236593</v>
      </c>
      <c r="J211" s="40">
        <f t="shared" si="40"/>
        <v>-221.38337591167678</v>
      </c>
      <c r="K211" s="37">
        <f t="shared" si="41"/>
        <v>-3743.7743479353362</v>
      </c>
      <c r="L211" s="37">
        <f t="shared" si="42"/>
        <v>-20045927.021786645</v>
      </c>
      <c r="M211" s="37">
        <f t="shared" si="43"/>
        <v>-21305819.814099997</v>
      </c>
      <c r="N211" s="41">
        <f>'jan-juli'!M211</f>
        <v>-22548146.355012983</v>
      </c>
      <c r="O211" s="41">
        <f t="shared" si="44"/>
        <v>1242326.5409129858</v>
      </c>
      <c r="Q211" s="63"/>
      <c r="R211" s="64"/>
      <c r="S211" s="64"/>
      <c r="T211" s="64"/>
    </row>
    <row r="212" spans="1:20" s="34" customFormat="1" x14ac:dyDescent="0.3">
      <c r="A212" s="33">
        <v>3819</v>
      </c>
      <c r="B212" s="34" t="s">
        <v>172</v>
      </c>
      <c r="C212" s="36">
        <v>31200509</v>
      </c>
      <c r="D212" s="36">
        <v>1573</v>
      </c>
      <c r="E212" s="37">
        <f t="shared" si="38"/>
        <v>19835.034329307058</v>
      </c>
      <c r="F212" s="38">
        <f t="shared" si="35"/>
        <v>1.0256265835268814</v>
      </c>
      <c r="G212" s="39">
        <f t="shared" si="36"/>
        <v>-297.36212311343041</v>
      </c>
      <c r="H212" s="39">
        <f t="shared" si="37"/>
        <v>0</v>
      </c>
      <c r="I212" s="37">
        <f t="shared" si="39"/>
        <v>-297.36212311343041</v>
      </c>
      <c r="J212" s="40">
        <f t="shared" si="40"/>
        <v>-221.38337591167678</v>
      </c>
      <c r="K212" s="37">
        <f t="shared" si="41"/>
        <v>-518.74549902510716</v>
      </c>
      <c r="L212" s="37">
        <f t="shared" si="42"/>
        <v>-467750.61965742602</v>
      </c>
      <c r="M212" s="37">
        <f t="shared" si="43"/>
        <v>-815986.66996649362</v>
      </c>
      <c r="N212" s="41">
        <f>'jan-juli'!M212</f>
        <v>-266806.34128192405</v>
      </c>
      <c r="O212" s="41">
        <f t="shared" si="44"/>
        <v>-549180.32868456957</v>
      </c>
      <c r="Q212" s="63"/>
      <c r="R212" s="64"/>
      <c r="S212" s="64"/>
      <c r="T212" s="64"/>
    </row>
    <row r="213" spans="1:20" s="34" customFormat="1" x14ac:dyDescent="0.3">
      <c r="A213" s="33">
        <v>3820</v>
      </c>
      <c r="B213" s="34" t="s">
        <v>173</v>
      </c>
      <c r="C213" s="36">
        <v>49480172</v>
      </c>
      <c r="D213" s="36">
        <v>2888</v>
      </c>
      <c r="E213" s="37">
        <f t="shared" si="38"/>
        <v>17133.023545706372</v>
      </c>
      <c r="F213" s="38">
        <f t="shared" si="35"/>
        <v>0.88591146921812891</v>
      </c>
      <c r="G213" s="39">
        <f t="shared" si="36"/>
        <v>1323.8443470469813</v>
      </c>
      <c r="H213" s="39">
        <f t="shared" si="37"/>
        <v>95.362458099941975</v>
      </c>
      <c r="I213" s="37">
        <f t="shared" si="39"/>
        <v>1419.2068051469232</v>
      </c>
      <c r="J213" s="40">
        <f t="shared" si="40"/>
        <v>-221.38337591167678</v>
      </c>
      <c r="K213" s="37">
        <f t="shared" si="41"/>
        <v>1197.8234292352465</v>
      </c>
      <c r="L213" s="37">
        <f t="shared" si="42"/>
        <v>4098669.253264314</v>
      </c>
      <c r="M213" s="37">
        <f t="shared" si="43"/>
        <v>3459314.0636313921</v>
      </c>
      <c r="N213" s="41">
        <f>'jan-juli'!M213</f>
        <v>3328368.2335807397</v>
      </c>
      <c r="O213" s="41">
        <f t="shared" si="44"/>
        <v>130945.83005065238</v>
      </c>
      <c r="Q213" s="63"/>
      <c r="R213" s="64"/>
      <c r="S213" s="64"/>
      <c r="T213" s="64"/>
    </row>
    <row r="214" spans="1:20" s="34" customFormat="1" x14ac:dyDescent="0.3">
      <c r="A214" s="33">
        <v>3821</v>
      </c>
      <c r="B214" s="34" t="s">
        <v>174</v>
      </c>
      <c r="C214" s="36">
        <v>40386493</v>
      </c>
      <c r="D214" s="36">
        <v>2403</v>
      </c>
      <c r="E214" s="37">
        <f t="shared" si="38"/>
        <v>16806.697045359968</v>
      </c>
      <c r="F214" s="38">
        <f t="shared" si="35"/>
        <v>0.86903783400742252</v>
      </c>
      <c r="G214" s="39">
        <f t="shared" si="36"/>
        <v>1519.6402472548236</v>
      </c>
      <c r="H214" s="39">
        <f t="shared" si="37"/>
        <v>209.57673322118333</v>
      </c>
      <c r="I214" s="37">
        <f t="shared" si="39"/>
        <v>1729.2169804760069</v>
      </c>
      <c r="J214" s="40">
        <f t="shared" si="40"/>
        <v>-221.38337591167678</v>
      </c>
      <c r="K214" s="37">
        <f t="shared" si="41"/>
        <v>1507.8336045643302</v>
      </c>
      <c r="L214" s="37">
        <f t="shared" si="42"/>
        <v>4155308.4040838447</v>
      </c>
      <c r="M214" s="37">
        <f t="shared" si="43"/>
        <v>3623324.1517680855</v>
      </c>
      <c r="N214" s="41">
        <f>'jan-juli'!M214</f>
        <v>3372289.5135541959</v>
      </c>
      <c r="O214" s="41">
        <f t="shared" si="44"/>
        <v>251034.63821388967</v>
      </c>
      <c r="Q214" s="63"/>
      <c r="R214" s="64"/>
      <c r="S214" s="64"/>
      <c r="T214" s="64"/>
    </row>
    <row r="215" spans="1:20" s="34" customFormat="1" x14ac:dyDescent="0.3">
      <c r="A215" s="33">
        <v>3822</v>
      </c>
      <c r="B215" s="34" t="s">
        <v>175</v>
      </c>
      <c r="C215" s="36">
        <v>28049352</v>
      </c>
      <c r="D215" s="36">
        <v>1448</v>
      </c>
      <c r="E215" s="37">
        <f t="shared" si="38"/>
        <v>19371.09944751381</v>
      </c>
      <c r="F215" s="38">
        <f t="shared" si="35"/>
        <v>1.0016375175190899</v>
      </c>
      <c r="G215" s="39">
        <f t="shared" si="36"/>
        <v>-19.001194037481763</v>
      </c>
      <c r="H215" s="39">
        <f t="shared" si="37"/>
        <v>0</v>
      </c>
      <c r="I215" s="37">
        <f t="shared" si="39"/>
        <v>-19.001194037481763</v>
      </c>
      <c r="J215" s="40">
        <f t="shared" si="40"/>
        <v>-221.38337591167678</v>
      </c>
      <c r="K215" s="37">
        <f t="shared" si="41"/>
        <v>-240.38456994915853</v>
      </c>
      <c r="L215" s="37">
        <f t="shared" si="42"/>
        <v>-27513.728966273593</v>
      </c>
      <c r="M215" s="37">
        <f t="shared" si="43"/>
        <v>-348076.85728638154</v>
      </c>
      <c r="N215" s="41">
        <f>'jan-juli'!M215</f>
        <v>-516946.1015742055</v>
      </c>
      <c r="O215" s="41">
        <f t="shared" si="44"/>
        <v>168869.24428782397</v>
      </c>
      <c r="Q215" s="63"/>
      <c r="R215" s="64"/>
      <c r="S215" s="64"/>
      <c r="T215" s="64"/>
    </row>
    <row r="216" spans="1:20" s="34" customFormat="1" x14ac:dyDescent="0.3">
      <c r="A216" s="33">
        <v>3823</v>
      </c>
      <c r="B216" s="34" t="s">
        <v>176</v>
      </c>
      <c r="C216" s="36">
        <v>23531144</v>
      </c>
      <c r="D216" s="36">
        <v>1287</v>
      </c>
      <c r="E216" s="37">
        <f t="shared" si="38"/>
        <v>18283.717171717173</v>
      </c>
      <c r="F216" s="38">
        <f t="shared" si="35"/>
        <v>0.94541133963619273</v>
      </c>
      <c r="G216" s="39">
        <f t="shared" si="36"/>
        <v>633.42817144050059</v>
      </c>
      <c r="H216" s="39">
        <f t="shared" si="37"/>
        <v>0</v>
      </c>
      <c r="I216" s="37">
        <f t="shared" si="39"/>
        <v>633.42817144050059</v>
      </c>
      <c r="J216" s="40">
        <f t="shared" si="40"/>
        <v>-221.38337591167678</v>
      </c>
      <c r="K216" s="37">
        <f t="shared" si="41"/>
        <v>412.04479552882378</v>
      </c>
      <c r="L216" s="37">
        <f t="shared" si="42"/>
        <v>815222.05664392421</v>
      </c>
      <c r="M216" s="37">
        <f t="shared" si="43"/>
        <v>530301.65184559627</v>
      </c>
      <c r="N216" s="41">
        <f>'jan-juli'!M216</f>
        <v>449786.12076933449</v>
      </c>
      <c r="O216" s="41">
        <f t="shared" si="44"/>
        <v>80515.531076261774</v>
      </c>
      <c r="Q216" s="63"/>
      <c r="R216" s="64"/>
      <c r="S216" s="64"/>
      <c r="T216" s="64"/>
    </row>
    <row r="217" spans="1:20" s="34" customFormat="1" x14ac:dyDescent="0.3">
      <c r="A217" s="33">
        <v>3824</v>
      </c>
      <c r="B217" s="34" t="s">
        <v>177</v>
      </c>
      <c r="C217" s="36">
        <v>59819540</v>
      </c>
      <c r="D217" s="36">
        <v>2201</v>
      </c>
      <c r="E217" s="37">
        <f t="shared" si="38"/>
        <v>27178.346206269878</v>
      </c>
      <c r="F217" s="38">
        <f t="shared" si="35"/>
        <v>1.4053333058396156</v>
      </c>
      <c r="G217" s="39">
        <f t="shared" si="36"/>
        <v>-4703.3492492911219</v>
      </c>
      <c r="H217" s="39">
        <f t="shared" si="37"/>
        <v>0</v>
      </c>
      <c r="I217" s="37">
        <f t="shared" si="39"/>
        <v>-4703.3492492911219</v>
      </c>
      <c r="J217" s="40">
        <f t="shared" si="40"/>
        <v>-221.38337591167678</v>
      </c>
      <c r="K217" s="37">
        <f t="shared" si="41"/>
        <v>-4924.7326252027988</v>
      </c>
      <c r="L217" s="37">
        <f t="shared" si="42"/>
        <v>-10352071.697689759</v>
      </c>
      <c r="M217" s="37">
        <f t="shared" si="43"/>
        <v>-10839336.508071359</v>
      </c>
      <c r="N217" s="41">
        <f>'jan-juli'!M217</f>
        <v>-11146286.838373501</v>
      </c>
      <c r="O217" s="41">
        <f t="shared" si="44"/>
        <v>306950.33030214161</v>
      </c>
      <c r="Q217" s="63"/>
      <c r="R217" s="64"/>
      <c r="S217" s="64"/>
      <c r="T217" s="64"/>
    </row>
    <row r="218" spans="1:20" s="34" customFormat="1" x14ac:dyDescent="0.3">
      <c r="A218" s="33">
        <v>3825</v>
      </c>
      <c r="B218" s="34" t="s">
        <v>178</v>
      </c>
      <c r="C218" s="36">
        <v>107757904</v>
      </c>
      <c r="D218" s="36">
        <v>3676</v>
      </c>
      <c r="E218" s="37">
        <f t="shared" si="38"/>
        <v>29313.902067464634</v>
      </c>
      <c r="F218" s="38">
        <f t="shared" si="35"/>
        <v>1.5157582653070039</v>
      </c>
      <c r="G218" s="39">
        <f t="shared" si="36"/>
        <v>-5984.6827660079762</v>
      </c>
      <c r="H218" s="39">
        <f t="shared" si="37"/>
        <v>0</v>
      </c>
      <c r="I218" s="37">
        <f t="shared" si="39"/>
        <v>-5984.6827660079762</v>
      </c>
      <c r="J218" s="40">
        <f t="shared" si="40"/>
        <v>-221.38337591167678</v>
      </c>
      <c r="K218" s="37">
        <f t="shared" si="41"/>
        <v>-6206.0661419196531</v>
      </c>
      <c r="L218" s="37">
        <f t="shared" si="42"/>
        <v>-21999693.84784532</v>
      </c>
      <c r="M218" s="37">
        <f t="shared" si="43"/>
        <v>-22813499.137696646</v>
      </c>
      <c r="N218" s="41">
        <f>'jan-juli'!M218</f>
        <v>-22924861.82692457</v>
      </c>
      <c r="O218" s="41">
        <f t="shared" si="44"/>
        <v>111362.68922792375</v>
      </c>
      <c r="Q218" s="63"/>
      <c r="R218" s="64"/>
      <c r="S218" s="64"/>
      <c r="T218" s="64"/>
    </row>
    <row r="219" spans="1:20" s="34" customFormat="1" x14ac:dyDescent="0.3">
      <c r="A219" s="33">
        <v>4201</v>
      </c>
      <c r="B219" s="34" t="s">
        <v>179</v>
      </c>
      <c r="C219" s="36">
        <v>106442038</v>
      </c>
      <c r="D219" s="36">
        <v>6809</v>
      </c>
      <c r="E219" s="37">
        <f t="shared" si="38"/>
        <v>15632.550741665444</v>
      </c>
      <c r="F219" s="38">
        <f t="shared" si="35"/>
        <v>0.80832527651819119</v>
      </c>
      <c r="G219" s="39">
        <f t="shared" si="36"/>
        <v>2224.1280294715384</v>
      </c>
      <c r="H219" s="39">
        <f t="shared" si="37"/>
        <v>620.52793951426679</v>
      </c>
      <c r="I219" s="37">
        <f t="shared" si="39"/>
        <v>2844.655968985805</v>
      </c>
      <c r="J219" s="40">
        <f t="shared" si="40"/>
        <v>-221.38337591167678</v>
      </c>
      <c r="K219" s="37">
        <f t="shared" si="41"/>
        <v>2623.2725930741281</v>
      </c>
      <c r="L219" s="37">
        <f t="shared" si="42"/>
        <v>19369262.492824346</v>
      </c>
      <c r="M219" s="37">
        <f t="shared" si="43"/>
        <v>17861863.086241737</v>
      </c>
      <c r="N219" s="41">
        <f>'jan-juli'!M219</f>
        <v>19332301.771053068</v>
      </c>
      <c r="O219" s="41">
        <f t="shared" si="44"/>
        <v>-1470438.6848113313</v>
      </c>
      <c r="Q219" s="63"/>
      <c r="R219" s="64"/>
      <c r="S219" s="64"/>
      <c r="T219" s="64"/>
    </row>
    <row r="220" spans="1:20" s="34" customFormat="1" x14ac:dyDescent="0.3">
      <c r="A220" s="33">
        <v>4202</v>
      </c>
      <c r="B220" s="34" t="s">
        <v>180</v>
      </c>
      <c r="C220" s="36">
        <v>388526779</v>
      </c>
      <c r="D220" s="36">
        <v>23544</v>
      </c>
      <c r="E220" s="37">
        <f t="shared" si="38"/>
        <v>16502.156770302412</v>
      </c>
      <c r="F220" s="38">
        <f t="shared" si="35"/>
        <v>0.85329071723071415</v>
      </c>
      <c r="G220" s="39">
        <f t="shared" si="36"/>
        <v>1702.3644122893572</v>
      </c>
      <c r="H220" s="39">
        <f t="shared" si="37"/>
        <v>316.16582949132788</v>
      </c>
      <c r="I220" s="37">
        <f t="shared" si="39"/>
        <v>2018.5302417806852</v>
      </c>
      <c r="J220" s="40">
        <f t="shared" si="40"/>
        <v>-221.38337591167678</v>
      </c>
      <c r="K220" s="37">
        <f t="shared" si="41"/>
        <v>1797.1468658690085</v>
      </c>
      <c r="L220" s="37">
        <f t="shared" si="42"/>
        <v>47524276.012484454</v>
      </c>
      <c r="M220" s="37">
        <f t="shared" si="43"/>
        <v>42312025.810019933</v>
      </c>
      <c r="N220" s="41">
        <f>'jan-juli'!M220</f>
        <v>41136491.250216387</v>
      </c>
      <c r="O220" s="41">
        <f t="shared" si="44"/>
        <v>1175534.5598035455</v>
      </c>
      <c r="Q220" s="63"/>
      <c r="R220" s="64"/>
      <c r="S220" s="64"/>
      <c r="T220" s="64"/>
    </row>
    <row r="221" spans="1:20" s="34" customFormat="1" x14ac:dyDescent="0.3">
      <c r="A221" s="33">
        <v>4203</v>
      </c>
      <c r="B221" s="34" t="s">
        <v>181</v>
      </c>
      <c r="C221" s="36">
        <v>715643457</v>
      </c>
      <c r="D221" s="36">
        <v>44999</v>
      </c>
      <c r="E221" s="37">
        <f t="shared" si="38"/>
        <v>15903.54134536323</v>
      </c>
      <c r="F221" s="38">
        <f t="shared" si="35"/>
        <v>0.82233761259102511</v>
      </c>
      <c r="G221" s="39">
        <f t="shared" si="36"/>
        <v>2061.5336672528665</v>
      </c>
      <c r="H221" s="39">
        <f t="shared" si="37"/>
        <v>525.68122822004159</v>
      </c>
      <c r="I221" s="37">
        <f t="shared" si="39"/>
        <v>2587.2148954729082</v>
      </c>
      <c r="J221" s="40">
        <f t="shared" si="40"/>
        <v>-221.38337591167678</v>
      </c>
      <c r="K221" s="37">
        <f t="shared" si="41"/>
        <v>2365.8315195612313</v>
      </c>
      <c r="L221" s="37">
        <f t="shared" si="42"/>
        <v>116422083.0813854</v>
      </c>
      <c r="M221" s="37">
        <f t="shared" si="43"/>
        <v>106460052.54873584</v>
      </c>
      <c r="N221" s="41">
        <f>'jan-juli'!M221</f>
        <v>104118853.69077203</v>
      </c>
      <c r="O221" s="41">
        <f t="shared" si="44"/>
        <v>2341198.8579638153</v>
      </c>
      <c r="Q221" s="63"/>
      <c r="R221" s="64"/>
      <c r="S221" s="64"/>
      <c r="T221" s="64"/>
    </row>
    <row r="222" spans="1:20" s="34" customFormat="1" x14ac:dyDescent="0.3">
      <c r="A222" s="33">
        <v>4204</v>
      </c>
      <c r="B222" s="34" t="s">
        <v>194</v>
      </c>
      <c r="C222" s="36">
        <v>1854665826</v>
      </c>
      <c r="D222" s="36">
        <v>111633</v>
      </c>
      <c r="E222" s="37">
        <f t="shared" si="38"/>
        <v>16613.956679476498</v>
      </c>
      <c r="F222" s="38">
        <f t="shared" si="35"/>
        <v>0.85907164793046142</v>
      </c>
      <c r="G222" s="39">
        <f t="shared" si="36"/>
        <v>1635.2844667849058</v>
      </c>
      <c r="H222" s="39">
        <f t="shared" si="37"/>
        <v>277.03586128039785</v>
      </c>
      <c r="I222" s="37">
        <f t="shared" si="39"/>
        <v>1912.3203280653038</v>
      </c>
      <c r="J222" s="40">
        <f t="shared" si="40"/>
        <v>-221.38337591167678</v>
      </c>
      <c r="K222" s="37">
        <f t="shared" si="41"/>
        <v>1690.9369521536271</v>
      </c>
      <c r="L222" s="37">
        <f t="shared" si="42"/>
        <v>213478055.18291405</v>
      </c>
      <c r="M222" s="37">
        <f t="shared" si="43"/>
        <v>188764364.77976584</v>
      </c>
      <c r="N222" s="41">
        <f>'jan-juli'!M222</f>
        <v>188055949.42592409</v>
      </c>
      <c r="O222" s="41">
        <f t="shared" si="44"/>
        <v>708415.35384175181</v>
      </c>
      <c r="Q222" s="63"/>
      <c r="R222" s="64"/>
      <c r="S222" s="64"/>
      <c r="T222" s="64"/>
    </row>
    <row r="223" spans="1:20" s="34" customFormat="1" x14ac:dyDescent="0.3">
      <c r="A223" s="33">
        <v>4205</v>
      </c>
      <c r="B223" s="34" t="s">
        <v>199</v>
      </c>
      <c r="C223" s="36">
        <v>361283153</v>
      </c>
      <c r="D223" s="36">
        <v>23046</v>
      </c>
      <c r="E223" s="37">
        <f t="shared" si="38"/>
        <v>15676.609954005033</v>
      </c>
      <c r="F223" s="38">
        <f t="shared" si="35"/>
        <v>0.81060348278063121</v>
      </c>
      <c r="G223" s="39">
        <f t="shared" si="36"/>
        <v>2197.692502067785</v>
      </c>
      <c r="H223" s="39">
        <f t="shared" si="37"/>
        <v>605.10721519541062</v>
      </c>
      <c r="I223" s="37">
        <f t="shared" si="39"/>
        <v>2802.7997172631958</v>
      </c>
      <c r="J223" s="40">
        <f t="shared" si="40"/>
        <v>-221.38337591167678</v>
      </c>
      <c r="K223" s="37">
        <f t="shared" si="41"/>
        <v>2581.4163413515189</v>
      </c>
      <c r="L223" s="37">
        <f t="shared" si="42"/>
        <v>64593322.284047611</v>
      </c>
      <c r="M223" s="37">
        <f t="shared" si="43"/>
        <v>59491321.002787106</v>
      </c>
      <c r="N223" s="41">
        <f>'jan-juli'!M223</f>
        <v>58672277.031302541</v>
      </c>
      <c r="O223" s="41">
        <f t="shared" si="44"/>
        <v>819043.97148456424</v>
      </c>
      <c r="Q223" s="63"/>
      <c r="R223" s="64"/>
      <c r="S223" s="64"/>
      <c r="T223" s="64"/>
    </row>
    <row r="224" spans="1:20" s="34" customFormat="1" x14ac:dyDescent="0.3">
      <c r="A224" s="33">
        <v>4206</v>
      </c>
      <c r="B224" s="34" t="s">
        <v>195</v>
      </c>
      <c r="C224" s="36">
        <v>152080207</v>
      </c>
      <c r="D224" s="36">
        <v>9691</v>
      </c>
      <c r="E224" s="37">
        <f t="shared" si="38"/>
        <v>15692.932308327314</v>
      </c>
      <c r="F224" s="38">
        <f t="shared" si="35"/>
        <v>0.81144747630344249</v>
      </c>
      <c r="G224" s="39">
        <f t="shared" si="36"/>
        <v>2187.8990894744161</v>
      </c>
      <c r="H224" s="39">
        <f t="shared" si="37"/>
        <v>599.39439118261225</v>
      </c>
      <c r="I224" s="37">
        <f t="shared" si="39"/>
        <v>2787.2934806570283</v>
      </c>
      <c r="J224" s="40">
        <f t="shared" si="40"/>
        <v>-221.38337591167678</v>
      </c>
      <c r="K224" s="37">
        <f t="shared" si="41"/>
        <v>2565.9101047453514</v>
      </c>
      <c r="L224" s="37">
        <f t="shared" si="42"/>
        <v>27011661.121047262</v>
      </c>
      <c r="M224" s="37">
        <f t="shared" si="43"/>
        <v>24866234.825087201</v>
      </c>
      <c r="N224" s="41">
        <f>'jan-juli'!M224</f>
        <v>23804253.162839659</v>
      </c>
      <c r="O224" s="41">
        <f t="shared" si="44"/>
        <v>1061981.6622475423</v>
      </c>
      <c r="Q224" s="63"/>
      <c r="R224" s="64"/>
      <c r="S224" s="64"/>
      <c r="T224" s="64"/>
    </row>
    <row r="225" spans="1:20" s="34" customFormat="1" x14ac:dyDescent="0.3">
      <c r="A225" s="33">
        <v>4207</v>
      </c>
      <c r="B225" s="34" t="s">
        <v>196</v>
      </c>
      <c r="C225" s="36">
        <v>153290200</v>
      </c>
      <c r="D225" s="36">
        <v>9028</v>
      </c>
      <c r="E225" s="37">
        <f t="shared" si="38"/>
        <v>16979.419583517945</v>
      </c>
      <c r="F225" s="38">
        <f t="shared" si="35"/>
        <v>0.87796894165099804</v>
      </c>
      <c r="G225" s="39">
        <f t="shared" si="36"/>
        <v>1416.0067243600372</v>
      </c>
      <c r="H225" s="39">
        <f t="shared" si="37"/>
        <v>149.12384486589124</v>
      </c>
      <c r="I225" s="37">
        <f t="shared" si="39"/>
        <v>1565.1305692259284</v>
      </c>
      <c r="J225" s="40">
        <f t="shared" si="40"/>
        <v>-221.38337591167678</v>
      </c>
      <c r="K225" s="37">
        <f t="shared" si="41"/>
        <v>1343.7471933142517</v>
      </c>
      <c r="L225" s="37">
        <f t="shared" si="42"/>
        <v>14129998.778971681</v>
      </c>
      <c r="M225" s="37">
        <f t="shared" si="43"/>
        <v>12131349.661241064</v>
      </c>
      <c r="N225" s="41">
        <f>'jan-juli'!M225</f>
        <v>11824759.219586888</v>
      </c>
      <c r="O225" s="41">
        <f t="shared" si="44"/>
        <v>306590.44165417552</v>
      </c>
      <c r="Q225" s="63"/>
      <c r="R225" s="64"/>
      <c r="S225" s="64"/>
      <c r="T225" s="64"/>
    </row>
    <row r="226" spans="1:20" s="34" customFormat="1" x14ac:dyDescent="0.3">
      <c r="A226" s="33">
        <v>4211</v>
      </c>
      <c r="B226" s="34" t="s">
        <v>182</v>
      </c>
      <c r="C226" s="36">
        <v>32576586</v>
      </c>
      <c r="D226" s="36">
        <v>2428</v>
      </c>
      <c r="E226" s="37">
        <f t="shared" si="38"/>
        <v>13417.045304777595</v>
      </c>
      <c r="F226" s="38">
        <f t="shared" si="35"/>
        <v>0.69376629798074918</v>
      </c>
      <c r="G226" s="39">
        <f t="shared" si="36"/>
        <v>3553.4312916042472</v>
      </c>
      <c r="H226" s="39">
        <f t="shared" si="37"/>
        <v>1395.9548424250136</v>
      </c>
      <c r="I226" s="37">
        <f t="shared" si="39"/>
        <v>4949.3861340292606</v>
      </c>
      <c r="J226" s="40">
        <f t="shared" si="40"/>
        <v>-221.38337591167678</v>
      </c>
      <c r="K226" s="37">
        <f t="shared" si="41"/>
        <v>4728.0027581175837</v>
      </c>
      <c r="L226" s="37">
        <f t="shared" si="42"/>
        <v>12017109.533423044</v>
      </c>
      <c r="M226" s="37">
        <f t="shared" si="43"/>
        <v>11479590.696709493</v>
      </c>
      <c r="N226" s="41">
        <f>'jan-juli'!M226</f>
        <v>10803356.296029788</v>
      </c>
      <c r="O226" s="41">
        <f t="shared" si="44"/>
        <v>676234.40067970566</v>
      </c>
      <c r="Q226" s="63"/>
      <c r="R226" s="64"/>
      <c r="S226" s="64"/>
      <c r="T226" s="64"/>
    </row>
    <row r="227" spans="1:20" s="34" customFormat="1" x14ac:dyDescent="0.3">
      <c r="A227" s="33">
        <v>4212</v>
      </c>
      <c r="B227" s="34" t="s">
        <v>183</v>
      </c>
      <c r="C227" s="36">
        <v>30239171</v>
      </c>
      <c r="D227" s="36">
        <v>2097</v>
      </c>
      <c r="E227" s="37">
        <f t="shared" si="38"/>
        <v>14420.20553171197</v>
      </c>
      <c r="F227" s="38">
        <f t="shared" si="35"/>
        <v>0.74563753647719888</v>
      </c>
      <c r="G227" s="39">
        <f t="shared" si="36"/>
        <v>2951.5351554436224</v>
      </c>
      <c r="H227" s="39">
        <f t="shared" si="37"/>
        <v>1044.8487629979825</v>
      </c>
      <c r="I227" s="37">
        <f t="shared" si="39"/>
        <v>3996.3839184416047</v>
      </c>
      <c r="J227" s="40">
        <f t="shared" si="40"/>
        <v>-221.38337591167678</v>
      </c>
      <c r="K227" s="37">
        <f t="shared" si="41"/>
        <v>3775.0005425299278</v>
      </c>
      <c r="L227" s="37">
        <f t="shared" si="42"/>
        <v>8380417.076972045</v>
      </c>
      <c r="M227" s="37">
        <f t="shared" si="43"/>
        <v>7916176.1376852589</v>
      </c>
      <c r="N227" s="41">
        <f>'jan-juli'!M227</f>
        <v>7683545.3320529135</v>
      </c>
      <c r="O227" s="41">
        <f t="shared" si="44"/>
        <v>232630.80563234538</v>
      </c>
      <c r="Q227" s="63"/>
      <c r="R227" s="64"/>
      <c r="S227" s="64"/>
      <c r="T227" s="64"/>
    </row>
    <row r="228" spans="1:20" s="34" customFormat="1" x14ac:dyDescent="0.3">
      <c r="A228" s="33">
        <v>4213</v>
      </c>
      <c r="B228" s="34" t="s">
        <v>184</v>
      </c>
      <c r="C228" s="36">
        <v>92893205</v>
      </c>
      <c r="D228" s="36">
        <v>6053</v>
      </c>
      <c r="E228" s="37">
        <f t="shared" si="38"/>
        <v>15346.638856765241</v>
      </c>
      <c r="F228" s="38">
        <f t="shared" si="35"/>
        <v>0.79354139337327256</v>
      </c>
      <c r="G228" s="39">
        <f t="shared" si="36"/>
        <v>2395.6751604116598</v>
      </c>
      <c r="H228" s="39">
        <f t="shared" si="37"/>
        <v>720.59709922933769</v>
      </c>
      <c r="I228" s="37">
        <f t="shared" si="39"/>
        <v>3116.2722596409976</v>
      </c>
      <c r="J228" s="40">
        <f t="shared" si="40"/>
        <v>-221.38337591167678</v>
      </c>
      <c r="K228" s="37">
        <f t="shared" si="41"/>
        <v>2894.8888837293207</v>
      </c>
      <c r="L228" s="37">
        <f t="shared" si="42"/>
        <v>18862795.987606958</v>
      </c>
      <c r="M228" s="37">
        <f t="shared" si="43"/>
        <v>17522762.413213577</v>
      </c>
      <c r="N228" s="41">
        <f>'jan-juli'!M228</f>
        <v>17340692.254991066</v>
      </c>
      <c r="O228" s="41">
        <f t="shared" si="44"/>
        <v>182070.15822251141</v>
      </c>
      <c r="Q228" s="63"/>
      <c r="R228" s="64"/>
      <c r="S228" s="64"/>
      <c r="T228" s="64"/>
    </row>
    <row r="229" spans="1:20" s="34" customFormat="1" x14ac:dyDescent="0.3">
      <c r="A229" s="33">
        <v>4214</v>
      </c>
      <c r="B229" s="34" t="s">
        <v>185</v>
      </c>
      <c r="C229" s="36">
        <v>87184332</v>
      </c>
      <c r="D229" s="36">
        <v>5951</v>
      </c>
      <c r="E229" s="37">
        <f t="shared" si="38"/>
        <v>14650.366661065367</v>
      </c>
      <c r="F229" s="38">
        <f t="shared" si="35"/>
        <v>0.75753866903085554</v>
      </c>
      <c r="G229" s="39">
        <f t="shared" si="36"/>
        <v>2813.4384778315839</v>
      </c>
      <c r="H229" s="39">
        <f t="shared" si="37"/>
        <v>964.29236772429351</v>
      </c>
      <c r="I229" s="37">
        <f t="shared" si="39"/>
        <v>3777.7308455558773</v>
      </c>
      <c r="J229" s="40">
        <f t="shared" si="40"/>
        <v>-221.38337591167678</v>
      </c>
      <c r="K229" s="37">
        <f t="shared" si="41"/>
        <v>3556.3474696442004</v>
      </c>
      <c r="L229" s="37">
        <f t="shared" si="42"/>
        <v>22481276.261903025</v>
      </c>
      <c r="M229" s="37">
        <f t="shared" si="43"/>
        <v>21163823.791852638</v>
      </c>
      <c r="N229" s="41">
        <f>'jan-juli'!M229</f>
        <v>20490658.244490638</v>
      </c>
      <c r="O229" s="41">
        <f t="shared" si="44"/>
        <v>673165.54736199975</v>
      </c>
      <c r="Q229" s="63"/>
      <c r="R229" s="64"/>
      <c r="S229" s="64"/>
      <c r="T229" s="64"/>
    </row>
    <row r="230" spans="1:20" s="34" customFormat="1" x14ac:dyDescent="0.3">
      <c r="A230" s="33">
        <v>4215</v>
      </c>
      <c r="B230" s="34" t="s">
        <v>186</v>
      </c>
      <c r="C230" s="36">
        <v>186445790</v>
      </c>
      <c r="D230" s="36">
        <v>11074</v>
      </c>
      <c r="E230" s="37">
        <f t="shared" si="38"/>
        <v>16836.354524110528</v>
      </c>
      <c r="F230" s="38">
        <f t="shared" si="35"/>
        <v>0.87057135787745765</v>
      </c>
      <c r="G230" s="39">
        <f t="shared" si="36"/>
        <v>1501.8457600044878</v>
      </c>
      <c r="H230" s="39">
        <f t="shared" si="37"/>
        <v>199.19661565848745</v>
      </c>
      <c r="I230" s="37">
        <f t="shared" si="39"/>
        <v>1701.0423756629752</v>
      </c>
      <c r="J230" s="40">
        <f t="shared" si="40"/>
        <v>-221.38337591167678</v>
      </c>
      <c r="K230" s="37">
        <f t="shared" si="41"/>
        <v>1479.6589997512986</v>
      </c>
      <c r="L230" s="37">
        <f t="shared" si="42"/>
        <v>18837343.268091787</v>
      </c>
      <c r="M230" s="37">
        <f t="shared" si="43"/>
        <v>16385743.763245881</v>
      </c>
      <c r="N230" s="41">
        <f>'jan-juli'!M230</f>
        <v>15952238.271389579</v>
      </c>
      <c r="O230" s="41">
        <f t="shared" si="44"/>
        <v>433505.4918563012</v>
      </c>
      <c r="Q230" s="63"/>
      <c r="R230" s="64"/>
      <c r="S230" s="64"/>
      <c r="T230" s="64"/>
    </row>
    <row r="231" spans="1:20" s="34" customFormat="1" x14ac:dyDescent="0.3">
      <c r="A231" s="33">
        <v>4216</v>
      </c>
      <c r="B231" s="34" t="s">
        <v>187</v>
      </c>
      <c r="C231" s="36">
        <v>71566667</v>
      </c>
      <c r="D231" s="36">
        <v>5226</v>
      </c>
      <c r="E231" s="37">
        <f t="shared" si="38"/>
        <v>13694.34883275928</v>
      </c>
      <c r="F231" s="38">
        <f t="shared" si="35"/>
        <v>0.70810506166937959</v>
      </c>
      <c r="G231" s="39">
        <f t="shared" si="36"/>
        <v>3387.0491748152363</v>
      </c>
      <c r="H231" s="39">
        <f t="shared" si="37"/>
        <v>1298.8986076314238</v>
      </c>
      <c r="I231" s="37">
        <f t="shared" si="39"/>
        <v>4685.9477824466603</v>
      </c>
      <c r="J231" s="40">
        <f t="shared" si="40"/>
        <v>-221.38337591167678</v>
      </c>
      <c r="K231" s="37">
        <f t="shared" si="41"/>
        <v>4464.5644065349834</v>
      </c>
      <c r="L231" s="37">
        <f t="shared" si="42"/>
        <v>24488763.111066248</v>
      </c>
      <c r="M231" s="37">
        <f t="shared" si="43"/>
        <v>23331813.588551823</v>
      </c>
      <c r="N231" s="41">
        <f>'jan-juli'!M231</f>
        <v>22749247.852698389</v>
      </c>
      <c r="O231" s="41">
        <f t="shared" si="44"/>
        <v>582565.73585343361</v>
      </c>
      <c r="Q231" s="63"/>
      <c r="R231" s="64"/>
      <c r="S231" s="64"/>
      <c r="T231" s="64"/>
    </row>
    <row r="232" spans="1:20" s="34" customFormat="1" x14ac:dyDescent="0.3">
      <c r="A232" s="33">
        <v>4217</v>
      </c>
      <c r="B232" s="34" t="s">
        <v>188</v>
      </c>
      <c r="C232" s="36">
        <v>28869338</v>
      </c>
      <c r="D232" s="36">
        <v>1836</v>
      </c>
      <c r="E232" s="37">
        <f t="shared" si="38"/>
        <v>15724.040305010893</v>
      </c>
      <c r="F232" s="38">
        <f t="shared" si="35"/>
        <v>0.81305600330819816</v>
      </c>
      <c r="G232" s="39">
        <f t="shared" si="36"/>
        <v>2169.2342914642691</v>
      </c>
      <c r="H232" s="39">
        <f t="shared" si="37"/>
        <v>588.50659234335967</v>
      </c>
      <c r="I232" s="37">
        <f t="shared" si="39"/>
        <v>2757.740883807629</v>
      </c>
      <c r="J232" s="40">
        <f t="shared" si="40"/>
        <v>-221.38337591167678</v>
      </c>
      <c r="K232" s="37">
        <f t="shared" si="41"/>
        <v>2536.357507895952</v>
      </c>
      <c r="L232" s="37">
        <f t="shared" si="42"/>
        <v>5063212.2626708066</v>
      </c>
      <c r="M232" s="37">
        <f t="shared" si="43"/>
        <v>4656752.3844969682</v>
      </c>
      <c r="N232" s="41">
        <f>'jan-juli'!M232</f>
        <v>4473723.7390077012</v>
      </c>
      <c r="O232" s="41">
        <f t="shared" si="44"/>
        <v>183028.64548926707</v>
      </c>
      <c r="Q232" s="63"/>
      <c r="R232" s="64"/>
      <c r="S232" s="64"/>
      <c r="T232" s="64"/>
    </row>
    <row r="233" spans="1:20" s="34" customFormat="1" x14ac:dyDescent="0.3">
      <c r="A233" s="33">
        <v>4218</v>
      </c>
      <c r="B233" s="34" t="s">
        <v>189</v>
      </c>
      <c r="C233" s="36">
        <v>21126109</v>
      </c>
      <c r="D233" s="36">
        <v>1331</v>
      </c>
      <c r="E233" s="37">
        <f t="shared" si="38"/>
        <v>15872.35837716003</v>
      </c>
      <c r="F233" s="38">
        <f t="shared" si="35"/>
        <v>0.82072520897167667</v>
      </c>
      <c r="G233" s="39">
        <f t="shared" si="36"/>
        <v>2080.2434481747864</v>
      </c>
      <c r="H233" s="39">
        <f t="shared" si="37"/>
        <v>536.59526709116165</v>
      </c>
      <c r="I233" s="37">
        <f t="shared" si="39"/>
        <v>2616.8387152659479</v>
      </c>
      <c r="J233" s="40">
        <f t="shared" si="40"/>
        <v>-221.38337591167678</v>
      </c>
      <c r="K233" s="37">
        <f t="shared" si="41"/>
        <v>2395.455339354271</v>
      </c>
      <c r="L233" s="37">
        <f t="shared" si="42"/>
        <v>3483012.3300189767</v>
      </c>
      <c r="M233" s="37">
        <f t="shared" si="43"/>
        <v>3188351.0566805345</v>
      </c>
      <c r="N233" s="41">
        <f>'jan-juli'!M233</f>
        <v>2879921.1630006791</v>
      </c>
      <c r="O233" s="41">
        <f t="shared" si="44"/>
        <v>308429.89367985539</v>
      </c>
      <c r="Q233" s="63"/>
      <c r="R233" s="64"/>
      <c r="S233" s="64"/>
      <c r="T233" s="64"/>
    </row>
    <row r="234" spans="1:20" s="34" customFormat="1" x14ac:dyDescent="0.3">
      <c r="A234" s="33">
        <v>4219</v>
      </c>
      <c r="B234" s="34" t="s">
        <v>190</v>
      </c>
      <c r="C234" s="36">
        <v>54238156</v>
      </c>
      <c r="D234" s="36">
        <v>3634</v>
      </c>
      <c r="E234" s="37">
        <f t="shared" si="38"/>
        <v>14925.194276279582</v>
      </c>
      <c r="F234" s="38">
        <f t="shared" si="35"/>
        <v>0.77174940864296304</v>
      </c>
      <c r="G234" s="39">
        <f t="shared" si="36"/>
        <v>2648.541908703055</v>
      </c>
      <c r="H234" s="39">
        <f t="shared" si="37"/>
        <v>868.10270239931822</v>
      </c>
      <c r="I234" s="37">
        <f t="shared" si="39"/>
        <v>3516.6446111023733</v>
      </c>
      <c r="J234" s="40">
        <f t="shared" si="40"/>
        <v>-221.38337591167678</v>
      </c>
      <c r="K234" s="37">
        <f t="shared" si="41"/>
        <v>3295.2612351906964</v>
      </c>
      <c r="L234" s="37">
        <f t="shared" si="42"/>
        <v>12779486.516746026</v>
      </c>
      <c r="M234" s="37">
        <f t="shared" si="43"/>
        <v>11974979.328682991</v>
      </c>
      <c r="N234" s="41">
        <f>'jan-juli'!M234</f>
        <v>12005436.096652493</v>
      </c>
      <c r="O234" s="41">
        <f t="shared" si="44"/>
        <v>-30456.767969502136</v>
      </c>
      <c r="Q234" s="63"/>
      <c r="R234" s="64"/>
      <c r="S234" s="64"/>
      <c r="T234" s="64"/>
    </row>
    <row r="235" spans="1:20" s="34" customFormat="1" x14ac:dyDescent="0.3">
      <c r="A235" s="33">
        <v>4220</v>
      </c>
      <c r="B235" s="34" t="s">
        <v>191</v>
      </c>
      <c r="C235" s="36">
        <v>20302515</v>
      </c>
      <c r="D235" s="36">
        <v>1162</v>
      </c>
      <c r="E235" s="37">
        <f t="shared" si="38"/>
        <v>17472.043889845096</v>
      </c>
      <c r="F235" s="38">
        <f t="shared" si="35"/>
        <v>0.90344147554594023</v>
      </c>
      <c r="G235" s="39">
        <f t="shared" si="36"/>
        <v>1120.432140563747</v>
      </c>
      <c r="H235" s="39">
        <f t="shared" si="37"/>
        <v>0</v>
      </c>
      <c r="I235" s="37">
        <f t="shared" si="39"/>
        <v>1120.432140563747</v>
      </c>
      <c r="J235" s="40">
        <f t="shared" si="40"/>
        <v>-221.38337591167678</v>
      </c>
      <c r="K235" s="37">
        <f t="shared" si="41"/>
        <v>899.04876465207019</v>
      </c>
      <c r="L235" s="37">
        <f t="shared" si="42"/>
        <v>1301942.1473350739</v>
      </c>
      <c r="M235" s="37">
        <f t="shared" si="43"/>
        <v>1044694.6645257055</v>
      </c>
      <c r="N235" s="41">
        <f>'jan-juli'!M235</f>
        <v>912798.56047705375</v>
      </c>
      <c r="O235" s="41">
        <f t="shared" si="44"/>
        <v>131896.10404865176</v>
      </c>
      <c r="Q235" s="63"/>
      <c r="R235" s="64"/>
      <c r="S235" s="64"/>
      <c r="T235" s="64"/>
    </row>
    <row r="236" spans="1:20" s="34" customFormat="1" x14ac:dyDescent="0.3">
      <c r="A236" s="33">
        <v>4221</v>
      </c>
      <c r="B236" s="34" t="s">
        <v>192</v>
      </c>
      <c r="C236" s="36">
        <v>35169320</v>
      </c>
      <c r="D236" s="36">
        <v>1164</v>
      </c>
      <c r="E236" s="37">
        <f t="shared" si="38"/>
        <v>30214.192439862542</v>
      </c>
      <c r="F236" s="38">
        <f t="shared" si="35"/>
        <v>1.5623103268509713</v>
      </c>
      <c r="G236" s="39">
        <f t="shared" si="36"/>
        <v>-6524.85698944672</v>
      </c>
      <c r="H236" s="39">
        <f t="shared" si="37"/>
        <v>0</v>
      </c>
      <c r="I236" s="37">
        <f t="shared" si="39"/>
        <v>-6524.85698944672</v>
      </c>
      <c r="J236" s="40">
        <f t="shared" si="40"/>
        <v>-221.38337591167678</v>
      </c>
      <c r="K236" s="37">
        <f t="shared" si="41"/>
        <v>-6746.240365358397</v>
      </c>
      <c r="L236" s="37">
        <f t="shared" si="42"/>
        <v>-7594933.5357159823</v>
      </c>
      <c r="M236" s="37">
        <f t="shared" si="43"/>
        <v>-7852623.7852771739</v>
      </c>
      <c r="N236" s="41">
        <f>'jan-juli'!M236</f>
        <v>-7832997.0385582708</v>
      </c>
      <c r="O236" s="41">
        <f t="shared" si="44"/>
        <v>-19626.746718903072</v>
      </c>
      <c r="Q236" s="63"/>
      <c r="R236" s="64"/>
      <c r="S236" s="64"/>
      <c r="T236" s="64"/>
    </row>
    <row r="237" spans="1:20" s="34" customFormat="1" x14ac:dyDescent="0.3">
      <c r="A237" s="33">
        <v>4222</v>
      </c>
      <c r="B237" s="34" t="s">
        <v>193</v>
      </c>
      <c r="C237" s="36">
        <v>64594189</v>
      </c>
      <c r="D237" s="36">
        <v>965</v>
      </c>
      <c r="E237" s="37">
        <f t="shared" si="38"/>
        <v>66936.983419689117</v>
      </c>
      <c r="F237" s="38">
        <f t="shared" si="35"/>
        <v>3.461166160670297</v>
      </c>
      <c r="G237" s="39">
        <f t="shared" si="36"/>
        <v>-28558.531577342666</v>
      </c>
      <c r="H237" s="39">
        <f t="shared" si="37"/>
        <v>0</v>
      </c>
      <c r="I237" s="37">
        <f t="shared" si="39"/>
        <v>-28558.531577342666</v>
      </c>
      <c r="J237" s="40">
        <f t="shared" si="40"/>
        <v>-221.38337591167678</v>
      </c>
      <c r="K237" s="37">
        <f t="shared" si="41"/>
        <v>-28779.914953254342</v>
      </c>
      <c r="L237" s="37">
        <f t="shared" si="42"/>
        <v>-27558982.972135674</v>
      </c>
      <c r="M237" s="37">
        <f t="shared" si="43"/>
        <v>-27772617.929890439</v>
      </c>
      <c r="N237" s="41">
        <f>'jan-juli'!M237</f>
        <v>-27196939.634543579</v>
      </c>
      <c r="O237" s="41">
        <f t="shared" si="44"/>
        <v>-575678.29534685984</v>
      </c>
      <c r="Q237" s="63"/>
      <c r="R237" s="64"/>
      <c r="S237" s="64"/>
      <c r="T237" s="64"/>
    </row>
    <row r="238" spans="1:20" s="34" customFormat="1" x14ac:dyDescent="0.3">
      <c r="A238" s="33">
        <v>4223</v>
      </c>
      <c r="B238" s="34" t="s">
        <v>197</v>
      </c>
      <c r="C238" s="36">
        <v>208875481</v>
      </c>
      <c r="D238" s="36">
        <v>14774</v>
      </c>
      <c r="E238" s="37">
        <f t="shared" si="38"/>
        <v>14138.045282252606</v>
      </c>
      <c r="F238" s="38">
        <f t="shared" si="35"/>
        <v>0.73104764225994945</v>
      </c>
      <c r="G238" s="39">
        <f t="shared" si="36"/>
        <v>3120.8313051192408</v>
      </c>
      <c r="H238" s="39">
        <f t="shared" si="37"/>
        <v>1143.60485030876</v>
      </c>
      <c r="I238" s="37">
        <f t="shared" si="39"/>
        <v>4264.4361554280003</v>
      </c>
      <c r="J238" s="40">
        <f t="shared" si="40"/>
        <v>-221.38337591167678</v>
      </c>
      <c r="K238" s="37">
        <f t="shared" si="41"/>
        <v>4043.0527795163234</v>
      </c>
      <c r="L238" s="37">
        <f t="shared" si="42"/>
        <v>63002779.760293275</v>
      </c>
      <c r="M238" s="37">
        <f t="shared" si="43"/>
        <v>59732061.764574163</v>
      </c>
      <c r="N238" s="41">
        <f>'jan-juli'!M238</f>
        <v>57840437.177777648</v>
      </c>
      <c r="O238" s="41">
        <f t="shared" si="44"/>
        <v>1891624.5867965147</v>
      </c>
      <c r="Q238" s="63"/>
      <c r="R238" s="64"/>
      <c r="S238" s="64"/>
      <c r="T238" s="64"/>
    </row>
    <row r="239" spans="1:20" s="34" customFormat="1" x14ac:dyDescent="0.3">
      <c r="A239" s="33">
        <v>4224</v>
      </c>
      <c r="B239" s="34" t="s">
        <v>198</v>
      </c>
      <c r="C239" s="36">
        <v>30885697</v>
      </c>
      <c r="D239" s="36">
        <v>932</v>
      </c>
      <c r="E239" s="37">
        <f t="shared" si="38"/>
        <v>33139.159871244636</v>
      </c>
      <c r="F239" s="38">
        <f t="shared" si="35"/>
        <v>1.7135540456048786</v>
      </c>
      <c r="G239" s="39">
        <f t="shared" si="36"/>
        <v>-8279.8374482759773</v>
      </c>
      <c r="H239" s="39">
        <f t="shared" si="37"/>
        <v>0</v>
      </c>
      <c r="I239" s="37">
        <f t="shared" si="39"/>
        <v>-8279.8374482759773</v>
      </c>
      <c r="J239" s="40">
        <f t="shared" si="40"/>
        <v>-221.38337591167678</v>
      </c>
      <c r="K239" s="37">
        <f t="shared" si="41"/>
        <v>-8501.2208241876542</v>
      </c>
      <c r="L239" s="37">
        <f t="shared" si="42"/>
        <v>-7716808.5017932104</v>
      </c>
      <c r="M239" s="37">
        <f t="shared" si="43"/>
        <v>-7923137.8081428939</v>
      </c>
      <c r="N239" s="41">
        <f>'jan-juli'!M239</f>
        <v>-7977340.3504607463</v>
      </c>
      <c r="O239" s="41">
        <f t="shared" si="44"/>
        <v>54202.542317852378</v>
      </c>
      <c r="Q239" s="63"/>
      <c r="R239" s="64"/>
      <c r="S239" s="64"/>
      <c r="T239" s="64"/>
    </row>
    <row r="240" spans="1:20" s="34" customFormat="1" x14ac:dyDescent="0.3">
      <c r="A240" s="33">
        <v>4225</v>
      </c>
      <c r="B240" s="34" t="s">
        <v>200</v>
      </c>
      <c r="C240" s="36">
        <v>148417895</v>
      </c>
      <c r="D240" s="36">
        <v>10365</v>
      </c>
      <c r="E240" s="37">
        <f t="shared" si="38"/>
        <v>14319.140858658948</v>
      </c>
      <c r="F240" s="38">
        <f t="shared" si="35"/>
        <v>0.74041170154201652</v>
      </c>
      <c r="G240" s="39">
        <f t="shared" si="36"/>
        <v>3012.1739592754357</v>
      </c>
      <c r="H240" s="39">
        <f t="shared" si="37"/>
        <v>1080.2213985665403</v>
      </c>
      <c r="I240" s="37">
        <f t="shared" si="39"/>
        <v>4092.395357841976</v>
      </c>
      <c r="J240" s="40">
        <f t="shared" si="40"/>
        <v>-221.38337591167678</v>
      </c>
      <c r="K240" s="37">
        <f t="shared" si="41"/>
        <v>3871.011981930299</v>
      </c>
      <c r="L240" s="37">
        <f t="shared" si="42"/>
        <v>42417677.884032078</v>
      </c>
      <c r="M240" s="37">
        <f t="shared" si="43"/>
        <v>40123039.192707546</v>
      </c>
      <c r="N240" s="41">
        <f>'jan-juli'!M240</f>
        <v>41685356.074381717</v>
      </c>
      <c r="O240" s="41">
        <f t="shared" si="44"/>
        <v>-1562316.8816741705</v>
      </c>
      <c r="Q240" s="63"/>
      <c r="R240" s="64"/>
      <c r="S240" s="64"/>
      <c r="T240" s="64"/>
    </row>
    <row r="241" spans="1:20" s="34" customFormat="1" x14ac:dyDescent="0.3">
      <c r="A241" s="33">
        <v>4226</v>
      </c>
      <c r="B241" s="34" t="s">
        <v>201</v>
      </c>
      <c r="C241" s="36">
        <v>25570900</v>
      </c>
      <c r="D241" s="36">
        <v>1680</v>
      </c>
      <c r="E241" s="37">
        <f t="shared" si="38"/>
        <v>15220.773809523809</v>
      </c>
      <c r="F241" s="38">
        <f t="shared" si="35"/>
        <v>0.78703318490514085</v>
      </c>
      <c r="G241" s="39">
        <f t="shared" si="36"/>
        <v>2471.194188756519</v>
      </c>
      <c r="H241" s="39">
        <f t="shared" si="37"/>
        <v>764.64986576383887</v>
      </c>
      <c r="I241" s="37">
        <f t="shared" si="39"/>
        <v>3235.844054520358</v>
      </c>
      <c r="J241" s="40">
        <f t="shared" si="40"/>
        <v>-221.38337591167678</v>
      </c>
      <c r="K241" s="37">
        <f t="shared" si="41"/>
        <v>3014.4606786086811</v>
      </c>
      <c r="L241" s="37">
        <f t="shared" si="42"/>
        <v>5436218.0115942014</v>
      </c>
      <c r="M241" s="37">
        <f t="shared" si="43"/>
        <v>5064293.9400625844</v>
      </c>
      <c r="N241" s="41">
        <f>'jan-juli'!M241</f>
        <v>5039422.5023599872</v>
      </c>
      <c r="O241" s="41">
        <f t="shared" si="44"/>
        <v>24871.437702597119</v>
      </c>
      <c r="Q241" s="63"/>
      <c r="R241" s="64"/>
      <c r="S241" s="64"/>
      <c r="T241" s="64"/>
    </row>
    <row r="242" spans="1:20" s="34" customFormat="1" x14ac:dyDescent="0.3">
      <c r="A242" s="33">
        <v>4227</v>
      </c>
      <c r="B242" s="34" t="s">
        <v>202</v>
      </c>
      <c r="C242" s="36">
        <v>115510289</v>
      </c>
      <c r="D242" s="36">
        <v>5987</v>
      </c>
      <c r="E242" s="37">
        <f t="shared" si="38"/>
        <v>19293.517454484718</v>
      </c>
      <c r="F242" s="38">
        <f t="shared" si="35"/>
        <v>0.99762592101098269</v>
      </c>
      <c r="G242" s="39">
        <f t="shared" si="36"/>
        <v>27.548001779973855</v>
      </c>
      <c r="H242" s="39">
        <f t="shared" si="37"/>
        <v>0</v>
      </c>
      <c r="I242" s="37">
        <f t="shared" si="39"/>
        <v>27.548001779973855</v>
      </c>
      <c r="J242" s="40">
        <f t="shared" si="40"/>
        <v>-221.38337591167678</v>
      </c>
      <c r="K242" s="37">
        <f t="shared" si="41"/>
        <v>-193.83537413170293</v>
      </c>
      <c r="L242" s="37">
        <f t="shared" si="42"/>
        <v>164929.88665670349</v>
      </c>
      <c r="M242" s="37">
        <f t="shared" si="43"/>
        <v>-1160492.3849265054</v>
      </c>
      <c r="N242" s="41">
        <f>'jan-juli'!M242</f>
        <v>-1597031.2122408578</v>
      </c>
      <c r="O242" s="41">
        <f t="shared" si="44"/>
        <v>436538.82731435238</v>
      </c>
      <c r="Q242" s="63"/>
      <c r="R242" s="64"/>
      <c r="S242" s="64"/>
      <c r="T242" s="64"/>
    </row>
    <row r="243" spans="1:20" s="34" customFormat="1" x14ac:dyDescent="0.3">
      <c r="A243" s="33">
        <v>4228</v>
      </c>
      <c r="B243" s="34" t="s">
        <v>203</v>
      </c>
      <c r="C243" s="36">
        <v>80485079</v>
      </c>
      <c r="D243" s="36">
        <v>1822</v>
      </c>
      <c r="E243" s="37">
        <f t="shared" si="38"/>
        <v>44174.027991218441</v>
      </c>
      <c r="F243" s="38">
        <f t="shared" si="35"/>
        <v>2.2841431306379278</v>
      </c>
      <c r="G243" s="39">
        <f t="shared" si="36"/>
        <v>-14900.75832026026</v>
      </c>
      <c r="H243" s="39">
        <f t="shared" si="37"/>
        <v>0</v>
      </c>
      <c r="I243" s="37">
        <f t="shared" si="39"/>
        <v>-14900.75832026026</v>
      </c>
      <c r="J243" s="40">
        <f t="shared" si="40"/>
        <v>-221.38337591167678</v>
      </c>
      <c r="K243" s="37">
        <f t="shared" si="41"/>
        <v>-15122.141696171937</v>
      </c>
      <c r="L243" s="37">
        <f t="shared" si="42"/>
        <v>-27149181.659514192</v>
      </c>
      <c r="M243" s="37">
        <f t="shared" si="43"/>
        <v>-27552542.17042527</v>
      </c>
      <c r="N243" s="41">
        <f>'jan-juli'!M243</f>
        <v>-27627881.121179696</v>
      </c>
      <c r="O243" s="41">
        <f t="shared" si="44"/>
        <v>75338.95075442642</v>
      </c>
      <c r="Q243" s="63"/>
      <c r="R243" s="64"/>
      <c r="S243" s="64"/>
      <c r="T243" s="64"/>
    </row>
    <row r="244" spans="1:20" s="34" customFormat="1" x14ac:dyDescent="0.3">
      <c r="A244" s="33">
        <v>4601</v>
      </c>
      <c r="B244" s="34" t="s">
        <v>227</v>
      </c>
      <c r="C244" s="36">
        <v>5760524168</v>
      </c>
      <c r="D244" s="36">
        <v>283929</v>
      </c>
      <c r="E244" s="37">
        <f t="shared" si="38"/>
        <v>20288.607954805604</v>
      </c>
      <c r="F244" s="38">
        <f t="shared" si="35"/>
        <v>1.0490798914553998</v>
      </c>
      <c r="G244" s="39">
        <f t="shared" si="36"/>
        <v>-569.50629841255795</v>
      </c>
      <c r="H244" s="39">
        <f t="shared" si="37"/>
        <v>0</v>
      </c>
      <c r="I244" s="37">
        <f t="shared" si="39"/>
        <v>-569.50629841255795</v>
      </c>
      <c r="J244" s="40">
        <f t="shared" si="40"/>
        <v>-221.38337591167678</v>
      </c>
      <c r="K244" s="37">
        <f t="shared" si="41"/>
        <v>-790.88967432423476</v>
      </c>
      <c r="L244" s="37">
        <f t="shared" si="42"/>
        <v>-161699353.80197915</v>
      </c>
      <c r="M244" s="37">
        <f t="shared" si="43"/>
        <v>-224556514.34120566</v>
      </c>
      <c r="N244" s="41">
        <f>'jan-juli'!M244</f>
        <v>-217479481.95018101</v>
      </c>
      <c r="O244" s="41">
        <f t="shared" si="44"/>
        <v>-7077032.3910246491</v>
      </c>
      <c r="Q244" s="63"/>
      <c r="R244" s="64"/>
      <c r="S244" s="64"/>
      <c r="T244" s="64"/>
    </row>
    <row r="245" spans="1:20" s="34" customFormat="1" x14ac:dyDescent="0.3">
      <c r="A245" s="33">
        <v>4602</v>
      </c>
      <c r="B245" s="34" t="s">
        <v>426</v>
      </c>
      <c r="C245" s="36">
        <v>341996975</v>
      </c>
      <c r="D245" s="36">
        <v>17207</v>
      </c>
      <c r="E245" s="37">
        <f t="shared" si="38"/>
        <v>19875.456209682106</v>
      </c>
      <c r="F245" s="38">
        <f t="shared" si="35"/>
        <v>1.027716711246375</v>
      </c>
      <c r="G245" s="39">
        <f t="shared" si="36"/>
        <v>-321.61525133845936</v>
      </c>
      <c r="H245" s="39">
        <f t="shared" si="37"/>
        <v>0</v>
      </c>
      <c r="I245" s="37">
        <f t="shared" si="39"/>
        <v>-321.61525133845936</v>
      </c>
      <c r="J245" s="40">
        <f t="shared" si="40"/>
        <v>-221.38337591167678</v>
      </c>
      <c r="K245" s="37">
        <f t="shared" si="41"/>
        <v>-542.99862725013611</v>
      </c>
      <c r="L245" s="37">
        <f t="shared" si="42"/>
        <v>-5534033.6297808699</v>
      </c>
      <c r="M245" s="37">
        <f t="shared" si="43"/>
        <v>-9343377.3790930919</v>
      </c>
      <c r="N245" s="41">
        <f>'jan-juli'!M245</f>
        <v>-9329781.40040561</v>
      </c>
      <c r="O245" s="41">
        <f t="shared" si="44"/>
        <v>-13595.978687481955</v>
      </c>
      <c r="Q245" s="63"/>
      <c r="R245" s="64"/>
      <c r="S245" s="64"/>
      <c r="T245" s="64"/>
    </row>
    <row r="246" spans="1:20" s="34" customFormat="1" x14ac:dyDescent="0.3">
      <c r="A246" s="33">
        <v>4611</v>
      </c>
      <c r="B246" s="34" t="s">
        <v>228</v>
      </c>
      <c r="C246" s="36">
        <v>69410956</v>
      </c>
      <c r="D246" s="36">
        <v>4062</v>
      </c>
      <c r="E246" s="37">
        <f t="shared" si="38"/>
        <v>17087.87690792713</v>
      </c>
      <c r="F246" s="38">
        <f t="shared" si="35"/>
        <v>0.88357703454589676</v>
      </c>
      <c r="G246" s="39">
        <f t="shared" si="36"/>
        <v>1350.9323297145268</v>
      </c>
      <c r="H246" s="39">
        <f t="shared" si="37"/>
        <v>111.16378132267673</v>
      </c>
      <c r="I246" s="37">
        <f t="shared" si="39"/>
        <v>1462.0961110372034</v>
      </c>
      <c r="J246" s="40">
        <f t="shared" si="40"/>
        <v>-221.38337591167678</v>
      </c>
      <c r="K246" s="37">
        <f t="shared" si="41"/>
        <v>1240.7127351255267</v>
      </c>
      <c r="L246" s="37">
        <f t="shared" si="42"/>
        <v>5939034.4030331206</v>
      </c>
      <c r="M246" s="37">
        <f t="shared" si="43"/>
        <v>5039775.1300798897</v>
      </c>
      <c r="N246" s="41">
        <f>'jan-juli'!M246</f>
        <v>4029705.5446346798</v>
      </c>
      <c r="O246" s="41">
        <f t="shared" si="44"/>
        <v>1010069.5854452099</v>
      </c>
      <c r="Q246" s="63"/>
      <c r="R246" s="64"/>
      <c r="S246" s="64"/>
      <c r="T246" s="64"/>
    </row>
    <row r="247" spans="1:20" s="34" customFormat="1" x14ac:dyDescent="0.3">
      <c r="A247" s="33">
        <v>4612</v>
      </c>
      <c r="B247" s="34" t="s">
        <v>229</v>
      </c>
      <c r="C247" s="36">
        <v>88456563</v>
      </c>
      <c r="D247" s="36">
        <v>5766</v>
      </c>
      <c r="E247" s="37">
        <f t="shared" si="38"/>
        <v>15341.061914672217</v>
      </c>
      <c r="F247" s="38">
        <f t="shared" si="35"/>
        <v>0.79325302179949897</v>
      </c>
      <c r="G247" s="39">
        <f t="shared" si="36"/>
        <v>2399.0213256674747</v>
      </c>
      <c r="H247" s="39">
        <f t="shared" si="37"/>
        <v>722.54902896189628</v>
      </c>
      <c r="I247" s="37">
        <f t="shared" si="39"/>
        <v>3121.5703546293707</v>
      </c>
      <c r="J247" s="40">
        <f t="shared" si="40"/>
        <v>-221.38337591167678</v>
      </c>
      <c r="K247" s="37">
        <f t="shared" si="41"/>
        <v>2900.1869787176938</v>
      </c>
      <c r="L247" s="37">
        <f t="shared" si="42"/>
        <v>17998974.664792951</v>
      </c>
      <c r="M247" s="37">
        <f t="shared" si="43"/>
        <v>16722478.119286222</v>
      </c>
      <c r="N247" s="41">
        <f>'jan-juli'!M247</f>
        <v>16093686.464171242</v>
      </c>
      <c r="O247" s="41">
        <f t="shared" si="44"/>
        <v>628791.65511498041</v>
      </c>
      <c r="Q247" s="63"/>
      <c r="R247" s="64"/>
      <c r="S247" s="64"/>
      <c r="T247" s="64"/>
    </row>
    <row r="248" spans="1:20" s="34" customFormat="1" x14ac:dyDescent="0.3">
      <c r="A248" s="33">
        <v>4613</v>
      </c>
      <c r="B248" s="34" t="s">
        <v>230</v>
      </c>
      <c r="C248" s="36">
        <v>207478129</v>
      </c>
      <c r="D248" s="36">
        <v>11957</v>
      </c>
      <c r="E248" s="37">
        <f t="shared" si="38"/>
        <v>17352.022162749854</v>
      </c>
      <c r="F248" s="38">
        <f t="shared" si="35"/>
        <v>0.89723541248267613</v>
      </c>
      <c r="G248" s="39">
        <f t="shared" si="36"/>
        <v>1192.4451768208921</v>
      </c>
      <c r="H248" s="39">
        <f t="shared" si="37"/>
        <v>18.712942134723196</v>
      </c>
      <c r="I248" s="37">
        <f t="shared" si="39"/>
        <v>1211.1581189556152</v>
      </c>
      <c r="J248" s="40">
        <f t="shared" si="40"/>
        <v>-221.38337591167678</v>
      </c>
      <c r="K248" s="37">
        <f t="shared" si="41"/>
        <v>989.77474304393843</v>
      </c>
      <c r="L248" s="37">
        <f t="shared" si="42"/>
        <v>14481817.628352292</v>
      </c>
      <c r="M248" s="37">
        <f t="shared" si="43"/>
        <v>11834736.602576371</v>
      </c>
      <c r="N248" s="41">
        <f>'jan-juli'!M248</f>
        <v>12075749.930427598</v>
      </c>
      <c r="O248" s="41">
        <f t="shared" si="44"/>
        <v>-241013.32785122655</v>
      </c>
      <c r="Q248" s="63"/>
      <c r="R248" s="64"/>
      <c r="S248" s="64"/>
      <c r="T248" s="64"/>
    </row>
    <row r="249" spans="1:20" s="34" customFormat="1" x14ac:dyDescent="0.3">
      <c r="A249" s="33">
        <v>4614</v>
      </c>
      <c r="B249" s="34" t="s">
        <v>231</v>
      </c>
      <c r="C249" s="36">
        <v>342604955</v>
      </c>
      <c r="D249" s="36">
        <v>18759</v>
      </c>
      <c r="E249" s="37">
        <f t="shared" si="38"/>
        <v>18263.497787728556</v>
      </c>
      <c r="F249" s="38">
        <f t="shared" si="35"/>
        <v>0.94436583916581429</v>
      </c>
      <c r="G249" s="39">
        <f t="shared" si="36"/>
        <v>645.55980183367058</v>
      </c>
      <c r="H249" s="39">
        <f t="shared" si="37"/>
        <v>0</v>
      </c>
      <c r="I249" s="37">
        <f t="shared" si="39"/>
        <v>645.55980183367058</v>
      </c>
      <c r="J249" s="40">
        <f t="shared" si="40"/>
        <v>-221.38337591167678</v>
      </c>
      <c r="K249" s="37">
        <f t="shared" si="41"/>
        <v>424.17642592199377</v>
      </c>
      <c r="L249" s="37">
        <f t="shared" si="42"/>
        <v>12110056.322597826</v>
      </c>
      <c r="M249" s="37">
        <f t="shared" si="43"/>
        <v>7957125.5738706812</v>
      </c>
      <c r="N249" s="41">
        <f>'jan-juli'!M249</f>
        <v>6508407.9481833326</v>
      </c>
      <c r="O249" s="41">
        <f t="shared" si="44"/>
        <v>1448717.6256873487</v>
      </c>
      <c r="Q249" s="63"/>
      <c r="R249" s="64"/>
      <c r="S249" s="64"/>
      <c r="T249" s="64"/>
    </row>
    <row r="250" spans="1:20" s="34" customFormat="1" x14ac:dyDescent="0.3">
      <c r="A250" s="33">
        <v>4615</v>
      </c>
      <c r="B250" s="34" t="s">
        <v>232</v>
      </c>
      <c r="C250" s="36">
        <v>54737125</v>
      </c>
      <c r="D250" s="36">
        <v>3189</v>
      </c>
      <c r="E250" s="37">
        <f t="shared" si="38"/>
        <v>17164.354029476326</v>
      </c>
      <c r="F250" s="38">
        <f t="shared" si="35"/>
        <v>0.88753150054732832</v>
      </c>
      <c r="G250" s="39">
        <f t="shared" si="36"/>
        <v>1305.0460567850089</v>
      </c>
      <c r="H250" s="39">
        <f t="shared" si="37"/>
        <v>84.396788780457968</v>
      </c>
      <c r="I250" s="37">
        <f t="shared" si="39"/>
        <v>1389.4428455654668</v>
      </c>
      <c r="J250" s="40">
        <f t="shared" si="40"/>
        <v>-221.38337591167678</v>
      </c>
      <c r="K250" s="37">
        <f t="shared" si="41"/>
        <v>1168.0594696537901</v>
      </c>
      <c r="L250" s="37">
        <f t="shared" si="42"/>
        <v>4430933.2345082732</v>
      </c>
      <c r="M250" s="37">
        <f t="shared" si="43"/>
        <v>3724941.6487259367</v>
      </c>
      <c r="N250" s="41">
        <f>'jan-juli'!M250</f>
        <v>3437138.7385868998</v>
      </c>
      <c r="O250" s="41">
        <f t="shared" si="44"/>
        <v>287802.91013903683</v>
      </c>
      <c r="Q250" s="63"/>
      <c r="R250" s="64"/>
      <c r="S250" s="64"/>
      <c r="T250" s="64"/>
    </row>
    <row r="251" spans="1:20" s="34" customFormat="1" x14ac:dyDescent="0.3">
      <c r="A251" s="33">
        <v>4616</v>
      </c>
      <c r="B251" s="34" t="s">
        <v>233</v>
      </c>
      <c r="C251" s="36">
        <v>57644651</v>
      </c>
      <c r="D251" s="36">
        <v>2869</v>
      </c>
      <c r="E251" s="37">
        <f t="shared" si="38"/>
        <v>20092.245033112584</v>
      </c>
      <c r="F251" s="38">
        <f t="shared" si="35"/>
        <v>1.0389263908784032</v>
      </c>
      <c r="G251" s="39">
        <f t="shared" si="36"/>
        <v>-451.68854539674572</v>
      </c>
      <c r="H251" s="39">
        <f t="shared" si="37"/>
        <v>0</v>
      </c>
      <c r="I251" s="37">
        <f t="shared" si="39"/>
        <v>-451.68854539674572</v>
      </c>
      <c r="J251" s="40">
        <f t="shared" si="40"/>
        <v>-221.38337591167678</v>
      </c>
      <c r="K251" s="37">
        <f t="shared" si="41"/>
        <v>-673.07192130842247</v>
      </c>
      <c r="L251" s="37">
        <f t="shared" si="42"/>
        <v>-1295894.4367432634</v>
      </c>
      <c r="M251" s="37">
        <f t="shared" si="43"/>
        <v>-1931043.3422338641</v>
      </c>
      <c r="N251" s="41">
        <f>'jan-juli'!M251</f>
        <v>-2052862.9161715454</v>
      </c>
      <c r="O251" s="41">
        <f t="shared" si="44"/>
        <v>121819.57393768127</v>
      </c>
      <c r="Q251" s="63"/>
      <c r="R251" s="64"/>
      <c r="S251" s="64"/>
      <c r="T251" s="64"/>
    </row>
    <row r="252" spans="1:20" s="34" customFormat="1" x14ac:dyDescent="0.3">
      <c r="A252" s="33">
        <v>4617</v>
      </c>
      <c r="B252" s="34" t="s">
        <v>234</v>
      </c>
      <c r="C252" s="36">
        <v>240694975</v>
      </c>
      <c r="D252" s="36">
        <v>13071</v>
      </c>
      <c r="E252" s="37">
        <f t="shared" si="38"/>
        <v>18414.42697574784</v>
      </c>
      <c r="F252" s="38">
        <f t="shared" si="35"/>
        <v>0.95217005996486703</v>
      </c>
      <c r="G252" s="39">
        <f t="shared" si="36"/>
        <v>555.00228902210074</v>
      </c>
      <c r="H252" s="39">
        <f t="shared" si="37"/>
        <v>0</v>
      </c>
      <c r="I252" s="37">
        <f t="shared" si="39"/>
        <v>555.00228902210074</v>
      </c>
      <c r="J252" s="40">
        <f t="shared" si="40"/>
        <v>-221.38337591167678</v>
      </c>
      <c r="K252" s="37">
        <f t="shared" si="41"/>
        <v>333.61891311042393</v>
      </c>
      <c r="L252" s="37">
        <f t="shared" si="42"/>
        <v>7254434.9198078783</v>
      </c>
      <c r="M252" s="37">
        <f t="shared" si="43"/>
        <v>4360732.8132663509</v>
      </c>
      <c r="N252" s="41">
        <f>'jan-juli'!M252</f>
        <v>3070509.6046433314</v>
      </c>
      <c r="O252" s="41">
        <f t="shared" si="44"/>
        <v>1290223.2086230195</v>
      </c>
      <c r="Q252" s="63"/>
      <c r="R252" s="64"/>
      <c r="S252" s="64"/>
      <c r="T252" s="64"/>
    </row>
    <row r="253" spans="1:20" s="34" customFormat="1" x14ac:dyDescent="0.3">
      <c r="A253" s="33">
        <v>4618</v>
      </c>
      <c r="B253" s="34" t="s">
        <v>235</v>
      </c>
      <c r="C253" s="36">
        <v>225471318</v>
      </c>
      <c r="D253" s="36">
        <v>11048</v>
      </c>
      <c r="E253" s="37">
        <f t="shared" si="38"/>
        <v>20408.337979724838</v>
      </c>
      <c r="F253" s="38">
        <f t="shared" si="35"/>
        <v>1.0552708712321308</v>
      </c>
      <c r="G253" s="39">
        <f t="shared" si="36"/>
        <v>-641.3443133640983</v>
      </c>
      <c r="H253" s="39">
        <f t="shared" si="37"/>
        <v>0</v>
      </c>
      <c r="I253" s="37">
        <f t="shared" si="39"/>
        <v>-641.3443133640983</v>
      </c>
      <c r="J253" s="40">
        <f t="shared" si="40"/>
        <v>-221.38337591167678</v>
      </c>
      <c r="K253" s="37">
        <f t="shared" si="41"/>
        <v>-862.72768927577511</v>
      </c>
      <c r="L253" s="37">
        <f t="shared" si="42"/>
        <v>-7085571.9740465581</v>
      </c>
      <c r="M253" s="37">
        <f t="shared" si="43"/>
        <v>-9531415.5111187641</v>
      </c>
      <c r="N253" s="41">
        <f>'jan-juli'!M253</f>
        <v>-10513620.071126953</v>
      </c>
      <c r="O253" s="41">
        <f t="shared" si="44"/>
        <v>982204.56000818871</v>
      </c>
      <c r="Q253" s="63"/>
      <c r="R253" s="64"/>
      <c r="S253" s="64"/>
      <c r="T253" s="64"/>
    </row>
    <row r="254" spans="1:20" s="34" customFormat="1" x14ac:dyDescent="0.3">
      <c r="A254" s="33">
        <v>4619</v>
      </c>
      <c r="B254" s="34" t="s">
        <v>236</v>
      </c>
      <c r="C254" s="36">
        <v>43358109</v>
      </c>
      <c r="D254" s="36">
        <v>906</v>
      </c>
      <c r="E254" s="37">
        <f t="shared" si="38"/>
        <v>47856.632450331126</v>
      </c>
      <c r="F254" s="38">
        <f t="shared" si="35"/>
        <v>2.4745626160380598</v>
      </c>
      <c r="G254" s="39">
        <f t="shared" si="36"/>
        <v>-17110.32099572787</v>
      </c>
      <c r="H254" s="39">
        <f t="shared" si="37"/>
        <v>0</v>
      </c>
      <c r="I254" s="37">
        <f t="shared" si="39"/>
        <v>-17110.32099572787</v>
      </c>
      <c r="J254" s="40">
        <f t="shared" si="40"/>
        <v>-221.38337591167678</v>
      </c>
      <c r="K254" s="37">
        <f t="shared" si="41"/>
        <v>-17331.704371639546</v>
      </c>
      <c r="L254" s="37">
        <f t="shared" si="42"/>
        <v>-15501950.822129451</v>
      </c>
      <c r="M254" s="37">
        <f t="shared" si="43"/>
        <v>-15702524.160705429</v>
      </c>
      <c r="N254" s="41">
        <f>'jan-juli'!M254</f>
        <v>-15745540.363001538</v>
      </c>
      <c r="O254" s="41">
        <f t="shared" si="44"/>
        <v>43016.20229610987</v>
      </c>
      <c r="Q254" s="63"/>
      <c r="R254" s="64"/>
      <c r="S254" s="64"/>
      <c r="T254" s="64"/>
    </row>
    <row r="255" spans="1:20" s="34" customFormat="1" x14ac:dyDescent="0.3">
      <c r="A255" s="33">
        <v>4620</v>
      </c>
      <c r="B255" s="34" t="s">
        <v>237</v>
      </c>
      <c r="C255" s="36">
        <v>25616543</v>
      </c>
      <c r="D255" s="36">
        <v>1080</v>
      </c>
      <c r="E255" s="37">
        <f t="shared" si="38"/>
        <v>23719.021296296298</v>
      </c>
      <c r="F255" s="38">
        <f t="shared" si="35"/>
        <v>1.2264591214131555</v>
      </c>
      <c r="G255" s="39">
        <f t="shared" si="36"/>
        <v>-2627.7543033069742</v>
      </c>
      <c r="H255" s="39">
        <f t="shared" si="37"/>
        <v>0</v>
      </c>
      <c r="I255" s="37">
        <f t="shared" si="39"/>
        <v>-2627.7543033069742</v>
      </c>
      <c r="J255" s="40">
        <f t="shared" si="40"/>
        <v>-221.38337591167678</v>
      </c>
      <c r="K255" s="37">
        <f t="shared" si="41"/>
        <v>-2849.1376792186511</v>
      </c>
      <c r="L255" s="37">
        <f t="shared" si="42"/>
        <v>-2837974.6475715321</v>
      </c>
      <c r="M255" s="37">
        <f t="shared" si="43"/>
        <v>-3077068.693556143</v>
      </c>
      <c r="N255" s="41">
        <f>'jan-juli'!M255</f>
        <v>-3250205.4790746835</v>
      </c>
      <c r="O255" s="41">
        <f t="shared" si="44"/>
        <v>173136.78551854054</v>
      </c>
      <c r="Q255" s="63"/>
      <c r="R255" s="64"/>
      <c r="S255" s="64"/>
      <c r="T255" s="64"/>
    </row>
    <row r="256" spans="1:20" s="34" customFormat="1" x14ac:dyDescent="0.3">
      <c r="A256" s="33">
        <v>4621</v>
      </c>
      <c r="B256" s="34" t="s">
        <v>238</v>
      </c>
      <c r="C256" s="36">
        <v>278362971</v>
      </c>
      <c r="D256" s="36">
        <v>15740</v>
      </c>
      <c r="E256" s="37">
        <f t="shared" si="38"/>
        <v>17685.068043202034</v>
      </c>
      <c r="F256" s="38">
        <f t="shared" si="35"/>
        <v>0.91445649225772707</v>
      </c>
      <c r="G256" s="39">
        <f t="shared" si="36"/>
        <v>992.61764854958381</v>
      </c>
      <c r="H256" s="39">
        <f t="shared" si="37"/>
        <v>0</v>
      </c>
      <c r="I256" s="37">
        <f t="shared" si="39"/>
        <v>992.61764854958381</v>
      </c>
      <c r="J256" s="40">
        <f t="shared" si="40"/>
        <v>-221.38337591167678</v>
      </c>
      <c r="K256" s="37">
        <f t="shared" si="41"/>
        <v>771.234272637907</v>
      </c>
      <c r="L256" s="37">
        <f t="shared" si="42"/>
        <v>15623801.788170449</v>
      </c>
      <c r="M256" s="37">
        <f t="shared" si="43"/>
        <v>12139227.451320656</v>
      </c>
      <c r="N256" s="41">
        <f>'jan-juli'!M256</f>
        <v>10750596.392004153</v>
      </c>
      <c r="O256" s="41">
        <f t="shared" si="44"/>
        <v>1388631.0593165029</v>
      </c>
      <c r="Q256" s="63"/>
      <c r="R256" s="64"/>
      <c r="S256" s="64"/>
      <c r="T256" s="64"/>
    </row>
    <row r="257" spans="1:20" s="34" customFormat="1" x14ac:dyDescent="0.3">
      <c r="A257" s="33">
        <v>4622</v>
      </c>
      <c r="B257" s="34" t="s">
        <v>239</v>
      </c>
      <c r="C257" s="36">
        <v>147915175</v>
      </c>
      <c r="D257" s="36">
        <v>8457</v>
      </c>
      <c r="E257" s="37">
        <f t="shared" si="38"/>
        <v>17490.265460565213</v>
      </c>
      <c r="F257" s="38">
        <f t="shared" si="35"/>
        <v>0.90438367342742076</v>
      </c>
      <c r="G257" s="39">
        <f t="shared" si="36"/>
        <v>1109.4991981316764</v>
      </c>
      <c r="H257" s="39">
        <f t="shared" si="37"/>
        <v>0</v>
      </c>
      <c r="I257" s="37">
        <f t="shared" si="39"/>
        <v>1109.4991981316764</v>
      </c>
      <c r="J257" s="40">
        <f t="shared" si="40"/>
        <v>-221.38337591167678</v>
      </c>
      <c r="K257" s="37">
        <f t="shared" si="41"/>
        <v>888.11582221999959</v>
      </c>
      <c r="L257" s="37">
        <f t="shared" si="42"/>
        <v>9383034.7185995877</v>
      </c>
      <c r="M257" s="37">
        <f t="shared" si="43"/>
        <v>7510795.5085145365</v>
      </c>
      <c r="N257" s="41">
        <f>'jan-juli'!M257</f>
        <v>6728109.179134639</v>
      </c>
      <c r="O257" s="41">
        <f t="shared" si="44"/>
        <v>782686.32937989756</v>
      </c>
      <c r="Q257" s="63"/>
      <c r="R257" s="64"/>
      <c r="S257" s="64"/>
      <c r="T257" s="64"/>
    </row>
    <row r="258" spans="1:20" s="34" customFormat="1" x14ac:dyDescent="0.3">
      <c r="A258" s="33">
        <v>4623</v>
      </c>
      <c r="B258" s="34" t="s">
        <v>240</v>
      </c>
      <c r="C258" s="36">
        <v>43994355</v>
      </c>
      <c r="D258" s="36">
        <v>2485</v>
      </c>
      <c r="E258" s="37">
        <f t="shared" si="38"/>
        <v>17703.96579476861</v>
      </c>
      <c r="F258" s="38">
        <f t="shared" si="35"/>
        <v>0.91543365398347865</v>
      </c>
      <c r="G258" s="39">
        <f t="shared" si="36"/>
        <v>981.2789976096384</v>
      </c>
      <c r="H258" s="39">
        <f t="shared" si="37"/>
        <v>0</v>
      </c>
      <c r="I258" s="37">
        <f t="shared" si="39"/>
        <v>981.2789976096384</v>
      </c>
      <c r="J258" s="40">
        <f t="shared" si="40"/>
        <v>-221.38337591167678</v>
      </c>
      <c r="K258" s="37">
        <f t="shared" si="41"/>
        <v>759.89562169796159</v>
      </c>
      <c r="L258" s="37">
        <f t="shared" si="42"/>
        <v>2438478.3090599515</v>
      </c>
      <c r="M258" s="37">
        <f t="shared" si="43"/>
        <v>1888340.6199194347</v>
      </c>
      <c r="N258" s="41">
        <f>'jan-juli'!M258</f>
        <v>1608259.498610565</v>
      </c>
      <c r="O258" s="41">
        <f t="shared" si="44"/>
        <v>280081.12130886968</v>
      </c>
      <c r="Q258" s="63"/>
      <c r="R258" s="64"/>
      <c r="S258" s="64"/>
      <c r="T258" s="64"/>
    </row>
    <row r="259" spans="1:20" s="34" customFormat="1" x14ac:dyDescent="0.3">
      <c r="A259" s="33">
        <v>4624</v>
      </c>
      <c r="B259" s="34" t="s">
        <v>427</v>
      </c>
      <c r="C259" s="36">
        <v>439024307</v>
      </c>
      <c r="D259" s="36">
        <v>24908</v>
      </c>
      <c r="E259" s="37">
        <f t="shared" si="38"/>
        <v>17625.835354103099</v>
      </c>
      <c r="F259" s="38">
        <f t="shared" si="35"/>
        <v>0.91139369843821305</v>
      </c>
      <c r="G259" s="39">
        <f t="shared" si="36"/>
        <v>1028.1572620089448</v>
      </c>
      <c r="H259" s="39">
        <f t="shared" si="37"/>
        <v>0</v>
      </c>
      <c r="I259" s="37">
        <f t="shared" si="39"/>
        <v>1028.1572620089448</v>
      </c>
      <c r="J259" s="40">
        <f t="shared" si="40"/>
        <v>-221.38337591167678</v>
      </c>
      <c r="K259" s="37">
        <f t="shared" si="41"/>
        <v>806.77388609726802</v>
      </c>
      <c r="L259" s="37">
        <f t="shared" si="42"/>
        <v>25609341.082118798</v>
      </c>
      <c r="M259" s="37">
        <f t="shared" si="43"/>
        <v>20095123.954910751</v>
      </c>
      <c r="N259" s="41">
        <f>'jan-juli'!M259</f>
        <v>20177500.21408128</v>
      </c>
      <c r="O259" s="41">
        <f t="shared" si="44"/>
        <v>-82376.259170528501</v>
      </c>
      <c r="Q259" s="63"/>
      <c r="R259" s="64"/>
      <c r="S259" s="64"/>
      <c r="T259" s="64"/>
    </row>
    <row r="260" spans="1:20" s="34" customFormat="1" x14ac:dyDescent="0.3">
      <c r="A260" s="33">
        <v>4625</v>
      </c>
      <c r="B260" s="34" t="s">
        <v>241</v>
      </c>
      <c r="C260" s="36">
        <v>160461373</v>
      </c>
      <c r="D260" s="36">
        <v>5236</v>
      </c>
      <c r="E260" s="37">
        <f t="shared" si="38"/>
        <v>30645.793162719634</v>
      </c>
      <c r="F260" s="38">
        <f t="shared" si="35"/>
        <v>1.5846274636646749</v>
      </c>
      <c r="G260" s="39">
        <f t="shared" si="36"/>
        <v>-6783.8174231609755</v>
      </c>
      <c r="H260" s="39">
        <f t="shared" si="37"/>
        <v>0</v>
      </c>
      <c r="I260" s="37">
        <f t="shared" si="39"/>
        <v>-6783.8174231609755</v>
      </c>
      <c r="J260" s="40">
        <f t="shared" si="40"/>
        <v>-221.38337591167678</v>
      </c>
      <c r="K260" s="37">
        <f t="shared" si="41"/>
        <v>-7005.2007990726524</v>
      </c>
      <c r="L260" s="37">
        <f t="shared" si="42"/>
        <v>-35520068.027670868</v>
      </c>
      <c r="M260" s="37">
        <f t="shared" si="43"/>
        <v>-36679231.383944407</v>
      </c>
      <c r="N260" s="41">
        <f>'jan-juli'!M260</f>
        <v>-35306590.674476899</v>
      </c>
      <c r="O260" s="41">
        <f t="shared" si="44"/>
        <v>-1372640.7094675079</v>
      </c>
      <c r="Q260" s="63"/>
      <c r="R260" s="64"/>
      <c r="S260" s="64"/>
      <c r="T260" s="64"/>
    </row>
    <row r="261" spans="1:20" s="34" customFormat="1" x14ac:dyDescent="0.3">
      <c r="A261" s="33">
        <v>4626</v>
      </c>
      <c r="B261" s="34" t="s">
        <v>246</v>
      </c>
      <c r="C261" s="36">
        <v>670753916</v>
      </c>
      <c r="D261" s="36">
        <v>38316</v>
      </c>
      <c r="E261" s="37">
        <f t="shared" si="38"/>
        <v>17505.84392942896</v>
      </c>
      <c r="F261" s="38">
        <f t="shared" si="35"/>
        <v>0.90518920224738841</v>
      </c>
      <c r="G261" s="39">
        <f t="shared" si="36"/>
        <v>1100.1521168134284</v>
      </c>
      <c r="H261" s="39">
        <f t="shared" si="37"/>
        <v>0</v>
      </c>
      <c r="I261" s="37">
        <f t="shared" si="39"/>
        <v>1100.1521168134284</v>
      </c>
      <c r="J261" s="40">
        <f t="shared" si="40"/>
        <v>-221.38337591167678</v>
      </c>
      <c r="K261" s="37">
        <f t="shared" si="41"/>
        <v>878.76874090175158</v>
      </c>
      <c r="L261" s="37">
        <f t="shared" si="42"/>
        <v>42153428.507823326</v>
      </c>
      <c r="M261" s="37">
        <f t="shared" si="43"/>
        <v>33670903.076391511</v>
      </c>
      <c r="N261" s="41">
        <f>'jan-juli'!M261</f>
        <v>33557432.281272627</v>
      </c>
      <c r="O261" s="41">
        <f t="shared" si="44"/>
        <v>113470.79511888325</v>
      </c>
      <c r="Q261" s="63"/>
      <c r="R261" s="64"/>
      <c r="S261" s="64"/>
      <c r="T261" s="64"/>
    </row>
    <row r="262" spans="1:20" s="34" customFormat="1" x14ac:dyDescent="0.3">
      <c r="A262" s="33">
        <v>4627</v>
      </c>
      <c r="B262" s="34" t="s">
        <v>242</v>
      </c>
      <c r="C262" s="36">
        <v>474498138</v>
      </c>
      <c r="D262" s="36">
        <v>29553</v>
      </c>
      <c r="E262" s="37">
        <f t="shared" si="38"/>
        <v>16055.836564815754</v>
      </c>
      <c r="F262" s="38">
        <f t="shared" si="35"/>
        <v>0.83021246791122894</v>
      </c>
      <c r="G262" s="39">
        <f t="shared" si="36"/>
        <v>1970.1565355813518</v>
      </c>
      <c r="H262" s="39">
        <f t="shared" si="37"/>
        <v>472.37790141165812</v>
      </c>
      <c r="I262" s="37">
        <f t="shared" si="39"/>
        <v>2442.5344369930099</v>
      </c>
      <c r="J262" s="40">
        <f t="shared" si="40"/>
        <v>-221.38337591167678</v>
      </c>
      <c r="K262" s="37">
        <f t="shared" si="41"/>
        <v>2221.151061081333</v>
      </c>
      <c r="L262" s="37">
        <f t="shared" si="42"/>
        <v>72184220.216454417</v>
      </c>
      <c r="M262" s="37">
        <f t="shared" si="43"/>
        <v>65641677.308136635</v>
      </c>
      <c r="N262" s="41">
        <f>'jan-juli'!M262</f>
        <v>64162623.932050407</v>
      </c>
      <c r="O262" s="41">
        <f t="shared" si="44"/>
        <v>1479053.3760862276</v>
      </c>
      <c r="Q262" s="63"/>
      <c r="R262" s="64"/>
      <c r="S262" s="64"/>
      <c r="T262" s="64"/>
    </row>
    <row r="263" spans="1:20" s="34" customFormat="1" x14ac:dyDescent="0.3">
      <c r="A263" s="33">
        <v>4628</v>
      </c>
      <c r="B263" s="34" t="s">
        <v>243</v>
      </c>
      <c r="C263" s="36">
        <v>73873634</v>
      </c>
      <c r="D263" s="36">
        <v>3977</v>
      </c>
      <c r="E263" s="37">
        <f t="shared" si="38"/>
        <v>18575.215991953733</v>
      </c>
      <c r="F263" s="38">
        <f t="shared" si="35"/>
        <v>0.9604841110838126</v>
      </c>
      <c r="G263" s="39">
        <f t="shared" si="36"/>
        <v>458.52887929856439</v>
      </c>
      <c r="H263" s="39">
        <f t="shared" si="37"/>
        <v>0</v>
      </c>
      <c r="I263" s="37">
        <f t="shared" si="39"/>
        <v>458.52887929856439</v>
      </c>
      <c r="J263" s="40">
        <f t="shared" si="40"/>
        <v>-221.38337591167678</v>
      </c>
      <c r="K263" s="37">
        <f t="shared" si="41"/>
        <v>237.14550338688761</v>
      </c>
      <c r="L263" s="37">
        <f t="shared" si="42"/>
        <v>1823569.3529703906</v>
      </c>
      <c r="M263" s="37">
        <f t="shared" si="43"/>
        <v>943127.66696965205</v>
      </c>
      <c r="N263" s="41">
        <f>'jan-juli'!M263</f>
        <v>410745.41825924296</v>
      </c>
      <c r="O263" s="41">
        <f t="shared" si="44"/>
        <v>532382.24871040904</v>
      </c>
      <c r="Q263" s="63"/>
      <c r="R263" s="64"/>
      <c r="S263" s="64"/>
      <c r="T263" s="64"/>
    </row>
    <row r="264" spans="1:20" s="34" customFormat="1" x14ac:dyDescent="0.3">
      <c r="A264" s="33">
        <v>4629</v>
      </c>
      <c r="B264" s="34" t="s">
        <v>244</v>
      </c>
      <c r="C264" s="36">
        <v>22960867</v>
      </c>
      <c r="D264" s="36">
        <v>388</v>
      </c>
      <c r="E264" s="37">
        <f t="shared" si="38"/>
        <v>59177.492268041235</v>
      </c>
      <c r="F264" s="38">
        <f t="shared" ref="F264:F327" si="45">IF(ISNUMBER(C264),E264/E$366,"")</f>
        <v>3.0599397111645898</v>
      </c>
      <c r="G264" s="39">
        <f t="shared" ref="G264:G327" si="46">(E$366-E264)*0.6</f>
        <v>-23902.836886353936</v>
      </c>
      <c r="H264" s="39">
        <f t="shared" ref="H264:H327" si="47">IF(E264&gt;=E$366*0.9,0,IF(E264&lt;0.9*E$366,(E$366*0.9-E264)*0.35))</f>
        <v>0</v>
      </c>
      <c r="I264" s="37">
        <f t="shared" si="39"/>
        <v>-23902.836886353936</v>
      </c>
      <c r="J264" s="40">
        <f t="shared" si="40"/>
        <v>-221.38337591167678</v>
      </c>
      <c r="K264" s="37">
        <f t="shared" si="41"/>
        <v>-24124.220262265611</v>
      </c>
      <c r="L264" s="37">
        <f t="shared" si="42"/>
        <v>-9274300.7119053267</v>
      </c>
      <c r="M264" s="37">
        <f t="shared" si="43"/>
        <v>-9360197.4617590569</v>
      </c>
      <c r="N264" s="41">
        <f>'jan-juli'!M264</f>
        <v>-9273277.6128527559</v>
      </c>
      <c r="O264" s="41">
        <f t="shared" si="44"/>
        <v>-86919.848906300962</v>
      </c>
      <c r="Q264" s="63"/>
      <c r="R264" s="64"/>
      <c r="S264" s="64"/>
      <c r="T264" s="64"/>
    </row>
    <row r="265" spans="1:20" s="34" customFormat="1" x14ac:dyDescent="0.3">
      <c r="A265" s="33">
        <v>4630</v>
      </c>
      <c r="B265" s="34" t="s">
        <v>245</v>
      </c>
      <c r="C265" s="36">
        <v>126626812</v>
      </c>
      <c r="D265" s="36">
        <v>8098</v>
      </c>
      <c r="E265" s="37">
        <f t="shared" ref="E265:E328" si="48">(C265)/D265</f>
        <v>15636.800691528773</v>
      </c>
      <c r="F265" s="38">
        <f t="shared" si="45"/>
        <v>0.80854503220331486</v>
      </c>
      <c r="G265" s="39">
        <f t="shared" si="46"/>
        <v>2221.5780595535402</v>
      </c>
      <c r="H265" s="39">
        <f t="shared" si="47"/>
        <v>619.04045706210138</v>
      </c>
      <c r="I265" s="37">
        <f t="shared" ref="I265:I328" si="49">G265+H265</f>
        <v>2840.6185166156415</v>
      </c>
      <c r="J265" s="40">
        <f t="shared" ref="J265:J328" si="50">I$368</f>
        <v>-221.38337591167678</v>
      </c>
      <c r="K265" s="37">
        <f t="shared" ref="K265:K328" si="51">I265+J265</f>
        <v>2619.2351407039646</v>
      </c>
      <c r="L265" s="37">
        <f t="shared" ref="L265:L328" si="52">(I265*D265)</f>
        <v>23003328.747553464</v>
      </c>
      <c r="M265" s="37">
        <f t="shared" ref="M265:M328" si="53">(K265*D265)</f>
        <v>21210566.169420704</v>
      </c>
      <c r="N265" s="41">
        <f>'jan-juli'!M265</f>
        <v>19753724.791494753</v>
      </c>
      <c r="O265" s="41">
        <f t="shared" ref="O265:O328" si="54">M265-N265</f>
        <v>1456841.377925951</v>
      </c>
      <c r="Q265" s="63"/>
      <c r="R265" s="64"/>
      <c r="S265" s="64"/>
      <c r="T265" s="64"/>
    </row>
    <row r="266" spans="1:20" s="34" customFormat="1" x14ac:dyDescent="0.3">
      <c r="A266" s="33">
        <v>4631</v>
      </c>
      <c r="B266" s="34" t="s">
        <v>428</v>
      </c>
      <c r="C266" s="36">
        <v>485785290</v>
      </c>
      <c r="D266" s="36">
        <v>29224</v>
      </c>
      <c r="E266" s="37">
        <f t="shared" si="48"/>
        <v>16622.819942513004</v>
      </c>
      <c r="F266" s="38">
        <f t="shared" si="45"/>
        <v>0.85952994802896954</v>
      </c>
      <c r="G266" s="39">
        <f t="shared" si="46"/>
        <v>1629.9665089630018</v>
      </c>
      <c r="H266" s="39">
        <f t="shared" si="47"/>
        <v>273.93371921762059</v>
      </c>
      <c r="I266" s="37">
        <f t="shared" si="49"/>
        <v>1903.9002281806224</v>
      </c>
      <c r="J266" s="40">
        <f t="shared" si="50"/>
        <v>-221.38337591167678</v>
      </c>
      <c r="K266" s="37">
        <f t="shared" si="51"/>
        <v>1682.5168522689457</v>
      </c>
      <c r="L266" s="37">
        <f t="shared" si="52"/>
        <v>55639580.268350512</v>
      </c>
      <c r="M266" s="37">
        <f t="shared" si="53"/>
        <v>49169872.490707673</v>
      </c>
      <c r="N266" s="41">
        <f>'jan-juli'!M266</f>
        <v>46220464.648671575</v>
      </c>
      <c r="O266" s="41">
        <f t="shared" si="54"/>
        <v>2949407.8420360982</v>
      </c>
      <c r="Q266" s="63"/>
      <c r="R266" s="64"/>
      <c r="S266" s="64"/>
      <c r="T266" s="64"/>
    </row>
    <row r="267" spans="1:20" s="34" customFormat="1" x14ac:dyDescent="0.3">
      <c r="A267" s="33">
        <v>4632</v>
      </c>
      <c r="B267" s="34" t="s">
        <v>247</v>
      </c>
      <c r="C267" s="36">
        <v>59050742</v>
      </c>
      <c r="D267" s="36">
        <v>2870</v>
      </c>
      <c r="E267" s="37">
        <f t="shared" si="48"/>
        <v>20575.17142857143</v>
      </c>
      <c r="F267" s="38">
        <f t="shared" si="45"/>
        <v>1.0638974668466246</v>
      </c>
      <c r="G267" s="39">
        <f t="shared" si="46"/>
        <v>-741.44438267205328</v>
      </c>
      <c r="H267" s="39">
        <f t="shared" si="47"/>
        <v>0</v>
      </c>
      <c r="I267" s="37">
        <f t="shared" si="49"/>
        <v>-741.44438267205328</v>
      </c>
      <c r="J267" s="40">
        <f t="shared" si="50"/>
        <v>-221.38337591167678</v>
      </c>
      <c r="K267" s="37">
        <f t="shared" si="51"/>
        <v>-962.82775858373009</v>
      </c>
      <c r="L267" s="37">
        <f t="shared" si="52"/>
        <v>-2127945.3782687928</v>
      </c>
      <c r="M267" s="37">
        <f t="shared" si="53"/>
        <v>-2763315.6671353052</v>
      </c>
      <c r="N267" s="41">
        <f>'jan-juli'!M267</f>
        <v>-2754659.815689208</v>
      </c>
      <c r="O267" s="41">
        <f t="shared" si="54"/>
        <v>-8655.851446097251</v>
      </c>
      <c r="Q267" s="63"/>
      <c r="R267" s="64"/>
      <c r="S267" s="64"/>
      <c r="T267" s="64"/>
    </row>
    <row r="268" spans="1:20" s="34" customFormat="1" x14ac:dyDescent="0.3">
      <c r="A268" s="33">
        <v>4633</v>
      </c>
      <c r="B268" s="34" t="s">
        <v>248</v>
      </c>
      <c r="C268" s="36">
        <v>9584885</v>
      </c>
      <c r="D268" s="36">
        <v>548</v>
      </c>
      <c r="E268" s="37">
        <f t="shared" si="48"/>
        <v>17490.666058394159</v>
      </c>
      <c r="F268" s="38">
        <f t="shared" si="45"/>
        <v>0.90440438747186602</v>
      </c>
      <c r="G268" s="39">
        <f t="shared" si="46"/>
        <v>1109.2588394343088</v>
      </c>
      <c r="H268" s="39">
        <f t="shared" si="47"/>
        <v>0</v>
      </c>
      <c r="I268" s="37">
        <f t="shared" si="49"/>
        <v>1109.2588394343088</v>
      </c>
      <c r="J268" s="40">
        <f t="shared" si="50"/>
        <v>-221.38337591167678</v>
      </c>
      <c r="K268" s="37">
        <f t="shared" si="51"/>
        <v>887.875463522632</v>
      </c>
      <c r="L268" s="37">
        <f t="shared" si="52"/>
        <v>607873.84401000128</v>
      </c>
      <c r="M268" s="37">
        <f t="shared" si="53"/>
        <v>486555.75401040236</v>
      </c>
      <c r="N268" s="41">
        <f>'jan-juli'!M268</f>
        <v>441557.06432136422</v>
      </c>
      <c r="O268" s="41">
        <f t="shared" si="54"/>
        <v>44998.689689038147</v>
      </c>
      <c r="Q268" s="63"/>
      <c r="R268" s="64"/>
      <c r="S268" s="64"/>
      <c r="T268" s="64"/>
    </row>
    <row r="269" spans="1:20" s="34" customFormat="1" x14ac:dyDescent="0.3">
      <c r="A269" s="33">
        <v>4634</v>
      </c>
      <c r="B269" s="34" t="s">
        <v>249</v>
      </c>
      <c r="C269" s="36">
        <v>39904413</v>
      </c>
      <c r="D269" s="36">
        <v>1691</v>
      </c>
      <c r="E269" s="37">
        <f t="shared" si="48"/>
        <v>23598.115316380841</v>
      </c>
      <c r="F269" s="38">
        <f t="shared" si="45"/>
        <v>1.2202073355553695</v>
      </c>
      <c r="G269" s="39">
        <f t="shared" si="46"/>
        <v>-2555.2107153577003</v>
      </c>
      <c r="H269" s="39">
        <f t="shared" si="47"/>
        <v>0</v>
      </c>
      <c r="I269" s="37">
        <f t="shared" si="49"/>
        <v>-2555.2107153577003</v>
      </c>
      <c r="J269" s="40">
        <f t="shared" si="50"/>
        <v>-221.38337591167678</v>
      </c>
      <c r="K269" s="37">
        <f t="shared" si="51"/>
        <v>-2776.5940912693773</v>
      </c>
      <c r="L269" s="37">
        <f t="shared" si="52"/>
        <v>-4320861.3196698716</v>
      </c>
      <c r="M269" s="37">
        <f t="shared" si="53"/>
        <v>-4695220.6083365167</v>
      </c>
      <c r="N269" s="41">
        <f>'jan-juli'!M269</f>
        <v>-4778457.6843660083</v>
      </c>
      <c r="O269" s="41">
        <f t="shared" si="54"/>
        <v>83237.076029491611</v>
      </c>
      <c r="Q269" s="63"/>
      <c r="R269" s="64"/>
      <c r="S269" s="64"/>
      <c r="T269" s="64"/>
    </row>
    <row r="270" spans="1:20" s="34" customFormat="1" x14ac:dyDescent="0.3">
      <c r="A270" s="33">
        <v>4635</v>
      </c>
      <c r="B270" s="34" t="s">
        <v>250</v>
      </c>
      <c r="C270" s="36">
        <v>46384843</v>
      </c>
      <c r="D270" s="36">
        <v>2297</v>
      </c>
      <c r="E270" s="37">
        <f t="shared" si="48"/>
        <v>20193.662603395733</v>
      </c>
      <c r="F270" s="38">
        <f t="shared" si="45"/>
        <v>1.044170473363575</v>
      </c>
      <c r="G270" s="39">
        <f t="shared" si="46"/>
        <v>-512.53908756663509</v>
      </c>
      <c r="H270" s="39">
        <f t="shared" si="47"/>
        <v>0</v>
      </c>
      <c r="I270" s="37">
        <f t="shared" si="49"/>
        <v>-512.53908756663509</v>
      </c>
      <c r="J270" s="40">
        <f t="shared" si="50"/>
        <v>-221.38337591167678</v>
      </c>
      <c r="K270" s="37">
        <f t="shared" si="51"/>
        <v>-733.9224634783119</v>
      </c>
      <c r="L270" s="37">
        <f t="shared" si="52"/>
        <v>-1177302.2841405608</v>
      </c>
      <c r="M270" s="37">
        <f t="shared" si="53"/>
        <v>-1685819.8986096825</v>
      </c>
      <c r="N270" s="41">
        <f>'jan-juli'!M270</f>
        <v>-1218524.7920690237</v>
      </c>
      <c r="O270" s="41">
        <f t="shared" si="54"/>
        <v>-467295.10654065874</v>
      </c>
      <c r="Q270" s="63"/>
      <c r="R270" s="64"/>
      <c r="S270" s="64"/>
      <c r="T270" s="64"/>
    </row>
    <row r="271" spans="1:20" s="34" customFormat="1" x14ac:dyDescent="0.3">
      <c r="A271" s="33">
        <v>4636</v>
      </c>
      <c r="B271" s="34" t="s">
        <v>251</v>
      </c>
      <c r="C271" s="36">
        <v>15407183</v>
      </c>
      <c r="D271" s="36">
        <v>802</v>
      </c>
      <c r="E271" s="37">
        <f t="shared" si="48"/>
        <v>19210.951371571071</v>
      </c>
      <c r="F271" s="38">
        <f t="shared" si="45"/>
        <v>0.993356608030324</v>
      </c>
      <c r="G271" s="39">
        <f t="shared" si="46"/>
        <v>77.087651528161942</v>
      </c>
      <c r="H271" s="39">
        <f t="shared" si="47"/>
        <v>0</v>
      </c>
      <c r="I271" s="37">
        <f t="shared" si="49"/>
        <v>77.087651528161942</v>
      </c>
      <c r="J271" s="40">
        <f t="shared" si="50"/>
        <v>-221.38337591167678</v>
      </c>
      <c r="K271" s="37">
        <f t="shared" si="51"/>
        <v>-144.29572438351482</v>
      </c>
      <c r="L271" s="37">
        <f t="shared" si="52"/>
        <v>61824.29652558588</v>
      </c>
      <c r="M271" s="37">
        <f t="shared" si="53"/>
        <v>-115725.17095557888</v>
      </c>
      <c r="N271" s="41">
        <f>'jan-juli'!M271</f>
        <v>-184346.6131647194</v>
      </c>
      <c r="O271" s="41">
        <f t="shared" si="54"/>
        <v>68621.442209140514</v>
      </c>
      <c r="Q271" s="63"/>
      <c r="R271" s="64"/>
      <c r="S271" s="64"/>
      <c r="T271" s="64"/>
    </row>
    <row r="272" spans="1:20" s="34" customFormat="1" x14ac:dyDescent="0.3">
      <c r="A272" s="33">
        <v>4637</v>
      </c>
      <c r="B272" s="34" t="s">
        <v>252</v>
      </c>
      <c r="C272" s="36">
        <v>24561096</v>
      </c>
      <c r="D272" s="36">
        <v>1328</v>
      </c>
      <c r="E272" s="37">
        <f t="shared" si="48"/>
        <v>18494.801204819276</v>
      </c>
      <c r="F272" s="38">
        <f t="shared" si="45"/>
        <v>0.95632603693962559</v>
      </c>
      <c r="G272" s="39">
        <f t="shared" si="46"/>
        <v>506.77775157923895</v>
      </c>
      <c r="H272" s="39">
        <f t="shared" si="47"/>
        <v>0</v>
      </c>
      <c r="I272" s="37">
        <f t="shared" si="49"/>
        <v>506.77775157923895</v>
      </c>
      <c r="J272" s="40">
        <f t="shared" si="50"/>
        <v>-221.38337591167678</v>
      </c>
      <c r="K272" s="37">
        <f t="shared" si="51"/>
        <v>285.39437566756214</v>
      </c>
      <c r="L272" s="37">
        <f t="shared" si="52"/>
        <v>673000.85409722931</v>
      </c>
      <c r="M272" s="37">
        <f t="shared" si="53"/>
        <v>379003.73088652251</v>
      </c>
      <c r="N272" s="41">
        <f>'jan-juli'!M272</f>
        <v>161748.0405452027</v>
      </c>
      <c r="O272" s="41">
        <f t="shared" si="54"/>
        <v>217255.6903413198</v>
      </c>
      <c r="Q272" s="63"/>
      <c r="R272" s="64"/>
      <c r="S272" s="64"/>
      <c r="T272" s="64"/>
    </row>
    <row r="273" spans="1:20" s="34" customFormat="1" x14ac:dyDescent="0.3">
      <c r="A273" s="33">
        <v>4638</v>
      </c>
      <c r="B273" s="34" t="s">
        <v>253</v>
      </c>
      <c r="C273" s="36">
        <v>81563698</v>
      </c>
      <c r="D273" s="36">
        <v>4101</v>
      </c>
      <c r="E273" s="37">
        <f t="shared" si="48"/>
        <v>19888.733967325043</v>
      </c>
      <c r="F273" s="38">
        <f t="shared" si="45"/>
        <v>1.0284032752816135</v>
      </c>
      <c r="G273" s="39">
        <f t="shared" si="46"/>
        <v>-329.58190592422108</v>
      </c>
      <c r="H273" s="39">
        <f t="shared" si="47"/>
        <v>0</v>
      </c>
      <c r="I273" s="37">
        <f t="shared" si="49"/>
        <v>-329.58190592422108</v>
      </c>
      <c r="J273" s="40">
        <f t="shared" si="50"/>
        <v>-221.38337591167678</v>
      </c>
      <c r="K273" s="37">
        <f t="shared" si="51"/>
        <v>-550.96528183589783</v>
      </c>
      <c r="L273" s="37">
        <f t="shared" si="52"/>
        <v>-1351615.3961952305</v>
      </c>
      <c r="M273" s="37">
        <f t="shared" si="53"/>
        <v>-2259508.6208090172</v>
      </c>
      <c r="N273" s="41">
        <f>'jan-juli'!M273</f>
        <v>-2661278.5219308101</v>
      </c>
      <c r="O273" s="41">
        <f t="shared" si="54"/>
        <v>401769.90112179285</v>
      </c>
      <c r="Q273" s="63"/>
      <c r="R273" s="64"/>
      <c r="S273" s="64"/>
      <c r="T273" s="64"/>
    </row>
    <row r="274" spans="1:20" s="34" customFormat="1" x14ac:dyDescent="0.3">
      <c r="A274" s="33">
        <v>4639</v>
      </c>
      <c r="B274" s="34" t="s">
        <v>254</v>
      </c>
      <c r="C274" s="36">
        <v>54693092</v>
      </c>
      <c r="D274" s="36">
        <v>2635</v>
      </c>
      <c r="E274" s="37">
        <f t="shared" si="48"/>
        <v>20756.39165085389</v>
      </c>
      <c r="F274" s="38">
        <f t="shared" si="45"/>
        <v>1.0732679712964668</v>
      </c>
      <c r="G274" s="39">
        <f t="shared" si="46"/>
        <v>-850.17651604152923</v>
      </c>
      <c r="H274" s="39">
        <f t="shared" si="47"/>
        <v>0</v>
      </c>
      <c r="I274" s="37">
        <f t="shared" si="49"/>
        <v>-850.17651604152923</v>
      </c>
      <c r="J274" s="40">
        <f t="shared" si="50"/>
        <v>-221.38337591167678</v>
      </c>
      <c r="K274" s="37">
        <f t="shared" si="51"/>
        <v>-1071.559891953206</v>
      </c>
      <c r="L274" s="37">
        <f t="shared" si="52"/>
        <v>-2240215.1197694293</v>
      </c>
      <c r="M274" s="37">
        <f t="shared" si="53"/>
        <v>-2823560.3152966979</v>
      </c>
      <c r="N274" s="41">
        <f>'jan-juli'!M274</f>
        <v>-3095070.8290386936</v>
      </c>
      <c r="O274" s="41">
        <f t="shared" si="54"/>
        <v>271510.51374199567</v>
      </c>
      <c r="Q274" s="63"/>
      <c r="R274" s="64"/>
      <c r="S274" s="64"/>
      <c r="T274" s="64"/>
    </row>
    <row r="275" spans="1:20" s="34" customFormat="1" x14ac:dyDescent="0.3">
      <c r="A275" s="33">
        <v>4640</v>
      </c>
      <c r="B275" s="34" t="s">
        <v>255</v>
      </c>
      <c r="C275" s="36">
        <v>201699505</v>
      </c>
      <c r="D275" s="36">
        <v>11847</v>
      </c>
      <c r="E275" s="37">
        <f t="shared" si="48"/>
        <v>17025.365493373851</v>
      </c>
      <c r="F275" s="38">
        <f t="shared" si="45"/>
        <v>0.88034470494790951</v>
      </c>
      <c r="G275" s="39">
        <f t="shared" si="46"/>
        <v>1388.439178446494</v>
      </c>
      <c r="H275" s="39">
        <f t="shared" si="47"/>
        <v>133.04277641632433</v>
      </c>
      <c r="I275" s="37">
        <f t="shared" si="49"/>
        <v>1521.4819548628184</v>
      </c>
      <c r="J275" s="40">
        <f t="shared" si="50"/>
        <v>-221.38337591167678</v>
      </c>
      <c r="K275" s="37">
        <f t="shared" si="51"/>
        <v>1300.0985789511417</v>
      </c>
      <c r="L275" s="37">
        <f t="shared" si="52"/>
        <v>18024996.71925981</v>
      </c>
      <c r="M275" s="37">
        <f t="shared" si="53"/>
        <v>15402267.864834176</v>
      </c>
      <c r="N275" s="41">
        <f>'jan-juli'!M275</f>
        <v>14143780.547534976</v>
      </c>
      <c r="O275" s="41">
        <f t="shared" si="54"/>
        <v>1258487.3172992002</v>
      </c>
      <c r="Q275" s="63"/>
      <c r="R275" s="64"/>
      <c r="S275" s="64"/>
      <c r="T275" s="64"/>
    </row>
    <row r="276" spans="1:20" s="34" customFormat="1" x14ac:dyDescent="0.3">
      <c r="A276" s="33">
        <v>4641</v>
      </c>
      <c r="B276" s="34" t="s">
        <v>256</v>
      </c>
      <c r="C276" s="36">
        <v>63542184</v>
      </c>
      <c r="D276" s="36">
        <v>1781</v>
      </c>
      <c r="E276" s="37">
        <f t="shared" si="48"/>
        <v>35677.812464907358</v>
      </c>
      <c r="F276" s="38">
        <f t="shared" si="45"/>
        <v>1.8448222623960575</v>
      </c>
      <c r="G276" s="39">
        <f t="shared" si="46"/>
        <v>-9803.0290044736103</v>
      </c>
      <c r="H276" s="39">
        <f t="shared" si="47"/>
        <v>0</v>
      </c>
      <c r="I276" s="37">
        <f t="shared" si="49"/>
        <v>-9803.0290044736103</v>
      </c>
      <c r="J276" s="40">
        <f t="shared" si="50"/>
        <v>-221.38337591167678</v>
      </c>
      <c r="K276" s="37">
        <f t="shared" si="51"/>
        <v>-10024.412380385287</v>
      </c>
      <c r="L276" s="37">
        <f t="shared" si="52"/>
        <v>-17459194.656967498</v>
      </c>
      <c r="M276" s="37">
        <f t="shared" si="53"/>
        <v>-17853478.449466195</v>
      </c>
      <c r="N276" s="41">
        <f>'jan-juli'!M276</f>
        <v>-17816630.440955564</v>
      </c>
      <c r="O276" s="41">
        <f t="shared" si="54"/>
        <v>-36848.008510630578</v>
      </c>
      <c r="Q276" s="63"/>
      <c r="R276" s="64"/>
      <c r="S276" s="64"/>
      <c r="T276" s="64"/>
    </row>
    <row r="277" spans="1:20" s="34" customFormat="1" x14ac:dyDescent="0.3">
      <c r="A277" s="33">
        <v>4642</v>
      </c>
      <c r="B277" s="34" t="s">
        <v>257</v>
      </c>
      <c r="C277" s="36">
        <v>49481503</v>
      </c>
      <c r="D277" s="36">
        <v>2126</v>
      </c>
      <c r="E277" s="37">
        <f t="shared" si="48"/>
        <v>23274.460489181562</v>
      </c>
      <c r="F277" s="38">
        <f t="shared" si="45"/>
        <v>1.2034718467656218</v>
      </c>
      <c r="G277" s="39">
        <f t="shared" si="46"/>
        <v>-2361.0178190381325</v>
      </c>
      <c r="H277" s="39">
        <f t="shared" si="47"/>
        <v>0</v>
      </c>
      <c r="I277" s="37">
        <f t="shared" si="49"/>
        <v>-2361.0178190381325</v>
      </c>
      <c r="J277" s="40">
        <f t="shared" si="50"/>
        <v>-221.38337591167678</v>
      </c>
      <c r="K277" s="37">
        <f t="shared" si="51"/>
        <v>-2582.4011949498095</v>
      </c>
      <c r="L277" s="37">
        <f t="shared" si="52"/>
        <v>-5019523.8832750693</v>
      </c>
      <c r="M277" s="37">
        <f t="shared" si="53"/>
        <v>-5490184.9404632952</v>
      </c>
      <c r="N277" s="41">
        <f>'jan-juli'!M277</f>
        <v>-5744758.3745488664</v>
      </c>
      <c r="O277" s="41">
        <f t="shared" si="54"/>
        <v>254573.43408557121</v>
      </c>
      <c r="Q277" s="63"/>
      <c r="R277" s="64"/>
      <c r="S277" s="64"/>
      <c r="T277" s="64"/>
    </row>
    <row r="278" spans="1:20" s="34" customFormat="1" x14ac:dyDescent="0.3">
      <c r="A278" s="33">
        <v>4643</v>
      </c>
      <c r="B278" s="34" t="s">
        <v>258</v>
      </c>
      <c r="C278" s="36">
        <v>116042123</v>
      </c>
      <c r="D278" s="36">
        <v>5193</v>
      </c>
      <c r="E278" s="37">
        <f t="shared" si="48"/>
        <v>22345.873868669361</v>
      </c>
      <c r="F278" s="38">
        <f t="shared" si="45"/>
        <v>1.1554566476339765</v>
      </c>
      <c r="G278" s="39">
        <f t="shared" si="46"/>
        <v>-1803.8658467308123</v>
      </c>
      <c r="H278" s="39">
        <f t="shared" si="47"/>
        <v>0</v>
      </c>
      <c r="I278" s="37">
        <f t="shared" si="49"/>
        <v>-1803.8658467308123</v>
      </c>
      <c r="J278" s="40">
        <f t="shared" si="50"/>
        <v>-221.38337591167678</v>
      </c>
      <c r="K278" s="37">
        <f t="shared" si="51"/>
        <v>-2025.249222642489</v>
      </c>
      <c r="L278" s="37">
        <f t="shared" si="52"/>
        <v>-9367475.342073109</v>
      </c>
      <c r="M278" s="37">
        <f t="shared" si="53"/>
        <v>-10517119.213182446</v>
      </c>
      <c r="N278" s="41">
        <f>'jan-juli'!M278</f>
        <v>-10831122.19521744</v>
      </c>
      <c r="O278" s="41">
        <f t="shared" si="54"/>
        <v>314002.98203499429</v>
      </c>
      <c r="Q278" s="63"/>
      <c r="R278" s="64"/>
      <c r="S278" s="64"/>
      <c r="T278" s="64"/>
    </row>
    <row r="279" spans="1:20" s="34" customFormat="1" x14ac:dyDescent="0.3">
      <c r="A279" s="33">
        <v>4644</v>
      </c>
      <c r="B279" s="34" t="s">
        <v>259</v>
      </c>
      <c r="C279" s="36">
        <v>112440296</v>
      </c>
      <c r="D279" s="36">
        <v>5174</v>
      </c>
      <c r="E279" s="37">
        <f t="shared" si="48"/>
        <v>21731.792810204872</v>
      </c>
      <c r="F279" s="38">
        <f t="shared" si="45"/>
        <v>1.1237038486448199</v>
      </c>
      <c r="G279" s="39">
        <f t="shared" si="46"/>
        <v>-1435.4172116521186</v>
      </c>
      <c r="H279" s="39">
        <f t="shared" si="47"/>
        <v>0</v>
      </c>
      <c r="I279" s="37">
        <f t="shared" si="49"/>
        <v>-1435.4172116521186</v>
      </c>
      <c r="J279" s="40">
        <f t="shared" si="50"/>
        <v>-221.38337591167678</v>
      </c>
      <c r="K279" s="37">
        <f t="shared" si="51"/>
        <v>-1656.8005875637953</v>
      </c>
      <c r="L279" s="37">
        <f t="shared" si="52"/>
        <v>-7426848.6530880611</v>
      </c>
      <c r="M279" s="37">
        <f t="shared" si="53"/>
        <v>-8572286.2400550768</v>
      </c>
      <c r="N279" s="41">
        <f>'jan-juli'!M279</f>
        <v>-9060856.1043818593</v>
      </c>
      <c r="O279" s="41">
        <f t="shared" si="54"/>
        <v>488569.86432678252</v>
      </c>
      <c r="Q279" s="63"/>
      <c r="R279" s="64"/>
      <c r="S279" s="64"/>
      <c r="T279" s="64"/>
    </row>
    <row r="280" spans="1:20" s="34" customFormat="1" x14ac:dyDescent="0.3">
      <c r="A280" s="33">
        <v>4645</v>
      </c>
      <c r="B280" s="34" t="s">
        <v>260</v>
      </c>
      <c r="C280" s="36">
        <v>50546603</v>
      </c>
      <c r="D280" s="36">
        <v>3011</v>
      </c>
      <c r="E280" s="37">
        <f t="shared" si="48"/>
        <v>16787.314181335103</v>
      </c>
      <c r="F280" s="38">
        <f t="shared" si="45"/>
        <v>0.86803558816913751</v>
      </c>
      <c r="G280" s="39">
        <f t="shared" si="46"/>
        <v>1531.2699656697425</v>
      </c>
      <c r="H280" s="39">
        <f t="shared" si="47"/>
        <v>216.36073562988602</v>
      </c>
      <c r="I280" s="37">
        <f t="shared" si="49"/>
        <v>1747.6307012996285</v>
      </c>
      <c r="J280" s="40">
        <f t="shared" si="50"/>
        <v>-221.38337591167678</v>
      </c>
      <c r="K280" s="37">
        <f t="shared" si="51"/>
        <v>1526.2473253879518</v>
      </c>
      <c r="L280" s="37">
        <f t="shared" si="52"/>
        <v>5262116.0416131811</v>
      </c>
      <c r="M280" s="37">
        <f t="shared" si="53"/>
        <v>4595530.6967431232</v>
      </c>
      <c r="N280" s="41">
        <f>'jan-juli'!M280</f>
        <v>4203127.9653606713</v>
      </c>
      <c r="O280" s="41">
        <f t="shared" si="54"/>
        <v>392402.73138245195</v>
      </c>
      <c r="Q280" s="63"/>
      <c r="R280" s="64"/>
      <c r="S280" s="64"/>
      <c r="T280" s="64"/>
    </row>
    <row r="281" spans="1:20" s="34" customFormat="1" x14ac:dyDescent="0.3">
      <c r="A281" s="33">
        <v>4646</v>
      </c>
      <c r="B281" s="34" t="s">
        <v>261</v>
      </c>
      <c r="C281" s="36">
        <v>41203504</v>
      </c>
      <c r="D281" s="36">
        <v>2802</v>
      </c>
      <c r="E281" s="37">
        <f t="shared" si="48"/>
        <v>14705.033547466095</v>
      </c>
      <c r="F281" s="38">
        <f t="shared" si="45"/>
        <v>0.76036537510054891</v>
      </c>
      <c r="G281" s="39">
        <f t="shared" si="46"/>
        <v>2780.6383459911472</v>
      </c>
      <c r="H281" s="39">
        <f t="shared" si="47"/>
        <v>945.15895748403875</v>
      </c>
      <c r="I281" s="37">
        <f t="shared" si="49"/>
        <v>3725.7973034751858</v>
      </c>
      <c r="J281" s="40">
        <f t="shared" si="50"/>
        <v>-221.38337591167678</v>
      </c>
      <c r="K281" s="37">
        <f t="shared" si="51"/>
        <v>3504.4139275635089</v>
      </c>
      <c r="L281" s="37">
        <f t="shared" si="52"/>
        <v>10439684.04433747</v>
      </c>
      <c r="M281" s="37">
        <f t="shared" si="53"/>
        <v>9819367.8250329513</v>
      </c>
      <c r="N281" s="41">
        <f>'jan-juli'!M281</f>
        <v>9500558.4678646903</v>
      </c>
      <c r="O281" s="41">
        <f t="shared" si="54"/>
        <v>318809.35716826096</v>
      </c>
      <c r="Q281" s="63"/>
      <c r="R281" s="64"/>
      <c r="S281" s="64"/>
      <c r="T281" s="64"/>
    </row>
    <row r="282" spans="1:20" s="34" customFormat="1" x14ac:dyDescent="0.3">
      <c r="A282" s="33">
        <v>4647</v>
      </c>
      <c r="B282" s="34" t="s">
        <v>429</v>
      </c>
      <c r="C282" s="36">
        <v>386404514</v>
      </c>
      <c r="D282" s="36">
        <v>22030</v>
      </c>
      <c r="E282" s="37">
        <f t="shared" si="48"/>
        <v>17539.923467998186</v>
      </c>
      <c r="F282" s="38">
        <f t="shared" si="45"/>
        <v>0.9069513812348623</v>
      </c>
      <c r="G282" s="39">
        <f t="shared" si="46"/>
        <v>1079.7043936718931</v>
      </c>
      <c r="H282" s="39">
        <f t="shared" si="47"/>
        <v>0</v>
      </c>
      <c r="I282" s="37">
        <f t="shared" si="49"/>
        <v>1079.7043936718931</v>
      </c>
      <c r="J282" s="40">
        <f t="shared" si="50"/>
        <v>-221.38337591167678</v>
      </c>
      <c r="K282" s="37">
        <f t="shared" si="51"/>
        <v>858.32101776021625</v>
      </c>
      <c r="L282" s="37">
        <f t="shared" si="52"/>
        <v>23785887.792591803</v>
      </c>
      <c r="M282" s="37">
        <f t="shared" si="53"/>
        <v>18908812.021257564</v>
      </c>
      <c r="N282" s="41">
        <f>'jan-juli'!M282</f>
        <v>17450924.825911801</v>
      </c>
      <c r="O282" s="41">
        <f t="shared" si="54"/>
        <v>1457887.1953457631</v>
      </c>
      <c r="Q282" s="63"/>
      <c r="R282" s="64"/>
      <c r="S282" s="64"/>
      <c r="T282" s="64"/>
    </row>
    <row r="283" spans="1:20" s="34" customFormat="1" x14ac:dyDescent="0.3">
      <c r="A283" s="33">
        <v>4648</v>
      </c>
      <c r="B283" s="34" t="s">
        <v>262</v>
      </c>
      <c r="C283" s="36">
        <v>73629265</v>
      </c>
      <c r="D283" s="36">
        <v>3629</v>
      </c>
      <c r="E283" s="37">
        <f t="shared" si="48"/>
        <v>20289.1333700744</v>
      </c>
      <c r="F283" s="38">
        <f t="shared" si="45"/>
        <v>1.0491070595388083</v>
      </c>
      <c r="G283" s="39">
        <f t="shared" si="46"/>
        <v>-569.82154757383535</v>
      </c>
      <c r="H283" s="39">
        <f t="shared" si="47"/>
        <v>0</v>
      </c>
      <c r="I283" s="37">
        <f t="shared" si="49"/>
        <v>-569.82154757383535</v>
      </c>
      <c r="J283" s="40">
        <f t="shared" si="50"/>
        <v>-221.38337591167678</v>
      </c>
      <c r="K283" s="37">
        <f t="shared" si="51"/>
        <v>-791.20492348551215</v>
      </c>
      <c r="L283" s="37">
        <f t="shared" si="52"/>
        <v>-2067882.3961454486</v>
      </c>
      <c r="M283" s="37">
        <f t="shared" si="53"/>
        <v>-2871282.6673289235</v>
      </c>
      <c r="N283" s="41">
        <f>'jan-juli'!M283</f>
        <v>-3041795.7495944696</v>
      </c>
      <c r="O283" s="41">
        <f t="shared" si="54"/>
        <v>170513.08226554608</v>
      </c>
      <c r="Q283" s="63"/>
      <c r="R283" s="64"/>
      <c r="S283" s="64"/>
      <c r="T283" s="64"/>
    </row>
    <row r="284" spans="1:20" s="34" customFormat="1" x14ac:dyDescent="0.3">
      <c r="A284" s="33">
        <v>4649</v>
      </c>
      <c r="B284" s="34" t="s">
        <v>430</v>
      </c>
      <c r="C284" s="36">
        <v>149119017</v>
      </c>
      <c r="D284" s="36">
        <v>9457</v>
      </c>
      <c r="E284" s="37">
        <f t="shared" si="48"/>
        <v>15768.110077191499</v>
      </c>
      <c r="F284" s="38">
        <f t="shared" si="45"/>
        <v>0.81533475559710245</v>
      </c>
      <c r="G284" s="39">
        <f t="shared" si="46"/>
        <v>2142.7924281559049</v>
      </c>
      <c r="H284" s="39">
        <f t="shared" si="47"/>
        <v>573.08217208014742</v>
      </c>
      <c r="I284" s="37">
        <f t="shared" si="49"/>
        <v>2715.8746002360522</v>
      </c>
      <c r="J284" s="40">
        <f t="shared" si="50"/>
        <v>-221.38337591167678</v>
      </c>
      <c r="K284" s="37">
        <f t="shared" si="51"/>
        <v>2494.4912243243753</v>
      </c>
      <c r="L284" s="37">
        <f t="shared" si="52"/>
        <v>25684026.094432347</v>
      </c>
      <c r="M284" s="37">
        <f t="shared" si="53"/>
        <v>23590403.508435618</v>
      </c>
      <c r="N284" s="41">
        <f>'jan-juli'!M284</f>
        <v>22288349.632868096</v>
      </c>
      <c r="O284" s="41">
        <f t="shared" si="54"/>
        <v>1302053.8755675219</v>
      </c>
      <c r="Q284" s="63"/>
      <c r="R284" s="64"/>
      <c r="S284" s="64"/>
      <c r="T284" s="64"/>
    </row>
    <row r="285" spans="1:20" s="34" customFormat="1" x14ac:dyDescent="0.3">
      <c r="A285" s="33">
        <v>4650</v>
      </c>
      <c r="B285" s="34" t="s">
        <v>263</v>
      </c>
      <c r="C285" s="36">
        <v>93947358</v>
      </c>
      <c r="D285" s="36">
        <v>5854</v>
      </c>
      <c r="E285" s="37">
        <f t="shared" si="48"/>
        <v>16048.404168090196</v>
      </c>
      <c r="F285" s="38">
        <f t="shared" si="45"/>
        <v>0.82982815480470773</v>
      </c>
      <c r="G285" s="39">
        <f t="shared" si="46"/>
        <v>1974.6159736166871</v>
      </c>
      <c r="H285" s="39">
        <f t="shared" si="47"/>
        <v>474.97924026560366</v>
      </c>
      <c r="I285" s="37">
        <f t="shared" si="49"/>
        <v>2449.5952138822909</v>
      </c>
      <c r="J285" s="40">
        <f t="shared" si="50"/>
        <v>-221.38337591167678</v>
      </c>
      <c r="K285" s="37">
        <f t="shared" si="51"/>
        <v>2228.2118379706139</v>
      </c>
      <c r="L285" s="37">
        <f t="shared" si="52"/>
        <v>14339930.382066932</v>
      </c>
      <c r="M285" s="37">
        <f t="shared" si="53"/>
        <v>13043952.099479973</v>
      </c>
      <c r="N285" s="41">
        <f>'jan-juli'!M285</f>
        <v>12494856.310485331</v>
      </c>
      <c r="O285" s="41">
        <f t="shared" si="54"/>
        <v>549095.78899464197</v>
      </c>
      <c r="Q285" s="63"/>
      <c r="R285" s="64"/>
      <c r="S285" s="64"/>
      <c r="T285" s="64"/>
    </row>
    <row r="286" spans="1:20" s="34" customFormat="1" x14ac:dyDescent="0.3">
      <c r="A286" s="33">
        <v>4651</v>
      </c>
      <c r="B286" s="34" t="s">
        <v>264</v>
      </c>
      <c r="C286" s="36">
        <v>114196134</v>
      </c>
      <c r="D286" s="36">
        <v>7130</v>
      </c>
      <c r="E286" s="37">
        <f t="shared" si="48"/>
        <v>16016.288078541374</v>
      </c>
      <c r="F286" s="38">
        <f t="shared" si="45"/>
        <v>0.8281675015054325</v>
      </c>
      <c r="G286" s="39">
        <f t="shared" si="46"/>
        <v>1993.8856273459796</v>
      </c>
      <c r="H286" s="39">
        <f t="shared" si="47"/>
        <v>486.219871607691</v>
      </c>
      <c r="I286" s="37">
        <f t="shared" si="49"/>
        <v>2480.1054989536706</v>
      </c>
      <c r="J286" s="40">
        <f t="shared" si="50"/>
        <v>-221.38337591167678</v>
      </c>
      <c r="K286" s="37">
        <f t="shared" si="51"/>
        <v>2258.7221230419937</v>
      </c>
      <c r="L286" s="37">
        <f t="shared" si="52"/>
        <v>17683152.20753967</v>
      </c>
      <c r="M286" s="37">
        <f t="shared" si="53"/>
        <v>16104688.737289416</v>
      </c>
      <c r="N286" s="41">
        <f>'jan-juli'!M286</f>
        <v>15586057.632039702</v>
      </c>
      <c r="O286" s="41">
        <f t="shared" si="54"/>
        <v>518631.10524971411</v>
      </c>
      <c r="Q286" s="63"/>
      <c r="R286" s="64"/>
      <c r="S286" s="64"/>
      <c r="T286" s="64"/>
    </row>
    <row r="287" spans="1:20" s="34" customFormat="1" x14ac:dyDescent="0.3">
      <c r="A287" s="33">
        <v>5001</v>
      </c>
      <c r="B287" s="34" t="s">
        <v>352</v>
      </c>
      <c r="C287" s="36">
        <v>3925929344</v>
      </c>
      <c r="D287" s="36">
        <v>205163</v>
      </c>
      <c r="E287" s="37">
        <f t="shared" si="48"/>
        <v>19135.659665729199</v>
      </c>
      <c r="F287" s="38">
        <f t="shared" si="45"/>
        <v>0.98946343730278907</v>
      </c>
      <c r="G287" s="39">
        <f t="shared" si="46"/>
        <v>122.26267503328489</v>
      </c>
      <c r="H287" s="39">
        <f t="shared" si="47"/>
        <v>0</v>
      </c>
      <c r="I287" s="37">
        <f t="shared" si="49"/>
        <v>122.26267503328489</v>
      </c>
      <c r="J287" s="40">
        <f t="shared" si="50"/>
        <v>-221.38337591167678</v>
      </c>
      <c r="K287" s="37">
        <f t="shared" si="51"/>
        <v>-99.120700878391887</v>
      </c>
      <c r="L287" s="37">
        <f t="shared" si="52"/>
        <v>25083777.19785383</v>
      </c>
      <c r="M287" s="37">
        <f t="shared" si="53"/>
        <v>-20335900.354313515</v>
      </c>
      <c r="N287" s="41">
        <f>'jan-juli'!M287</f>
        <v>-24338930.742036525</v>
      </c>
      <c r="O287" s="41">
        <f t="shared" si="54"/>
        <v>4003030.38772301</v>
      </c>
      <c r="Q287" s="63"/>
      <c r="R287" s="64"/>
      <c r="S287" s="64"/>
      <c r="T287" s="64"/>
    </row>
    <row r="288" spans="1:20" s="34" customFormat="1" x14ac:dyDescent="0.3">
      <c r="A288" s="33">
        <v>5006</v>
      </c>
      <c r="B288" s="34" t="s">
        <v>353</v>
      </c>
      <c r="C288" s="36">
        <v>349014170</v>
      </c>
      <c r="D288" s="36">
        <v>24357</v>
      </c>
      <c r="E288" s="37">
        <f t="shared" si="48"/>
        <v>14329.111549041343</v>
      </c>
      <c r="F288" s="38">
        <f t="shared" si="45"/>
        <v>0.74092726430548461</v>
      </c>
      <c r="G288" s="39">
        <f t="shared" si="46"/>
        <v>3006.1915450459987</v>
      </c>
      <c r="H288" s="39">
        <f t="shared" si="47"/>
        <v>1076.731656932702</v>
      </c>
      <c r="I288" s="37">
        <f t="shared" si="49"/>
        <v>4082.9232019787005</v>
      </c>
      <c r="J288" s="40">
        <f t="shared" si="50"/>
        <v>-221.38337591167678</v>
      </c>
      <c r="K288" s="37">
        <f t="shared" si="51"/>
        <v>3861.5398260670236</v>
      </c>
      <c r="L288" s="37">
        <f t="shared" si="52"/>
        <v>99447760.430595204</v>
      </c>
      <c r="M288" s="37">
        <f t="shared" si="53"/>
        <v>94055525.54351449</v>
      </c>
      <c r="N288" s="41">
        <f>'jan-juli'!M288</f>
        <v>91762658.138322771</v>
      </c>
      <c r="O288" s="41">
        <f t="shared" si="54"/>
        <v>2292867.4051917195</v>
      </c>
      <c r="Q288" s="63"/>
      <c r="R288" s="64"/>
      <c r="S288" s="64"/>
      <c r="T288" s="64"/>
    </row>
    <row r="289" spans="1:20" s="34" customFormat="1" x14ac:dyDescent="0.3">
      <c r="A289" s="33">
        <v>5007</v>
      </c>
      <c r="B289" s="34" t="s">
        <v>354</v>
      </c>
      <c r="C289" s="36">
        <v>230467383</v>
      </c>
      <c r="D289" s="36">
        <v>15230</v>
      </c>
      <c r="E289" s="37">
        <f t="shared" si="48"/>
        <v>15132.461129349967</v>
      </c>
      <c r="F289" s="38">
        <f t="shared" si="45"/>
        <v>0.78246672785016269</v>
      </c>
      <c r="G289" s="39">
        <f t="shared" si="46"/>
        <v>2524.1817968608239</v>
      </c>
      <c r="H289" s="39">
        <f t="shared" si="47"/>
        <v>795.55930382468341</v>
      </c>
      <c r="I289" s="37">
        <f t="shared" si="49"/>
        <v>3319.7411006855073</v>
      </c>
      <c r="J289" s="40">
        <f t="shared" si="50"/>
        <v>-221.38337591167678</v>
      </c>
      <c r="K289" s="37">
        <f t="shared" si="51"/>
        <v>3098.3577247738303</v>
      </c>
      <c r="L289" s="37">
        <f t="shared" si="52"/>
        <v>50559656.963440277</v>
      </c>
      <c r="M289" s="37">
        <f t="shared" si="53"/>
        <v>47187988.148305438</v>
      </c>
      <c r="N289" s="41">
        <f>'jan-juli'!M289</f>
        <v>45218181.754132509</v>
      </c>
      <c r="O289" s="41">
        <f t="shared" si="54"/>
        <v>1969806.3941729292</v>
      </c>
      <c r="Q289" s="63"/>
      <c r="R289" s="64"/>
      <c r="S289" s="64"/>
      <c r="T289" s="64"/>
    </row>
    <row r="290" spans="1:20" s="34" customFormat="1" x14ac:dyDescent="0.3">
      <c r="A290" s="33">
        <v>5014</v>
      </c>
      <c r="B290" s="34" t="s">
        <v>356</v>
      </c>
      <c r="C290" s="36">
        <v>117520359</v>
      </c>
      <c r="D290" s="36">
        <v>5151</v>
      </c>
      <c r="E290" s="37">
        <f t="shared" si="48"/>
        <v>22815.057076295863</v>
      </c>
      <c r="F290" s="38">
        <f t="shared" si="45"/>
        <v>1.1797170931818397</v>
      </c>
      <c r="G290" s="39">
        <f t="shared" si="46"/>
        <v>-2085.3757713067134</v>
      </c>
      <c r="H290" s="39">
        <f t="shared" si="47"/>
        <v>0</v>
      </c>
      <c r="I290" s="37">
        <f t="shared" si="49"/>
        <v>-2085.3757713067134</v>
      </c>
      <c r="J290" s="40">
        <f t="shared" si="50"/>
        <v>-221.38337591167678</v>
      </c>
      <c r="K290" s="37">
        <f t="shared" si="51"/>
        <v>-2306.7591472183904</v>
      </c>
      <c r="L290" s="37">
        <f t="shared" si="52"/>
        <v>-10741770.59800088</v>
      </c>
      <c r="M290" s="37">
        <f t="shared" si="53"/>
        <v>-11882116.367321929</v>
      </c>
      <c r="N290" s="41">
        <f>'jan-juli'!M290</f>
        <v>-9628124.0154756494</v>
      </c>
      <c r="O290" s="41">
        <f t="shared" si="54"/>
        <v>-2253992.3518462796</v>
      </c>
      <c r="Q290" s="63"/>
      <c r="R290" s="64"/>
      <c r="S290" s="64"/>
      <c r="T290" s="64"/>
    </row>
    <row r="291" spans="1:20" s="34" customFormat="1" x14ac:dyDescent="0.3">
      <c r="A291" s="33">
        <v>5020</v>
      </c>
      <c r="B291" s="34" t="s">
        <v>359</v>
      </c>
      <c r="C291" s="36">
        <v>13494920</v>
      </c>
      <c r="D291" s="36">
        <v>948</v>
      </c>
      <c r="E291" s="37">
        <f t="shared" si="48"/>
        <v>14235.147679324895</v>
      </c>
      <c r="F291" s="38">
        <f t="shared" si="45"/>
        <v>0.73606859650223044</v>
      </c>
      <c r="G291" s="39">
        <f t="shared" si="46"/>
        <v>3062.5698668758673</v>
      </c>
      <c r="H291" s="39">
        <f t="shared" si="47"/>
        <v>1109.6190113334587</v>
      </c>
      <c r="I291" s="37">
        <f t="shared" si="49"/>
        <v>4172.1888782093265</v>
      </c>
      <c r="J291" s="40">
        <f t="shared" si="50"/>
        <v>-221.38337591167678</v>
      </c>
      <c r="K291" s="37">
        <f t="shared" si="51"/>
        <v>3950.8055022976496</v>
      </c>
      <c r="L291" s="37">
        <f t="shared" si="52"/>
        <v>3955235.0565424417</v>
      </c>
      <c r="M291" s="37">
        <f t="shared" si="53"/>
        <v>3745363.6161781717</v>
      </c>
      <c r="N291" s="41">
        <f>'jan-juli'!M291</f>
        <v>3571728.5034745638</v>
      </c>
      <c r="O291" s="41">
        <f t="shared" si="54"/>
        <v>173635.11270360788</v>
      </c>
      <c r="Q291" s="63"/>
      <c r="R291" s="64"/>
      <c r="S291" s="64"/>
      <c r="T291" s="64"/>
    </row>
    <row r="292" spans="1:20" s="34" customFormat="1" x14ac:dyDescent="0.3">
      <c r="A292" s="33">
        <v>5021</v>
      </c>
      <c r="B292" s="34" t="s">
        <v>360</v>
      </c>
      <c r="C292" s="36">
        <v>111698146</v>
      </c>
      <c r="D292" s="36">
        <v>7001</v>
      </c>
      <c r="E292" s="37">
        <f t="shared" si="48"/>
        <v>15954.598771604056</v>
      </c>
      <c r="F292" s="38">
        <f t="shared" si="45"/>
        <v>0.82497768130830895</v>
      </c>
      <c r="G292" s="39">
        <f t="shared" si="46"/>
        <v>2030.8992115083706</v>
      </c>
      <c r="H292" s="39">
        <f t="shared" si="47"/>
        <v>507.81112903575234</v>
      </c>
      <c r="I292" s="37">
        <f t="shared" si="49"/>
        <v>2538.710340544123</v>
      </c>
      <c r="J292" s="40">
        <f t="shared" si="50"/>
        <v>-221.38337591167678</v>
      </c>
      <c r="K292" s="37">
        <f t="shared" si="51"/>
        <v>2317.3269646324461</v>
      </c>
      <c r="L292" s="37">
        <f t="shared" si="52"/>
        <v>17773511.094149407</v>
      </c>
      <c r="M292" s="37">
        <f t="shared" si="53"/>
        <v>16223606.079391755</v>
      </c>
      <c r="N292" s="41">
        <f>'jan-juli'!M292</f>
        <v>16937375.658465631</v>
      </c>
      <c r="O292" s="41">
        <f t="shared" si="54"/>
        <v>-713769.57907387614</v>
      </c>
      <c r="Q292" s="63"/>
      <c r="R292" s="64"/>
      <c r="S292" s="64"/>
      <c r="T292" s="64"/>
    </row>
    <row r="293" spans="1:20" s="34" customFormat="1" x14ac:dyDescent="0.3">
      <c r="A293" s="33">
        <v>5022</v>
      </c>
      <c r="B293" s="34" t="s">
        <v>361</v>
      </c>
      <c r="C293" s="36">
        <v>38497581</v>
      </c>
      <c r="D293" s="36">
        <v>2486</v>
      </c>
      <c r="E293" s="37">
        <f t="shared" si="48"/>
        <v>15485.752614641995</v>
      </c>
      <c r="F293" s="38">
        <f t="shared" si="45"/>
        <v>0.80073466391891046</v>
      </c>
      <c r="G293" s="39">
        <f t="shared" si="46"/>
        <v>2312.2069056856076</v>
      </c>
      <c r="H293" s="39">
        <f t="shared" si="47"/>
        <v>671.90728397247381</v>
      </c>
      <c r="I293" s="37">
        <f t="shared" si="49"/>
        <v>2984.1141896580812</v>
      </c>
      <c r="J293" s="40">
        <f t="shared" si="50"/>
        <v>-221.38337591167678</v>
      </c>
      <c r="K293" s="37">
        <f t="shared" si="51"/>
        <v>2762.7308137464042</v>
      </c>
      <c r="L293" s="37">
        <f t="shared" si="52"/>
        <v>7418507.8754899893</v>
      </c>
      <c r="M293" s="37">
        <f t="shared" si="53"/>
        <v>6868148.802973561</v>
      </c>
      <c r="N293" s="41">
        <f>'jan-juli'!M293</f>
        <v>6441267.383373172</v>
      </c>
      <c r="O293" s="41">
        <f t="shared" si="54"/>
        <v>426881.41960038897</v>
      </c>
      <c r="Q293" s="63"/>
      <c r="R293" s="64"/>
      <c r="S293" s="64"/>
      <c r="T293" s="64"/>
    </row>
    <row r="294" spans="1:20" s="34" customFormat="1" x14ac:dyDescent="0.3">
      <c r="A294" s="33">
        <v>5025</v>
      </c>
      <c r="B294" s="34" t="s">
        <v>362</v>
      </c>
      <c r="C294" s="36">
        <v>91237289</v>
      </c>
      <c r="D294" s="36">
        <v>5581</v>
      </c>
      <c r="E294" s="37">
        <f t="shared" si="48"/>
        <v>16347.838917756675</v>
      </c>
      <c r="F294" s="38">
        <f t="shared" si="45"/>
        <v>0.84531127594233502</v>
      </c>
      <c r="G294" s="39">
        <f t="shared" si="46"/>
        <v>1794.9551238167994</v>
      </c>
      <c r="H294" s="39">
        <f t="shared" si="47"/>
        <v>370.17707788233582</v>
      </c>
      <c r="I294" s="37">
        <f t="shared" si="49"/>
        <v>2165.1322016991353</v>
      </c>
      <c r="J294" s="40">
        <f t="shared" si="50"/>
        <v>-221.38337591167678</v>
      </c>
      <c r="K294" s="37">
        <f t="shared" si="51"/>
        <v>1943.7488257874586</v>
      </c>
      <c r="L294" s="37">
        <f t="shared" si="52"/>
        <v>12083602.817682873</v>
      </c>
      <c r="M294" s="37">
        <f t="shared" si="53"/>
        <v>10848062.196719807</v>
      </c>
      <c r="N294" s="41">
        <f>'jan-juli'!M294</f>
        <v>10392453.983851833</v>
      </c>
      <c r="O294" s="41">
        <f t="shared" si="54"/>
        <v>455608.21286797337</v>
      </c>
      <c r="Q294" s="63"/>
      <c r="R294" s="64"/>
      <c r="S294" s="64"/>
      <c r="T294" s="64"/>
    </row>
    <row r="295" spans="1:20" s="34" customFormat="1" x14ac:dyDescent="0.3">
      <c r="A295" s="33">
        <v>5026</v>
      </c>
      <c r="B295" s="34" t="s">
        <v>363</v>
      </c>
      <c r="C295" s="36">
        <v>27916746</v>
      </c>
      <c r="D295" s="36">
        <v>1981</v>
      </c>
      <c r="E295" s="37">
        <f t="shared" si="48"/>
        <v>14092.249369005553</v>
      </c>
      <c r="F295" s="38">
        <f t="shared" si="45"/>
        <v>0.72867963496219201</v>
      </c>
      <c r="G295" s="39">
        <f t="shared" si="46"/>
        <v>3148.3088530674727</v>
      </c>
      <c r="H295" s="39">
        <f t="shared" si="47"/>
        <v>1159.6334199452285</v>
      </c>
      <c r="I295" s="37">
        <f t="shared" si="49"/>
        <v>4307.9422730127008</v>
      </c>
      <c r="J295" s="40">
        <f t="shared" si="50"/>
        <v>-221.38337591167678</v>
      </c>
      <c r="K295" s="37">
        <f t="shared" si="51"/>
        <v>4086.5588971010238</v>
      </c>
      <c r="L295" s="37">
        <f t="shared" si="52"/>
        <v>8534033.6428381596</v>
      </c>
      <c r="M295" s="37">
        <f t="shared" si="53"/>
        <v>8095473.1751571279</v>
      </c>
      <c r="N295" s="41">
        <f>'jan-juli'!M295</f>
        <v>7863882.0073661525</v>
      </c>
      <c r="O295" s="41">
        <f t="shared" si="54"/>
        <v>231591.16779097542</v>
      </c>
      <c r="Q295" s="63"/>
      <c r="R295" s="64"/>
      <c r="S295" s="64"/>
      <c r="T295" s="64"/>
    </row>
    <row r="296" spans="1:20" s="34" customFormat="1" x14ac:dyDescent="0.3">
      <c r="A296" s="33">
        <v>5027</v>
      </c>
      <c r="B296" s="34" t="s">
        <v>364</v>
      </c>
      <c r="C296" s="36">
        <v>86353613</v>
      </c>
      <c r="D296" s="36">
        <v>6238</v>
      </c>
      <c r="E296" s="37">
        <f t="shared" si="48"/>
        <v>13843.156941327348</v>
      </c>
      <c r="F296" s="38">
        <f t="shared" si="45"/>
        <v>0.71579960605271153</v>
      </c>
      <c r="G296" s="39">
        <f t="shared" si="46"/>
        <v>3297.7643096743955</v>
      </c>
      <c r="H296" s="39">
        <f t="shared" si="47"/>
        <v>1246.8157696326002</v>
      </c>
      <c r="I296" s="37">
        <f t="shared" si="49"/>
        <v>4544.5800793069957</v>
      </c>
      <c r="J296" s="40">
        <f t="shared" si="50"/>
        <v>-221.38337591167678</v>
      </c>
      <c r="K296" s="37">
        <f t="shared" si="51"/>
        <v>4323.1967033953188</v>
      </c>
      <c r="L296" s="37">
        <f t="shared" si="52"/>
        <v>28349090.534717038</v>
      </c>
      <c r="M296" s="37">
        <f t="shared" si="53"/>
        <v>26968101.035779998</v>
      </c>
      <c r="N296" s="41">
        <f>'jan-juli'!M296</f>
        <v>25749102.685310472</v>
      </c>
      <c r="O296" s="41">
        <f t="shared" si="54"/>
        <v>1218998.3504695259</v>
      </c>
      <c r="Q296" s="63"/>
      <c r="R296" s="64"/>
      <c r="S296" s="64"/>
      <c r="T296" s="64"/>
    </row>
    <row r="297" spans="1:20" s="34" customFormat="1" x14ac:dyDescent="0.3">
      <c r="A297" s="33">
        <v>5028</v>
      </c>
      <c r="B297" s="34" t="s">
        <v>365</v>
      </c>
      <c r="C297" s="36">
        <v>254980844</v>
      </c>
      <c r="D297" s="36">
        <v>16733</v>
      </c>
      <c r="E297" s="37">
        <f t="shared" si="48"/>
        <v>15238.202593677164</v>
      </c>
      <c r="F297" s="38">
        <f t="shared" si="45"/>
        <v>0.78793438951358574</v>
      </c>
      <c r="G297" s="39">
        <f t="shared" si="46"/>
        <v>2460.7369182645057</v>
      </c>
      <c r="H297" s="39">
        <f t="shared" si="47"/>
        <v>758.54979131016455</v>
      </c>
      <c r="I297" s="37">
        <f t="shared" si="49"/>
        <v>3219.2867095746701</v>
      </c>
      <c r="J297" s="40">
        <f t="shared" si="50"/>
        <v>-221.38337591167678</v>
      </c>
      <c r="K297" s="37">
        <f t="shared" si="51"/>
        <v>2997.9033336629932</v>
      </c>
      <c r="L297" s="37">
        <f t="shared" si="52"/>
        <v>53868324.511312954</v>
      </c>
      <c r="M297" s="37">
        <f t="shared" si="53"/>
        <v>50163916.482182868</v>
      </c>
      <c r="N297" s="41">
        <f>'jan-juli'!M297</f>
        <v>48154431.548565283</v>
      </c>
      <c r="O297" s="41">
        <f t="shared" si="54"/>
        <v>2009484.9336175844</v>
      </c>
      <c r="Q297" s="63"/>
      <c r="R297" s="64"/>
      <c r="S297" s="64"/>
      <c r="T297" s="64"/>
    </row>
    <row r="298" spans="1:20" s="34" customFormat="1" x14ac:dyDescent="0.3">
      <c r="A298" s="33">
        <v>5029</v>
      </c>
      <c r="B298" s="34" t="s">
        <v>366</v>
      </c>
      <c r="C298" s="36">
        <v>124602721</v>
      </c>
      <c r="D298" s="36">
        <v>8325</v>
      </c>
      <c r="E298" s="37">
        <f t="shared" si="48"/>
        <v>14967.293813813814</v>
      </c>
      <c r="F298" s="38">
        <f t="shared" si="45"/>
        <v>0.77392628437367439</v>
      </c>
      <c r="G298" s="39">
        <f t="shared" si="46"/>
        <v>2623.2821861825159</v>
      </c>
      <c r="H298" s="39">
        <f t="shared" si="47"/>
        <v>853.36786426233709</v>
      </c>
      <c r="I298" s="37">
        <f t="shared" si="49"/>
        <v>3476.6500504448532</v>
      </c>
      <c r="J298" s="40">
        <f t="shared" si="50"/>
        <v>-221.38337591167678</v>
      </c>
      <c r="K298" s="37">
        <f t="shared" si="51"/>
        <v>3255.2666745331762</v>
      </c>
      <c r="L298" s="37">
        <f t="shared" si="52"/>
        <v>28943111.669953402</v>
      </c>
      <c r="M298" s="37">
        <f t="shared" si="53"/>
        <v>27100095.065488692</v>
      </c>
      <c r="N298" s="41">
        <f>'jan-juli'!M298</f>
        <v>25464122.664373145</v>
      </c>
      <c r="O298" s="41">
        <f t="shared" si="54"/>
        <v>1635972.4011155479</v>
      </c>
      <c r="Q298" s="63"/>
      <c r="R298" s="64"/>
      <c r="S298" s="64"/>
      <c r="T298" s="64"/>
    </row>
    <row r="299" spans="1:20" s="34" customFormat="1" x14ac:dyDescent="0.3">
      <c r="A299" s="33">
        <v>5031</v>
      </c>
      <c r="B299" s="34" t="s">
        <v>367</v>
      </c>
      <c r="C299" s="36">
        <v>248445424</v>
      </c>
      <c r="D299" s="36">
        <v>14148</v>
      </c>
      <c r="E299" s="37">
        <f t="shared" si="48"/>
        <v>17560.462538874752</v>
      </c>
      <c r="F299" s="38">
        <f t="shared" si="45"/>
        <v>0.90801341202050223</v>
      </c>
      <c r="G299" s="39">
        <f t="shared" si="46"/>
        <v>1067.3809511459533</v>
      </c>
      <c r="H299" s="39">
        <f t="shared" si="47"/>
        <v>0</v>
      </c>
      <c r="I299" s="37">
        <f t="shared" si="49"/>
        <v>1067.3809511459533</v>
      </c>
      <c r="J299" s="40">
        <f t="shared" si="50"/>
        <v>-221.38337591167678</v>
      </c>
      <c r="K299" s="37">
        <f t="shared" si="51"/>
        <v>845.9975752342765</v>
      </c>
      <c r="L299" s="37">
        <f t="shared" si="52"/>
        <v>15101305.696812948</v>
      </c>
      <c r="M299" s="37">
        <f t="shared" si="53"/>
        <v>11969173.694414543</v>
      </c>
      <c r="N299" s="41">
        <f>'jan-juli'!M299</f>
        <v>11150452.424121644</v>
      </c>
      <c r="O299" s="41">
        <f t="shared" si="54"/>
        <v>818721.27029289864</v>
      </c>
      <c r="Q299" s="63"/>
      <c r="R299" s="64"/>
      <c r="S299" s="64"/>
      <c r="T299" s="64"/>
    </row>
    <row r="300" spans="1:20" s="34" customFormat="1" x14ac:dyDescent="0.3">
      <c r="A300" s="33">
        <v>5032</v>
      </c>
      <c r="B300" s="34" t="s">
        <v>368</v>
      </c>
      <c r="C300" s="36">
        <v>63639180</v>
      </c>
      <c r="D300" s="36">
        <v>4062</v>
      </c>
      <c r="E300" s="37">
        <f t="shared" si="48"/>
        <v>15666.957163958641</v>
      </c>
      <c r="F300" s="38">
        <f t="shared" si="45"/>
        <v>0.81010435795370028</v>
      </c>
      <c r="G300" s="39">
        <f t="shared" si="46"/>
        <v>2203.4841760956197</v>
      </c>
      <c r="H300" s="39">
        <f t="shared" si="47"/>
        <v>608.48569171164763</v>
      </c>
      <c r="I300" s="37">
        <f t="shared" si="49"/>
        <v>2811.9698678072673</v>
      </c>
      <c r="J300" s="40">
        <f t="shared" si="50"/>
        <v>-221.38337591167678</v>
      </c>
      <c r="K300" s="37">
        <f t="shared" si="51"/>
        <v>2590.5864918955904</v>
      </c>
      <c r="L300" s="37">
        <f t="shared" si="52"/>
        <v>11422221.60303312</v>
      </c>
      <c r="M300" s="37">
        <f t="shared" si="53"/>
        <v>10522962.330079889</v>
      </c>
      <c r="N300" s="41">
        <f>'jan-juli'!M300</f>
        <v>9848601.8446346838</v>
      </c>
      <c r="O300" s="41">
        <f t="shared" si="54"/>
        <v>674360.48544520512</v>
      </c>
      <c r="Q300" s="63"/>
      <c r="R300" s="64"/>
      <c r="S300" s="64"/>
      <c r="T300" s="64"/>
    </row>
    <row r="301" spans="1:20" s="34" customFormat="1" x14ac:dyDescent="0.3">
      <c r="A301" s="33">
        <v>5033</v>
      </c>
      <c r="B301" s="34" t="s">
        <v>369</v>
      </c>
      <c r="C301" s="36">
        <v>25753565</v>
      </c>
      <c r="D301" s="36">
        <v>769</v>
      </c>
      <c r="E301" s="37">
        <f t="shared" si="48"/>
        <v>33489.681404421324</v>
      </c>
      <c r="F301" s="38">
        <f t="shared" si="45"/>
        <v>1.7316787534604849</v>
      </c>
      <c r="G301" s="39">
        <f t="shared" si="46"/>
        <v>-8490.1503681819904</v>
      </c>
      <c r="H301" s="39">
        <f t="shared" si="47"/>
        <v>0</v>
      </c>
      <c r="I301" s="37">
        <f t="shared" si="49"/>
        <v>-8490.1503681819904</v>
      </c>
      <c r="J301" s="40">
        <f t="shared" si="50"/>
        <v>-221.38337591167678</v>
      </c>
      <c r="K301" s="37">
        <f t="shared" si="51"/>
        <v>-8711.5337440936673</v>
      </c>
      <c r="L301" s="37">
        <f t="shared" si="52"/>
        <v>-6528925.6331319511</v>
      </c>
      <c r="M301" s="37">
        <f t="shared" si="53"/>
        <v>-6699169.4492080305</v>
      </c>
      <c r="N301" s="41">
        <f>'jan-juli'!M301</f>
        <v>-6751978.1290818816</v>
      </c>
      <c r="O301" s="41">
        <f t="shared" si="54"/>
        <v>52808.679873851128</v>
      </c>
      <c r="Q301" s="63"/>
      <c r="R301" s="64"/>
      <c r="S301" s="64"/>
      <c r="T301" s="64"/>
    </row>
    <row r="302" spans="1:20" s="34" customFormat="1" x14ac:dyDescent="0.3">
      <c r="A302" s="33">
        <v>5034</v>
      </c>
      <c r="B302" s="34" t="s">
        <v>370</v>
      </c>
      <c r="C302" s="36">
        <v>36691553</v>
      </c>
      <c r="D302" s="36">
        <v>2422</v>
      </c>
      <c r="E302" s="37">
        <f t="shared" si="48"/>
        <v>15149.278695293146</v>
      </c>
      <c r="F302" s="38">
        <f t="shared" si="45"/>
        <v>0.78333632769129091</v>
      </c>
      <c r="G302" s="39">
        <f t="shared" si="46"/>
        <v>2514.0912572949169</v>
      </c>
      <c r="H302" s="39">
        <f t="shared" si="47"/>
        <v>789.67315574457109</v>
      </c>
      <c r="I302" s="37">
        <f t="shared" si="49"/>
        <v>3303.7644130394879</v>
      </c>
      <c r="J302" s="40">
        <f t="shared" si="50"/>
        <v>-221.38337591167678</v>
      </c>
      <c r="K302" s="37">
        <f t="shared" si="51"/>
        <v>3082.3810371278109</v>
      </c>
      <c r="L302" s="37">
        <f t="shared" si="52"/>
        <v>8001717.40838164</v>
      </c>
      <c r="M302" s="37">
        <f t="shared" si="53"/>
        <v>7465526.8719235584</v>
      </c>
      <c r="N302" s="41">
        <f>'jan-juli'!M302</f>
        <v>7152124.154235648</v>
      </c>
      <c r="O302" s="41">
        <f t="shared" si="54"/>
        <v>313402.71768791042</v>
      </c>
      <c r="Q302" s="63"/>
      <c r="R302" s="64"/>
      <c r="S302" s="64"/>
      <c r="T302" s="64"/>
    </row>
    <row r="303" spans="1:20" s="34" customFormat="1" x14ac:dyDescent="0.3">
      <c r="A303" s="33">
        <v>5035</v>
      </c>
      <c r="B303" s="34" t="s">
        <v>371</v>
      </c>
      <c r="C303" s="36">
        <v>365797209</v>
      </c>
      <c r="D303" s="36">
        <v>24145</v>
      </c>
      <c r="E303" s="37">
        <f t="shared" si="48"/>
        <v>15150.019010147029</v>
      </c>
      <c r="F303" s="38">
        <f t="shared" si="45"/>
        <v>0.78337460776591628</v>
      </c>
      <c r="G303" s="39">
        <f t="shared" si="46"/>
        <v>2513.6470683825869</v>
      </c>
      <c r="H303" s="39">
        <f t="shared" si="47"/>
        <v>789.41404554571193</v>
      </c>
      <c r="I303" s="37">
        <f t="shared" si="49"/>
        <v>3303.0611139282987</v>
      </c>
      <c r="J303" s="40">
        <f t="shared" si="50"/>
        <v>-221.38337591167678</v>
      </c>
      <c r="K303" s="37">
        <f t="shared" si="51"/>
        <v>3081.6777380166218</v>
      </c>
      <c r="L303" s="37">
        <f t="shared" si="52"/>
        <v>79752410.595798776</v>
      </c>
      <c r="M303" s="37">
        <f t="shared" si="53"/>
        <v>74407108.984411329</v>
      </c>
      <c r="N303" s="41">
        <f>'jan-juli'!M303</f>
        <v>71589614.294929683</v>
      </c>
      <c r="O303" s="41">
        <f t="shared" si="54"/>
        <v>2817494.6894816458</v>
      </c>
      <c r="Q303" s="63"/>
      <c r="R303" s="64"/>
      <c r="S303" s="64"/>
      <c r="T303" s="64"/>
    </row>
    <row r="304" spans="1:20" s="34" customFormat="1" x14ac:dyDescent="0.3">
      <c r="A304" s="33">
        <v>5036</v>
      </c>
      <c r="B304" s="34" t="s">
        <v>372</v>
      </c>
      <c r="C304" s="36">
        <v>34308134</v>
      </c>
      <c r="D304" s="36">
        <v>2627</v>
      </c>
      <c r="E304" s="37">
        <f t="shared" si="48"/>
        <v>13059.814998096688</v>
      </c>
      <c r="F304" s="38">
        <f t="shared" si="45"/>
        <v>0.67529469400514874</v>
      </c>
      <c r="G304" s="39">
        <f t="shared" si="46"/>
        <v>3767.7694756127912</v>
      </c>
      <c r="H304" s="39">
        <f t="shared" si="47"/>
        <v>1520.9854497633312</v>
      </c>
      <c r="I304" s="37">
        <f t="shared" si="49"/>
        <v>5288.7549253761226</v>
      </c>
      <c r="J304" s="40">
        <f t="shared" si="50"/>
        <v>-221.38337591167678</v>
      </c>
      <c r="K304" s="37">
        <f t="shared" si="51"/>
        <v>5067.3715494644457</v>
      </c>
      <c r="L304" s="37">
        <f t="shared" si="52"/>
        <v>13893559.188963074</v>
      </c>
      <c r="M304" s="37">
        <f t="shared" si="53"/>
        <v>13311985.0604431</v>
      </c>
      <c r="N304" s="41">
        <f>'jan-juli'!M304</f>
        <v>12976581.940535527</v>
      </c>
      <c r="O304" s="41">
        <f t="shared" si="54"/>
        <v>335403.11990757287</v>
      </c>
      <c r="Q304" s="63"/>
      <c r="R304" s="64"/>
      <c r="S304" s="64"/>
      <c r="T304" s="64"/>
    </row>
    <row r="305" spans="1:20" s="34" customFormat="1" x14ac:dyDescent="0.3">
      <c r="A305" s="33">
        <v>5037</v>
      </c>
      <c r="B305" s="34" t="s">
        <v>373</v>
      </c>
      <c r="C305" s="36">
        <v>304138168</v>
      </c>
      <c r="D305" s="36">
        <v>20164</v>
      </c>
      <c r="E305" s="37">
        <f t="shared" si="48"/>
        <v>15083.225947232691</v>
      </c>
      <c r="F305" s="38">
        <f t="shared" si="45"/>
        <v>0.77992088342227306</v>
      </c>
      <c r="G305" s="39">
        <f t="shared" si="46"/>
        <v>2553.7229061311896</v>
      </c>
      <c r="H305" s="39">
        <f t="shared" si="47"/>
        <v>812.79161756573012</v>
      </c>
      <c r="I305" s="37">
        <f t="shared" si="49"/>
        <v>3366.5145236969197</v>
      </c>
      <c r="J305" s="40">
        <f t="shared" si="50"/>
        <v>-221.38337591167678</v>
      </c>
      <c r="K305" s="37">
        <f t="shared" si="51"/>
        <v>3145.1311477852428</v>
      </c>
      <c r="L305" s="37">
        <f t="shared" si="52"/>
        <v>67882398.855824694</v>
      </c>
      <c r="M305" s="37">
        <f t="shared" si="53"/>
        <v>63418424.463941634</v>
      </c>
      <c r="N305" s="41">
        <f>'jan-juli'!M305</f>
        <v>62011692.089515954</v>
      </c>
      <c r="O305" s="41">
        <f t="shared" si="54"/>
        <v>1406732.3744256794</v>
      </c>
      <c r="Q305" s="63"/>
      <c r="R305" s="64"/>
      <c r="S305" s="64"/>
      <c r="T305" s="64"/>
    </row>
    <row r="306" spans="1:20" s="34" customFormat="1" x14ac:dyDescent="0.3">
      <c r="A306" s="33">
        <v>5038</v>
      </c>
      <c r="B306" s="34" t="s">
        <v>374</v>
      </c>
      <c r="C306" s="36">
        <v>209827028</v>
      </c>
      <c r="D306" s="36">
        <v>14948</v>
      </c>
      <c r="E306" s="37">
        <f t="shared" si="48"/>
        <v>14037.130586031577</v>
      </c>
      <c r="F306" s="38">
        <f t="shared" si="45"/>
        <v>0.72582956230130269</v>
      </c>
      <c r="G306" s="39">
        <f t="shared" si="46"/>
        <v>3181.3801228518582</v>
      </c>
      <c r="H306" s="39">
        <f t="shared" si="47"/>
        <v>1178.9249939861202</v>
      </c>
      <c r="I306" s="37">
        <f t="shared" si="49"/>
        <v>4360.3051168379789</v>
      </c>
      <c r="J306" s="40">
        <f t="shared" si="50"/>
        <v>-221.38337591167678</v>
      </c>
      <c r="K306" s="37">
        <f t="shared" si="51"/>
        <v>4138.9217409263019</v>
      </c>
      <c r="L306" s="37">
        <f t="shared" si="52"/>
        <v>65177840.886494108</v>
      </c>
      <c r="M306" s="37">
        <f t="shared" si="53"/>
        <v>61868602.183366358</v>
      </c>
      <c r="N306" s="41">
        <f>'jan-juli'!M306</f>
        <v>59742967.389807791</v>
      </c>
      <c r="O306" s="41">
        <f t="shared" si="54"/>
        <v>2125634.7935585678</v>
      </c>
      <c r="Q306" s="63"/>
      <c r="R306" s="64"/>
      <c r="S306" s="64"/>
      <c r="T306" s="64"/>
    </row>
    <row r="307" spans="1:20" s="34" customFormat="1" x14ac:dyDescent="0.3">
      <c r="A307" s="33">
        <v>5041</v>
      </c>
      <c r="B307" s="34" t="s">
        <v>391</v>
      </c>
      <c r="C307" s="36">
        <v>27497470</v>
      </c>
      <c r="D307" s="36">
        <v>2063</v>
      </c>
      <c r="E307" s="37">
        <f t="shared" si="48"/>
        <v>13328.875424139602</v>
      </c>
      <c r="F307" s="38">
        <f t="shared" si="45"/>
        <v>0.68920722477989738</v>
      </c>
      <c r="G307" s="39">
        <f t="shared" si="46"/>
        <v>3606.3332199870433</v>
      </c>
      <c r="H307" s="39">
        <f t="shared" si="47"/>
        <v>1426.8143006483115</v>
      </c>
      <c r="I307" s="37">
        <f t="shared" si="49"/>
        <v>5033.1475206353552</v>
      </c>
      <c r="J307" s="40">
        <f t="shared" si="50"/>
        <v>-221.38337591167678</v>
      </c>
      <c r="K307" s="37">
        <f t="shared" si="51"/>
        <v>4811.7641447236783</v>
      </c>
      <c r="L307" s="37">
        <f t="shared" si="52"/>
        <v>10383383.335070739</v>
      </c>
      <c r="M307" s="37">
        <f t="shared" si="53"/>
        <v>9926669.4305649493</v>
      </c>
      <c r="N307" s="41">
        <f>'jan-juli'!M307</f>
        <v>9665672.4118861016</v>
      </c>
      <c r="O307" s="41">
        <f t="shared" si="54"/>
        <v>260997.0186788477</v>
      </c>
      <c r="Q307" s="63"/>
      <c r="R307" s="64"/>
      <c r="S307" s="64"/>
      <c r="T307" s="64"/>
    </row>
    <row r="308" spans="1:20" s="34" customFormat="1" x14ac:dyDescent="0.3">
      <c r="A308" s="33">
        <v>5042</v>
      </c>
      <c r="B308" s="34" t="s">
        <v>375</v>
      </c>
      <c r="C308" s="36">
        <v>21225055</v>
      </c>
      <c r="D308" s="36">
        <v>1355</v>
      </c>
      <c r="E308" s="37">
        <f t="shared" si="48"/>
        <v>15664.247232472324</v>
      </c>
      <c r="F308" s="38">
        <f t="shared" si="45"/>
        <v>0.80996423327704181</v>
      </c>
      <c r="G308" s="39">
        <f t="shared" si="46"/>
        <v>2205.1101349874102</v>
      </c>
      <c r="H308" s="39">
        <f t="shared" si="47"/>
        <v>609.43416773185868</v>
      </c>
      <c r="I308" s="37">
        <f t="shared" si="49"/>
        <v>2814.5443027192687</v>
      </c>
      <c r="J308" s="40">
        <f t="shared" si="50"/>
        <v>-221.38337591167678</v>
      </c>
      <c r="K308" s="37">
        <f t="shared" si="51"/>
        <v>2593.1609268075917</v>
      </c>
      <c r="L308" s="37">
        <f t="shared" si="52"/>
        <v>3813707.5301846089</v>
      </c>
      <c r="M308" s="37">
        <f t="shared" si="53"/>
        <v>3513733.0558242868</v>
      </c>
      <c r="N308" s="41">
        <f>'jan-juli'!M308</f>
        <v>3464349.7801772514</v>
      </c>
      <c r="O308" s="41">
        <f t="shared" si="54"/>
        <v>49383.275647035334</v>
      </c>
      <c r="Q308" s="63"/>
      <c r="R308" s="64"/>
      <c r="S308" s="64"/>
      <c r="T308" s="64"/>
    </row>
    <row r="309" spans="1:20" s="34" customFormat="1" x14ac:dyDescent="0.3">
      <c r="A309" s="33">
        <v>5043</v>
      </c>
      <c r="B309" s="34" t="s">
        <v>392</v>
      </c>
      <c r="C309" s="36">
        <v>8611528</v>
      </c>
      <c r="D309" s="36">
        <v>461</v>
      </c>
      <c r="E309" s="37">
        <f t="shared" si="48"/>
        <v>18680.104121475055</v>
      </c>
      <c r="F309" s="38">
        <f t="shared" si="45"/>
        <v>0.96590764865614398</v>
      </c>
      <c r="G309" s="39">
        <f t="shared" si="46"/>
        <v>395.5960015857716</v>
      </c>
      <c r="H309" s="39">
        <f t="shared" si="47"/>
        <v>0</v>
      </c>
      <c r="I309" s="37">
        <f t="shared" si="49"/>
        <v>395.5960015857716</v>
      </c>
      <c r="J309" s="40">
        <f t="shared" si="50"/>
        <v>-221.38337591167678</v>
      </c>
      <c r="K309" s="37">
        <f t="shared" si="51"/>
        <v>174.21262567409482</v>
      </c>
      <c r="L309" s="37">
        <f t="shared" si="52"/>
        <v>182369.75673104072</v>
      </c>
      <c r="M309" s="37">
        <f t="shared" si="53"/>
        <v>80312.020435757717</v>
      </c>
      <c r="N309" s="41">
        <f>'jan-juli'!M309</f>
        <v>-910.27764206364145</v>
      </c>
      <c r="O309" s="41">
        <f t="shared" si="54"/>
        <v>81222.298077821353</v>
      </c>
      <c r="Q309" s="63"/>
      <c r="R309" s="64"/>
      <c r="S309" s="64"/>
      <c r="T309" s="64"/>
    </row>
    <row r="310" spans="1:20" s="34" customFormat="1" x14ac:dyDescent="0.3">
      <c r="A310" s="33">
        <v>5044</v>
      </c>
      <c r="B310" s="34" t="s">
        <v>376</v>
      </c>
      <c r="C310" s="36">
        <v>20373951</v>
      </c>
      <c r="D310" s="36">
        <v>843</v>
      </c>
      <c r="E310" s="37">
        <f t="shared" si="48"/>
        <v>24168.387900355872</v>
      </c>
      <c r="F310" s="38">
        <f t="shared" si="45"/>
        <v>1.2496948933922201</v>
      </c>
      <c r="G310" s="39">
        <f t="shared" si="46"/>
        <v>-2897.3742657427188</v>
      </c>
      <c r="H310" s="39">
        <f t="shared" si="47"/>
        <v>0</v>
      </c>
      <c r="I310" s="37">
        <f t="shared" si="49"/>
        <v>-2897.3742657427188</v>
      </c>
      <c r="J310" s="40">
        <f t="shared" si="50"/>
        <v>-221.38337591167678</v>
      </c>
      <c r="K310" s="37">
        <f t="shared" si="51"/>
        <v>-3118.7576416543957</v>
      </c>
      <c r="L310" s="37">
        <f t="shared" si="52"/>
        <v>-2442486.5060211117</v>
      </c>
      <c r="M310" s="37">
        <f t="shared" si="53"/>
        <v>-2629112.6919146557</v>
      </c>
      <c r="N310" s="41">
        <f>'jan-juli'!M310</f>
        <v>-2630317.693388849</v>
      </c>
      <c r="O310" s="41">
        <f t="shared" si="54"/>
        <v>1205.0014741932973</v>
      </c>
      <c r="Q310" s="63"/>
      <c r="R310" s="64"/>
      <c r="S310" s="64"/>
      <c r="T310" s="64"/>
    </row>
    <row r="311" spans="1:20" s="34" customFormat="1" x14ac:dyDescent="0.3">
      <c r="A311" s="33">
        <v>5045</v>
      </c>
      <c r="B311" s="34" t="s">
        <v>377</v>
      </c>
      <c r="C311" s="36">
        <v>39135300</v>
      </c>
      <c r="D311" s="36">
        <v>2359</v>
      </c>
      <c r="E311" s="37">
        <f t="shared" si="48"/>
        <v>16589.783806697753</v>
      </c>
      <c r="F311" s="38">
        <f t="shared" si="45"/>
        <v>0.85782172113373989</v>
      </c>
      <c r="G311" s="39">
        <f t="shared" si="46"/>
        <v>1649.7881904521528</v>
      </c>
      <c r="H311" s="39">
        <f t="shared" si="47"/>
        <v>285.49636675295858</v>
      </c>
      <c r="I311" s="37">
        <f t="shared" si="49"/>
        <v>1935.2845572051115</v>
      </c>
      <c r="J311" s="40">
        <f t="shared" si="50"/>
        <v>-221.38337591167678</v>
      </c>
      <c r="K311" s="37">
        <f t="shared" si="51"/>
        <v>1713.9011812934348</v>
      </c>
      <c r="L311" s="37">
        <f t="shared" si="52"/>
        <v>4565336.2704468584</v>
      </c>
      <c r="M311" s="37">
        <f t="shared" si="53"/>
        <v>4043092.8866712125</v>
      </c>
      <c r="N311" s="41">
        <f>'jan-juli'!M311</f>
        <v>3580901.0903971447</v>
      </c>
      <c r="O311" s="41">
        <f t="shared" si="54"/>
        <v>462191.79627406783</v>
      </c>
      <c r="Q311" s="63"/>
      <c r="R311" s="64"/>
      <c r="S311" s="64"/>
      <c r="T311" s="64"/>
    </row>
    <row r="312" spans="1:20" s="34" customFormat="1" x14ac:dyDescent="0.3">
      <c r="A312" s="33">
        <v>5046</v>
      </c>
      <c r="B312" s="34" t="s">
        <v>378</v>
      </c>
      <c r="C312" s="36">
        <v>16466882</v>
      </c>
      <c r="D312" s="36">
        <v>1231</v>
      </c>
      <c r="E312" s="37">
        <f t="shared" si="48"/>
        <v>13376.833468724613</v>
      </c>
      <c r="F312" s="38">
        <f t="shared" si="45"/>
        <v>0.69168703119735742</v>
      </c>
      <c r="G312" s="39">
        <f t="shared" si="46"/>
        <v>3577.5583932360364</v>
      </c>
      <c r="H312" s="39">
        <f t="shared" si="47"/>
        <v>1410.0289850435574</v>
      </c>
      <c r="I312" s="37">
        <f t="shared" si="49"/>
        <v>4987.5873782795934</v>
      </c>
      <c r="J312" s="40">
        <f t="shared" si="50"/>
        <v>-221.38337591167678</v>
      </c>
      <c r="K312" s="37">
        <f t="shared" si="51"/>
        <v>4766.2040023679165</v>
      </c>
      <c r="L312" s="37">
        <f t="shared" si="52"/>
        <v>6139720.0626621796</v>
      </c>
      <c r="M312" s="37">
        <f t="shared" si="53"/>
        <v>5867197.1269149054</v>
      </c>
      <c r="N312" s="41">
        <f>'jan-juli'!M312</f>
        <v>5583220.9830982983</v>
      </c>
      <c r="O312" s="41">
        <f t="shared" si="54"/>
        <v>283976.14381660707</v>
      </c>
      <c r="Q312" s="63"/>
      <c r="R312" s="64"/>
      <c r="S312" s="64"/>
      <c r="T312" s="64"/>
    </row>
    <row r="313" spans="1:20" s="34" customFormat="1" x14ac:dyDescent="0.3">
      <c r="A313" s="33">
        <v>5047</v>
      </c>
      <c r="B313" s="34" t="s">
        <v>379</v>
      </c>
      <c r="C313" s="36">
        <v>57640407</v>
      </c>
      <c r="D313" s="36">
        <v>3884</v>
      </c>
      <c r="E313" s="37">
        <f t="shared" si="48"/>
        <v>14840.475540679712</v>
      </c>
      <c r="F313" s="38">
        <f t="shared" si="45"/>
        <v>0.76736878666311448</v>
      </c>
      <c r="G313" s="39">
        <f t="shared" si="46"/>
        <v>2699.3731500629769</v>
      </c>
      <c r="H313" s="39">
        <f t="shared" si="47"/>
        <v>897.75425985927279</v>
      </c>
      <c r="I313" s="37">
        <f t="shared" si="49"/>
        <v>3597.1274099222496</v>
      </c>
      <c r="J313" s="40">
        <f t="shared" si="50"/>
        <v>-221.38337591167678</v>
      </c>
      <c r="K313" s="37">
        <f t="shared" si="51"/>
        <v>3375.7440340105727</v>
      </c>
      <c r="L313" s="37">
        <f t="shared" si="52"/>
        <v>13971242.860138018</v>
      </c>
      <c r="M313" s="37">
        <f t="shared" si="53"/>
        <v>13111389.828097064</v>
      </c>
      <c r="N313" s="41">
        <f>'jan-juli'!M313</f>
        <v>12657316.221408444</v>
      </c>
      <c r="O313" s="41">
        <f t="shared" si="54"/>
        <v>454073.60668862052</v>
      </c>
      <c r="Q313" s="63"/>
      <c r="R313" s="64"/>
      <c r="S313" s="64"/>
      <c r="T313" s="64"/>
    </row>
    <row r="314" spans="1:20" s="34" customFormat="1" x14ac:dyDescent="0.3">
      <c r="A314" s="33">
        <v>5049</v>
      </c>
      <c r="B314" s="34" t="s">
        <v>380</v>
      </c>
      <c r="C314" s="36">
        <v>19888334</v>
      </c>
      <c r="D314" s="36">
        <v>1103</v>
      </c>
      <c r="E314" s="37">
        <f t="shared" si="48"/>
        <v>18031.127833182229</v>
      </c>
      <c r="F314" s="38">
        <f t="shared" si="45"/>
        <v>0.93235049305453921</v>
      </c>
      <c r="G314" s="39">
        <f t="shared" si="46"/>
        <v>784.98177456146732</v>
      </c>
      <c r="H314" s="39">
        <f t="shared" si="47"/>
        <v>0</v>
      </c>
      <c r="I314" s="37">
        <f t="shared" si="49"/>
        <v>784.98177456146732</v>
      </c>
      <c r="J314" s="40">
        <f t="shared" si="50"/>
        <v>-221.38337591167678</v>
      </c>
      <c r="K314" s="37">
        <f t="shared" si="51"/>
        <v>563.59839864979051</v>
      </c>
      <c r="L314" s="37">
        <f t="shared" si="52"/>
        <v>865834.89734129841</v>
      </c>
      <c r="M314" s="37">
        <f t="shared" si="53"/>
        <v>621649.03371071897</v>
      </c>
      <c r="N314" s="41">
        <f>'jan-juli'!M314</f>
        <v>521408.03201909713</v>
      </c>
      <c r="O314" s="41">
        <f t="shared" si="54"/>
        <v>100241.00169162184</v>
      </c>
      <c r="Q314" s="63"/>
      <c r="R314" s="64"/>
      <c r="S314" s="64"/>
      <c r="T314" s="64"/>
    </row>
    <row r="315" spans="1:20" s="34" customFormat="1" x14ac:dyDescent="0.3">
      <c r="A315" s="33">
        <v>5052</v>
      </c>
      <c r="B315" s="34" t="s">
        <v>381</v>
      </c>
      <c r="C315" s="36">
        <v>8060968</v>
      </c>
      <c r="D315" s="36">
        <v>557</v>
      </c>
      <c r="E315" s="37">
        <f t="shared" si="48"/>
        <v>14472.114901256733</v>
      </c>
      <c r="F315" s="38">
        <f t="shared" si="45"/>
        <v>0.74832165733402867</v>
      </c>
      <c r="G315" s="39">
        <f t="shared" si="46"/>
        <v>2920.3895337167646</v>
      </c>
      <c r="H315" s="39">
        <f t="shared" si="47"/>
        <v>1026.6804836573156</v>
      </c>
      <c r="I315" s="37">
        <f t="shared" si="49"/>
        <v>3947.0700173740802</v>
      </c>
      <c r="J315" s="40">
        <f t="shared" si="50"/>
        <v>-221.38337591167678</v>
      </c>
      <c r="K315" s="37">
        <f t="shared" si="51"/>
        <v>3725.6866414624033</v>
      </c>
      <c r="L315" s="37">
        <f t="shared" si="52"/>
        <v>2198517.9996773629</v>
      </c>
      <c r="M315" s="37">
        <f t="shared" si="53"/>
        <v>2075207.4592945585</v>
      </c>
      <c r="N315" s="41">
        <f>'jan-juli'!M315</f>
        <v>2045575.2715562573</v>
      </c>
      <c r="O315" s="41">
        <f t="shared" si="54"/>
        <v>29632.187738301232</v>
      </c>
      <c r="Q315" s="63"/>
      <c r="R315" s="64"/>
      <c r="S315" s="64"/>
      <c r="T315" s="64"/>
    </row>
    <row r="316" spans="1:20" s="34" customFormat="1" x14ac:dyDescent="0.3">
      <c r="A316" s="33">
        <v>5053</v>
      </c>
      <c r="B316" s="34" t="s">
        <v>382</v>
      </c>
      <c r="C316" s="36">
        <v>102533720</v>
      </c>
      <c r="D316" s="36">
        <v>6816</v>
      </c>
      <c r="E316" s="37">
        <f t="shared" si="48"/>
        <v>15043.092723004695</v>
      </c>
      <c r="F316" s="38">
        <f t="shared" si="45"/>
        <v>0.77784568148576516</v>
      </c>
      <c r="G316" s="39">
        <f t="shared" si="46"/>
        <v>2577.8028406679878</v>
      </c>
      <c r="H316" s="39">
        <f t="shared" si="47"/>
        <v>826.83824604552899</v>
      </c>
      <c r="I316" s="37">
        <f t="shared" si="49"/>
        <v>3404.6410867135169</v>
      </c>
      <c r="J316" s="40">
        <f t="shared" si="50"/>
        <v>-221.38337591167678</v>
      </c>
      <c r="K316" s="37">
        <f t="shared" si="51"/>
        <v>3183.2577108018399</v>
      </c>
      <c r="L316" s="37">
        <f t="shared" si="52"/>
        <v>23206033.647039331</v>
      </c>
      <c r="M316" s="37">
        <f t="shared" si="53"/>
        <v>21697084.55682534</v>
      </c>
      <c r="N316" s="41">
        <f>'jan-juli'!M316</f>
        <v>20699290.77814623</v>
      </c>
      <c r="O316" s="41">
        <f t="shared" si="54"/>
        <v>997793.77867911011</v>
      </c>
      <c r="Q316" s="63"/>
      <c r="R316" s="64"/>
      <c r="S316" s="64"/>
      <c r="T316" s="64"/>
    </row>
    <row r="317" spans="1:20" s="34" customFormat="1" x14ac:dyDescent="0.3">
      <c r="A317" s="33">
        <v>5054</v>
      </c>
      <c r="B317" s="34" t="s">
        <v>383</v>
      </c>
      <c r="C317" s="36">
        <v>140866113</v>
      </c>
      <c r="D317" s="36">
        <v>10084</v>
      </c>
      <c r="E317" s="37">
        <f t="shared" si="48"/>
        <v>13969.269436731456</v>
      </c>
      <c r="F317" s="38">
        <f t="shared" si="45"/>
        <v>0.7223206095283774</v>
      </c>
      <c r="G317" s="39">
        <f t="shared" si="46"/>
        <v>3222.0968124319306</v>
      </c>
      <c r="H317" s="39">
        <f t="shared" si="47"/>
        <v>1202.6763962411624</v>
      </c>
      <c r="I317" s="37">
        <f t="shared" si="49"/>
        <v>4424.773208673093</v>
      </c>
      <c r="J317" s="40">
        <f t="shared" si="50"/>
        <v>-221.38337591167678</v>
      </c>
      <c r="K317" s="37">
        <f t="shared" si="51"/>
        <v>4203.3898327614161</v>
      </c>
      <c r="L317" s="37">
        <f t="shared" si="52"/>
        <v>44619413.036259472</v>
      </c>
      <c r="M317" s="37">
        <f t="shared" si="53"/>
        <v>42386983.073566116</v>
      </c>
      <c r="N317" s="41">
        <f>'jan-juli'!M317</f>
        <v>40468786.625356019</v>
      </c>
      <c r="O317" s="41">
        <f t="shared" si="54"/>
        <v>1918196.4482100978</v>
      </c>
      <c r="Q317" s="63"/>
      <c r="R317" s="64"/>
      <c r="S317" s="64"/>
      <c r="T317" s="64"/>
    </row>
    <row r="318" spans="1:20" s="34" customFormat="1" x14ac:dyDescent="0.3">
      <c r="A318" s="33">
        <v>5055</v>
      </c>
      <c r="B318" s="34" t="s">
        <v>431</v>
      </c>
      <c r="C318" s="36">
        <v>98763913</v>
      </c>
      <c r="D318" s="36">
        <v>5963</v>
      </c>
      <c r="E318" s="37">
        <f t="shared" si="48"/>
        <v>16562.789367767902</v>
      </c>
      <c r="F318" s="38">
        <f t="shared" si="45"/>
        <v>0.85642589727408869</v>
      </c>
      <c r="G318" s="39">
        <f t="shared" si="46"/>
        <v>1665.9848538100632</v>
      </c>
      <c r="H318" s="39">
        <f t="shared" si="47"/>
        <v>294.94442037840633</v>
      </c>
      <c r="I318" s="37">
        <f t="shared" si="49"/>
        <v>1960.9292741884697</v>
      </c>
      <c r="J318" s="40">
        <f t="shared" si="50"/>
        <v>-221.38337591167678</v>
      </c>
      <c r="K318" s="37">
        <f t="shared" si="51"/>
        <v>1739.545898276793</v>
      </c>
      <c r="L318" s="37">
        <f t="shared" si="52"/>
        <v>11693021.261985844</v>
      </c>
      <c r="M318" s="37">
        <f t="shared" si="53"/>
        <v>10372912.191424517</v>
      </c>
      <c r="N318" s="41">
        <f>'jan-juli'!M318</f>
        <v>10334015.878078928</v>
      </c>
      <c r="O318" s="41">
        <f t="shared" si="54"/>
        <v>38896.313345588744</v>
      </c>
      <c r="Q318" s="63"/>
      <c r="R318" s="64"/>
      <c r="S318" s="64"/>
      <c r="T318" s="64"/>
    </row>
    <row r="319" spans="1:20" s="34" customFormat="1" x14ac:dyDescent="0.3">
      <c r="A319" s="33">
        <v>5056</v>
      </c>
      <c r="B319" s="34" t="s">
        <v>355</v>
      </c>
      <c r="C319" s="36">
        <v>84979040</v>
      </c>
      <c r="D319" s="36">
        <v>5050</v>
      </c>
      <c r="E319" s="37">
        <f t="shared" si="48"/>
        <v>16827.532673267327</v>
      </c>
      <c r="F319" s="38">
        <f t="shared" si="45"/>
        <v>0.8701151991136018</v>
      </c>
      <c r="G319" s="39">
        <f t="shared" si="46"/>
        <v>1507.138870510408</v>
      </c>
      <c r="H319" s="39">
        <f t="shared" si="47"/>
        <v>202.28426345360748</v>
      </c>
      <c r="I319" s="37">
        <f t="shared" si="49"/>
        <v>1709.4231339640155</v>
      </c>
      <c r="J319" s="40">
        <f t="shared" si="50"/>
        <v>-221.38337591167678</v>
      </c>
      <c r="K319" s="37">
        <f t="shared" si="51"/>
        <v>1488.0397580523388</v>
      </c>
      <c r="L319" s="37">
        <f t="shared" si="52"/>
        <v>8632586.8265182786</v>
      </c>
      <c r="M319" s="37">
        <f t="shared" si="53"/>
        <v>7514600.7781643113</v>
      </c>
      <c r="N319" s="41">
        <f>'jan-juli'!M319</f>
        <v>6903965.6100702006</v>
      </c>
      <c r="O319" s="41">
        <f t="shared" si="54"/>
        <v>610635.16809411068</v>
      </c>
      <c r="Q319" s="63"/>
      <c r="R319" s="64"/>
      <c r="S319" s="64"/>
      <c r="T319" s="64"/>
    </row>
    <row r="320" spans="1:20" s="34" customFormat="1" x14ac:dyDescent="0.3">
      <c r="A320" s="33">
        <v>5057</v>
      </c>
      <c r="B320" s="34" t="s">
        <v>357</v>
      </c>
      <c r="C320" s="36">
        <v>154175185</v>
      </c>
      <c r="D320" s="36">
        <v>10323</v>
      </c>
      <c r="E320" s="37">
        <f t="shared" si="48"/>
        <v>14935.114307856244</v>
      </c>
      <c r="F320" s="38">
        <f t="shared" si="45"/>
        <v>0.77226235194951509</v>
      </c>
      <c r="G320" s="39">
        <f t="shared" si="46"/>
        <v>2642.5898897570582</v>
      </c>
      <c r="H320" s="39">
        <f t="shared" si="47"/>
        <v>864.63069134748685</v>
      </c>
      <c r="I320" s="37">
        <f t="shared" si="49"/>
        <v>3507.2205811045451</v>
      </c>
      <c r="J320" s="40">
        <f t="shared" si="50"/>
        <v>-221.38337591167678</v>
      </c>
      <c r="K320" s="37">
        <f t="shared" si="51"/>
        <v>3285.8372051928682</v>
      </c>
      <c r="L320" s="37">
        <f t="shared" si="52"/>
        <v>36205038.058742218</v>
      </c>
      <c r="M320" s="37">
        <f t="shared" si="53"/>
        <v>33919697.469205976</v>
      </c>
      <c r="N320" s="41">
        <f>'jan-juli'!M320</f>
        <v>32965506.731822703</v>
      </c>
      <c r="O320" s="41">
        <f t="shared" si="54"/>
        <v>954190.7373832725</v>
      </c>
      <c r="Q320" s="63"/>
      <c r="R320" s="64"/>
      <c r="S320" s="64"/>
      <c r="T320" s="64"/>
    </row>
    <row r="321" spans="1:20" s="34" customFormat="1" x14ac:dyDescent="0.3">
      <c r="A321" s="33">
        <v>5058</v>
      </c>
      <c r="B321" s="34" t="s">
        <v>358</v>
      </c>
      <c r="C321" s="36">
        <v>67445223</v>
      </c>
      <c r="D321" s="36">
        <v>4288</v>
      </c>
      <c r="E321" s="37">
        <f t="shared" si="48"/>
        <v>15728.829990671642</v>
      </c>
      <c r="F321" s="38">
        <f t="shared" si="45"/>
        <v>0.81330366756019001</v>
      </c>
      <c r="G321" s="39">
        <f t="shared" si="46"/>
        <v>2166.360480067819</v>
      </c>
      <c r="H321" s="39">
        <f t="shared" si="47"/>
        <v>586.83020236209734</v>
      </c>
      <c r="I321" s="37">
        <f t="shared" si="49"/>
        <v>2753.1906824299163</v>
      </c>
      <c r="J321" s="40">
        <f t="shared" si="50"/>
        <v>-221.38337591167678</v>
      </c>
      <c r="K321" s="37">
        <f t="shared" si="51"/>
        <v>2531.8073065182393</v>
      </c>
      <c r="L321" s="37">
        <f t="shared" si="52"/>
        <v>11805681.646259481</v>
      </c>
      <c r="M321" s="37">
        <f t="shared" si="53"/>
        <v>10856389.730350209</v>
      </c>
      <c r="N321" s="41">
        <f>'jan-juli'!M321</f>
        <v>10593759.602214063</v>
      </c>
      <c r="O321" s="41">
        <f t="shared" si="54"/>
        <v>262630.12813614681</v>
      </c>
      <c r="Q321" s="63"/>
      <c r="R321" s="64"/>
      <c r="S321" s="64"/>
      <c r="T321" s="64"/>
    </row>
    <row r="322" spans="1:20" s="34" customFormat="1" x14ac:dyDescent="0.3">
      <c r="A322" s="33">
        <v>5059</v>
      </c>
      <c r="B322" s="34" t="s">
        <v>432</v>
      </c>
      <c r="C322" s="36">
        <v>272766327</v>
      </c>
      <c r="D322" s="36">
        <v>18217</v>
      </c>
      <c r="E322" s="37">
        <f t="shared" si="48"/>
        <v>14973.174891584784</v>
      </c>
      <c r="F322" s="38">
        <f t="shared" si="45"/>
        <v>0.77423038214338602</v>
      </c>
      <c r="G322" s="39">
        <f t="shared" si="46"/>
        <v>2619.7535395199343</v>
      </c>
      <c r="H322" s="39">
        <f t="shared" si="47"/>
        <v>851.30948704249772</v>
      </c>
      <c r="I322" s="37">
        <f t="shared" si="49"/>
        <v>3471.0630265624322</v>
      </c>
      <c r="J322" s="40">
        <f t="shared" si="50"/>
        <v>-221.38337591167678</v>
      </c>
      <c r="K322" s="37">
        <f t="shared" si="51"/>
        <v>3249.6796506507553</v>
      </c>
      <c r="L322" s="37">
        <f t="shared" si="52"/>
        <v>63232355.154887825</v>
      </c>
      <c r="M322" s="37">
        <f t="shared" si="53"/>
        <v>59199414.195904806</v>
      </c>
      <c r="N322" s="41">
        <f>'jan-juli'!M322</f>
        <v>57318809.802316591</v>
      </c>
      <c r="O322" s="41">
        <f t="shared" si="54"/>
        <v>1880604.3935882151</v>
      </c>
      <c r="Q322" s="63"/>
      <c r="R322" s="64"/>
      <c r="S322" s="64"/>
      <c r="T322" s="64"/>
    </row>
    <row r="323" spans="1:20" s="34" customFormat="1" x14ac:dyDescent="0.3">
      <c r="A323" s="33">
        <v>5060</v>
      </c>
      <c r="B323" s="34" t="s">
        <v>433</v>
      </c>
      <c r="C323" s="36">
        <v>166167544</v>
      </c>
      <c r="D323" s="36">
        <v>9623</v>
      </c>
      <c r="E323" s="37">
        <f t="shared" si="48"/>
        <v>17267.748519172816</v>
      </c>
      <c r="F323" s="38">
        <f t="shared" si="45"/>
        <v>0.8928778052454871</v>
      </c>
      <c r="G323" s="39">
        <f t="shared" si="46"/>
        <v>1243.0093629671151</v>
      </c>
      <c r="H323" s="39">
        <f t="shared" si="47"/>
        <v>48.208717386686658</v>
      </c>
      <c r="I323" s="37">
        <f t="shared" si="49"/>
        <v>1291.2180803538017</v>
      </c>
      <c r="J323" s="40">
        <f t="shared" si="50"/>
        <v>-221.38337591167678</v>
      </c>
      <c r="K323" s="37">
        <f t="shared" si="51"/>
        <v>1069.834704442125</v>
      </c>
      <c r="L323" s="37">
        <f t="shared" si="52"/>
        <v>12425391.587244634</v>
      </c>
      <c r="M323" s="37">
        <f t="shared" si="53"/>
        <v>10295019.36084657</v>
      </c>
      <c r="N323" s="41">
        <f>'jan-juli'!M323</f>
        <v>11054570.222506031</v>
      </c>
      <c r="O323" s="41">
        <f t="shared" si="54"/>
        <v>-759550.86165946163</v>
      </c>
      <c r="Q323" s="63"/>
      <c r="R323" s="64"/>
      <c r="S323" s="64"/>
      <c r="T323" s="64"/>
    </row>
    <row r="324" spans="1:20" s="34" customFormat="1" x14ac:dyDescent="0.3">
      <c r="A324" s="33">
        <v>5061</v>
      </c>
      <c r="B324" s="34" t="s">
        <v>285</v>
      </c>
      <c r="C324" s="36">
        <v>31095916</v>
      </c>
      <c r="D324" s="36">
        <v>2003</v>
      </c>
      <c r="E324" s="37">
        <f t="shared" si="48"/>
        <v>15524.670993509735</v>
      </c>
      <c r="F324" s="38">
        <f t="shared" si="45"/>
        <v>0.8027470488380305</v>
      </c>
      <c r="G324" s="39">
        <f t="shared" si="46"/>
        <v>2288.8558783649632</v>
      </c>
      <c r="H324" s="39">
        <f t="shared" si="47"/>
        <v>658.28585136876472</v>
      </c>
      <c r="I324" s="37">
        <f t="shared" si="49"/>
        <v>2947.141729733728</v>
      </c>
      <c r="J324" s="40">
        <f t="shared" si="50"/>
        <v>-221.38337591167678</v>
      </c>
      <c r="K324" s="37">
        <f t="shared" si="51"/>
        <v>2725.758353822051</v>
      </c>
      <c r="L324" s="37">
        <f t="shared" si="52"/>
        <v>5903124.8846566575</v>
      </c>
      <c r="M324" s="37">
        <f t="shared" si="53"/>
        <v>5459693.982705568</v>
      </c>
      <c r="N324" s="41">
        <f>'jan-juli'!M324</f>
        <v>5199435.9439446768</v>
      </c>
      <c r="O324" s="41">
        <f t="shared" si="54"/>
        <v>260258.03876089118</v>
      </c>
      <c r="Q324" s="63"/>
      <c r="R324" s="64"/>
      <c r="S324" s="64"/>
      <c r="T324" s="64"/>
    </row>
    <row r="325" spans="1:20" s="34" customFormat="1" x14ac:dyDescent="0.3">
      <c r="A325" s="33">
        <v>5401</v>
      </c>
      <c r="B325" s="34" t="s">
        <v>324</v>
      </c>
      <c r="C325" s="36">
        <v>1457353420</v>
      </c>
      <c r="D325" s="36">
        <v>76974</v>
      </c>
      <c r="E325" s="37">
        <f t="shared" si="48"/>
        <v>18933.060773767767</v>
      </c>
      <c r="F325" s="38">
        <f t="shared" si="45"/>
        <v>0.97898748823514781</v>
      </c>
      <c r="G325" s="39">
        <f t="shared" si="46"/>
        <v>243.82201021014407</v>
      </c>
      <c r="H325" s="39">
        <f t="shared" si="47"/>
        <v>0</v>
      </c>
      <c r="I325" s="37">
        <f t="shared" si="49"/>
        <v>243.82201021014407</v>
      </c>
      <c r="J325" s="40">
        <f t="shared" si="50"/>
        <v>-221.38337591167678</v>
      </c>
      <c r="K325" s="37">
        <f t="shared" si="51"/>
        <v>22.438634298467292</v>
      </c>
      <c r="L325" s="37">
        <f t="shared" si="52"/>
        <v>18767955.41391563</v>
      </c>
      <c r="M325" s="37">
        <f t="shared" si="53"/>
        <v>1727191.4364902214</v>
      </c>
      <c r="N325" s="41">
        <f>'jan-juli'!M325</f>
        <v>-379143.67249508447</v>
      </c>
      <c r="O325" s="41">
        <f t="shared" si="54"/>
        <v>2106335.1089853058</v>
      </c>
      <c r="Q325" s="63"/>
      <c r="R325" s="64"/>
      <c r="S325" s="64"/>
      <c r="T325" s="64"/>
    </row>
    <row r="326" spans="1:20" s="34" customFormat="1" x14ac:dyDescent="0.3">
      <c r="A326" s="33">
        <v>5402</v>
      </c>
      <c r="B326" s="34" t="s">
        <v>441</v>
      </c>
      <c r="C326" s="36">
        <v>409334151</v>
      </c>
      <c r="D326" s="36">
        <v>24703</v>
      </c>
      <c r="E326" s="37">
        <f t="shared" si="48"/>
        <v>16570.22025664899</v>
      </c>
      <c r="F326" s="38">
        <f t="shared" si="45"/>
        <v>0.85681013241324433</v>
      </c>
      <c r="G326" s="39">
        <f t="shared" si="46"/>
        <v>1661.5263204814103</v>
      </c>
      <c r="H326" s="39">
        <f t="shared" si="47"/>
        <v>292.34360927002541</v>
      </c>
      <c r="I326" s="37">
        <f t="shared" si="49"/>
        <v>1953.8699297514356</v>
      </c>
      <c r="J326" s="40">
        <f t="shared" si="50"/>
        <v>-221.38337591167678</v>
      </c>
      <c r="K326" s="37">
        <f t="shared" si="51"/>
        <v>1732.4865538397589</v>
      </c>
      <c r="L326" s="37">
        <f t="shared" si="52"/>
        <v>48266448.874649711</v>
      </c>
      <c r="M326" s="37">
        <f t="shared" si="53"/>
        <v>42797615.339503564</v>
      </c>
      <c r="N326" s="41">
        <f>'jan-juli'!M326</f>
        <v>39963132.631784998</v>
      </c>
      <c r="O326" s="41">
        <f t="shared" si="54"/>
        <v>2834482.7077185661</v>
      </c>
      <c r="Q326" s="63"/>
      <c r="R326" s="64"/>
      <c r="S326" s="64"/>
      <c r="T326" s="64"/>
    </row>
    <row r="327" spans="1:20" s="34" customFormat="1" x14ac:dyDescent="0.3">
      <c r="A327" s="33">
        <v>5403</v>
      </c>
      <c r="B327" s="34" t="s">
        <v>342</v>
      </c>
      <c r="C327" s="36">
        <v>348302356</v>
      </c>
      <c r="D327" s="36">
        <v>20789</v>
      </c>
      <c r="E327" s="37">
        <f t="shared" si="48"/>
        <v>16754.165953148298</v>
      </c>
      <c r="F327" s="38">
        <f t="shared" si="45"/>
        <v>0.8663215652206131</v>
      </c>
      <c r="G327" s="39">
        <f t="shared" si="46"/>
        <v>1551.1589025818255</v>
      </c>
      <c r="H327" s="39">
        <f t="shared" si="47"/>
        <v>227.9626154952677</v>
      </c>
      <c r="I327" s="37">
        <f t="shared" si="49"/>
        <v>1779.1215180770932</v>
      </c>
      <c r="J327" s="40">
        <f t="shared" si="50"/>
        <v>-221.38337591167678</v>
      </c>
      <c r="K327" s="37">
        <f t="shared" si="51"/>
        <v>1557.7381421654165</v>
      </c>
      <c r="L327" s="37">
        <f t="shared" si="52"/>
        <v>36986157.239304692</v>
      </c>
      <c r="M327" s="37">
        <f t="shared" si="53"/>
        <v>32383818.237476844</v>
      </c>
      <c r="N327" s="41">
        <f>'jan-juli'!M327</f>
        <v>31589355.701405838</v>
      </c>
      <c r="O327" s="41">
        <f t="shared" si="54"/>
        <v>794462.53607100621</v>
      </c>
      <c r="Q327" s="63"/>
      <c r="R327" s="64"/>
      <c r="S327" s="64"/>
      <c r="T327" s="64"/>
    </row>
    <row r="328" spans="1:20" s="34" customFormat="1" x14ac:dyDescent="0.3">
      <c r="A328" s="33">
        <v>5404</v>
      </c>
      <c r="B328" s="34" t="s">
        <v>339</v>
      </c>
      <c r="C328" s="36">
        <v>28575989</v>
      </c>
      <c r="D328" s="36">
        <v>2029</v>
      </c>
      <c r="E328" s="37">
        <f t="shared" si="48"/>
        <v>14083.779694430754</v>
      </c>
      <c r="F328" s="38">
        <f t="shared" ref="F328:F363" si="55">IF(ISNUMBER(C328),E328/E$366,"")</f>
        <v>0.72824168646895948</v>
      </c>
      <c r="G328" s="39">
        <f t="shared" ref="G328:G363" si="56">(E$366-E328)*0.6</f>
        <v>3153.3906578123519</v>
      </c>
      <c r="H328" s="39">
        <f t="shared" ref="H328:H363" si="57">IF(E328&gt;=E$366*0.9,0,IF(E328&lt;0.9*E$366,(E$366*0.9-E328)*0.35))</f>
        <v>1162.5978060464081</v>
      </c>
      <c r="I328" s="37">
        <f t="shared" si="49"/>
        <v>4315.98846385876</v>
      </c>
      <c r="J328" s="40">
        <f t="shared" si="50"/>
        <v>-221.38337591167678</v>
      </c>
      <c r="K328" s="37">
        <f t="shared" si="51"/>
        <v>4094.6050879470831</v>
      </c>
      <c r="L328" s="37">
        <f t="shared" si="52"/>
        <v>8757140.5931694247</v>
      </c>
      <c r="M328" s="37">
        <f t="shared" si="53"/>
        <v>8307953.7234446313</v>
      </c>
      <c r="N328" s="41">
        <f>'jan-juli'!M328</f>
        <v>8130405.4917192953</v>
      </c>
      <c r="O328" s="41">
        <f t="shared" si="54"/>
        <v>177548.23172533605</v>
      </c>
      <c r="Q328" s="63"/>
      <c r="R328" s="64"/>
      <c r="S328" s="64"/>
      <c r="T328" s="64"/>
    </row>
    <row r="329" spans="1:20" s="34" customFormat="1" x14ac:dyDescent="0.3">
      <c r="A329" s="33">
        <v>5405</v>
      </c>
      <c r="B329" s="34" t="s">
        <v>340</v>
      </c>
      <c r="C329" s="36">
        <v>93575080</v>
      </c>
      <c r="D329" s="36">
        <v>5788</v>
      </c>
      <c r="E329" s="37">
        <f t="shared" ref="E329:E363" si="58">(C329)/D329</f>
        <v>16167.083621285417</v>
      </c>
      <c r="F329" s="38">
        <f t="shared" si="55"/>
        <v>0.8359648117973103</v>
      </c>
      <c r="G329" s="39">
        <f t="shared" si="56"/>
        <v>1903.4083016995539</v>
      </c>
      <c r="H329" s="39">
        <f t="shared" si="57"/>
        <v>433.44143164727598</v>
      </c>
      <c r="I329" s="37">
        <f t="shared" ref="I329:I363" si="59">G329+H329</f>
        <v>2336.8497333468299</v>
      </c>
      <c r="J329" s="40">
        <f t="shared" ref="J329:J363" si="60">I$368</f>
        <v>-221.38337591167678</v>
      </c>
      <c r="K329" s="37">
        <f t="shared" ref="K329:K363" si="61">I329+J329</f>
        <v>2115.466357435153</v>
      </c>
      <c r="L329" s="37">
        <f t="shared" ref="L329:L363" si="62">(I329*D329)</f>
        <v>13525686.256611452</v>
      </c>
      <c r="M329" s="37">
        <f t="shared" ref="M329:M363" si="63">(K329*D329)</f>
        <v>12244319.276834665</v>
      </c>
      <c r="N329" s="41">
        <f>'jan-juli'!M329</f>
        <v>11543150.300749762</v>
      </c>
      <c r="O329" s="41">
        <f t="shared" ref="O329:O363" si="64">M329-N329</f>
        <v>701168.97608490288</v>
      </c>
      <c r="Q329" s="63"/>
      <c r="R329" s="64"/>
      <c r="S329" s="64"/>
      <c r="T329" s="64"/>
    </row>
    <row r="330" spans="1:20" s="34" customFormat="1" x14ac:dyDescent="0.3">
      <c r="A330" s="33">
        <v>5406</v>
      </c>
      <c r="B330" s="34" t="s">
        <v>341</v>
      </c>
      <c r="C330" s="36">
        <v>203662738</v>
      </c>
      <c r="D330" s="36">
        <v>11448</v>
      </c>
      <c r="E330" s="37">
        <f t="shared" si="58"/>
        <v>17790.246156533893</v>
      </c>
      <c r="F330" s="38">
        <f t="shared" si="55"/>
        <v>0.919895024263642</v>
      </c>
      <c r="G330" s="39">
        <f t="shared" si="56"/>
        <v>929.51078055046889</v>
      </c>
      <c r="H330" s="39">
        <f t="shared" si="57"/>
        <v>0</v>
      </c>
      <c r="I330" s="37">
        <f t="shared" si="59"/>
        <v>929.51078055046889</v>
      </c>
      <c r="J330" s="40">
        <f t="shared" si="60"/>
        <v>-221.38337591167678</v>
      </c>
      <c r="K330" s="37">
        <f t="shared" si="61"/>
        <v>708.12740463879209</v>
      </c>
      <c r="L330" s="37">
        <f t="shared" si="62"/>
        <v>10641039.415741768</v>
      </c>
      <c r="M330" s="37">
        <f t="shared" si="63"/>
        <v>8106642.5283048917</v>
      </c>
      <c r="N330" s="41">
        <f>'jan-juli'!M330</f>
        <v>7005187.9218083583</v>
      </c>
      <c r="O330" s="41">
        <f t="shared" si="64"/>
        <v>1101454.6064965334</v>
      </c>
      <c r="Q330" s="63"/>
      <c r="R330" s="64"/>
      <c r="S330" s="64"/>
      <c r="T330" s="64"/>
    </row>
    <row r="331" spans="1:20" s="34" customFormat="1" x14ac:dyDescent="0.3">
      <c r="A331" s="33">
        <v>5411</v>
      </c>
      <c r="B331" s="34" t="s">
        <v>325</v>
      </c>
      <c r="C331" s="36">
        <v>39074468</v>
      </c>
      <c r="D331" s="36">
        <v>2839</v>
      </c>
      <c r="E331" s="37">
        <f t="shared" si="58"/>
        <v>13763.461782317718</v>
      </c>
      <c r="F331" s="38">
        <f t="shared" si="55"/>
        <v>0.71167874231728001</v>
      </c>
      <c r="G331" s="39">
        <f t="shared" si="56"/>
        <v>3345.5814050801737</v>
      </c>
      <c r="H331" s="39">
        <f t="shared" si="57"/>
        <v>1274.7090752859708</v>
      </c>
      <c r="I331" s="37">
        <f t="shared" si="59"/>
        <v>4620.290480366144</v>
      </c>
      <c r="J331" s="40">
        <f t="shared" si="60"/>
        <v>-221.38337591167678</v>
      </c>
      <c r="K331" s="37">
        <f t="shared" si="61"/>
        <v>4398.9071044544671</v>
      </c>
      <c r="L331" s="37">
        <f t="shared" si="62"/>
        <v>13117004.673759483</v>
      </c>
      <c r="M331" s="37">
        <f t="shared" si="63"/>
        <v>12488497.269546231</v>
      </c>
      <c r="N331" s="41">
        <f>'jan-juli'!M331</f>
        <v>11984831.333928572</v>
      </c>
      <c r="O331" s="41">
        <f t="shared" si="64"/>
        <v>503665.93561765924</v>
      </c>
      <c r="Q331" s="63"/>
      <c r="R331" s="64"/>
      <c r="S331" s="64"/>
      <c r="T331" s="64"/>
    </row>
    <row r="332" spans="1:20" s="34" customFormat="1" x14ac:dyDescent="0.3">
      <c r="A332" s="33">
        <v>5412</v>
      </c>
      <c r="B332" s="34" t="s">
        <v>313</v>
      </c>
      <c r="C332" s="36">
        <v>61181019</v>
      </c>
      <c r="D332" s="36">
        <v>4216</v>
      </c>
      <c r="E332" s="37">
        <f t="shared" si="58"/>
        <v>14511.626897533208</v>
      </c>
      <c r="F332" s="38">
        <f t="shared" si="55"/>
        <v>0.75036473692121608</v>
      </c>
      <c r="G332" s="39">
        <f t="shared" si="56"/>
        <v>2896.6823359508799</v>
      </c>
      <c r="H332" s="39">
        <f t="shared" si="57"/>
        <v>1012.8512849605494</v>
      </c>
      <c r="I332" s="37">
        <f t="shared" si="59"/>
        <v>3909.5336209114294</v>
      </c>
      <c r="J332" s="40">
        <f t="shared" si="60"/>
        <v>-221.38337591167678</v>
      </c>
      <c r="K332" s="37">
        <f t="shared" si="61"/>
        <v>3688.1502449997524</v>
      </c>
      <c r="L332" s="37">
        <f t="shared" si="62"/>
        <v>16482593.745762587</v>
      </c>
      <c r="M332" s="37">
        <f t="shared" si="63"/>
        <v>15549241.432918957</v>
      </c>
      <c r="N332" s="41">
        <f>'jan-juli'!M332</f>
        <v>15073213.800684344</v>
      </c>
      <c r="O332" s="41">
        <f t="shared" si="64"/>
        <v>476027.63223461248</v>
      </c>
      <c r="Q332" s="63"/>
      <c r="R332" s="64"/>
      <c r="S332" s="64"/>
      <c r="T332" s="64"/>
    </row>
    <row r="333" spans="1:20" s="34" customFormat="1" x14ac:dyDescent="0.3">
      <c r="A333" s="33">
        <v>5413</v>
      </c>
      <c r="B333" s="34" t="s">
        <v>326</v>
      </c>
      <c r="C333" s="36">
        <v>21563567</v>
      </c>
      <c r="D333" s="36">
        <v>1361</v>
      </c>
      <c r="E333" s="37">
        <f t="shared" si="58"/>
        <v>15843.914033798677</v>
      </c>
      <c r="F333" s="38">
        <f t="shared" si="55"/>
        <v>0.81925441370013707</v>
      </c>
      <c r="G333" s="39">
        <f t="shared" si="56"/>
        <v>2097.3100541915978</v>
      </c>
      <c r="H333" s="39">
        <f t="shared" si="57"/>
        <v>546.55078726763497</v>
      </c>
      <c r="I333" s="37">
        <f t="shared" si="59"/>
        <v>2643.8608414592327</v>
      </c>
      <c r="J333" s="40">
        <f t="shared" si="60"/>
        <v>-221.38337591167678</v>
      </c>
      <c r="K333" s="37">
        <f t="shared" si="61"/>
        <v>2422.4774655475558</v>
      </c>
      <c r="L333" s="37">
        <f t="shared" si="62"/>
        <v>3598294.6052260157</v>
      </c>
      <c r="M333" s="37">
        <f t="shared" si="63"/>
        <v>3296991.8306102236</v>
      </c>
      <c r="N333" s="41">
        <f>'jan-juli'!M333</f>
        <v>3095202.8219713937</v>
      </c>
      <c r="O333" s="41">
        <f t="shared" si="64"/>
        <v>201789.00863882992</v>
      </c>
      <c r="Q333" s="63"/>
      <c r="R333" s="64"/>
      <c r="S333" s="64"/>
      <c r="T333" s="64"/>
    </row>
    <row r="334" spans="1:20" s="34" customFormat="1" x14ac:dyDescent="0.3">
      <c r="A334" s="33">
        <v>5414</v>
      </c>
      <c r="B334" s="34" t="s">
        <v>327</v>
      </c>
      <c r="C334" s="36">
        <v>16572080</v>
      </c>
      <c r="D334" s="36">
        <v>1091</v>
      </c>
      <c r="E334" s="37">
        <f t="shared" si="58"/>
        <v>15189.80751604033</v>
      </c>
      <c r="F334" s="38">
        <f t="shared" si="55"/>
        <v>0.78543198506536915</v>
      </c>
      <c r="G334" s="39">
        <f t="shared" si="56"/>
        <v>2489.7739648466068</v>
      </c>
      <c r="H334" s="39">
        <f t="shared" si="57"/>
        <v>775.48806848305674</v>
      </c>
      <c r="I334" s="37">
        <f t="shared" si="59"/>
        <v>3265.2620333296636</v>
      </c>
      <c r="J334" s="40">
        <f t="shared" si="60"/>
        <v>-221.38337591167678</v>
      </c>
      <c r="K334" s="37">
        <f t="shared" si="61"/>
        <v>3043.8786574179867</v>
      </c>
      <c r="L334" s="37">
        <f t="shared" si="62"/>
        <v>3562400.8783626631</v>
      </c>
      <c r="M334" s="37">
        <f t="shared" si="63"/>
        <v>3320871.6152430233</v>
      </c>
      <c r="N334" s="41">
        <f>'jan-juli'!M334</f>
        <v>3325756.9412349677</v>
      </c>
      <c r="O334" s="41">
        <f t="shared" si="64"/>
        <v>-4885.3259919444099</v>
      </c>
      <c r="Q334" s="63"/>
      <c r="R334" s="64"/>
      <c r="S334" s="64"/>
      <c r="T334" s="64"/>
    </row>
    <row r="335" spans="1:20" s="34" customFormat="1" x14ac:dyDescent="0.3">
      <c r="A335" s="33">
        <v>5415</v>
      </c>
      <c r="B335" s="34" t="s">
        <v>387</v>
      </c>
      <c r="C335" s="36">
        <v>12936741</v>
      </c>
      <c r="D335" s="36">
        <v>1034</v>
      </c>
      <c r="E335" s="37">
        <f t="shared" si="58"/>
        <v>12511.354932301741</v>
      </c>
      <c r="F335" s="38">
        <f t="shared" si="55"/>
        <v>0.64693501415064703</v>
      </c>
      <c r="G335" s="39">
        <f t="shared" si="56"/>
        <v>4096.8455150897598</v>
      </c>
      <c r="H335" s="39">
        <f t="shared" si="57"/>
        <v>1712.9464727915624</v>
      </c>
      <c r="I335" s="37">
        <f t="shared" si="59"/>
        <v>5809.7919878813227</v>
      </c>
      <c r="J335" s="40">
        <f t="shared" si="60"/>
        <v>-221.38337591167678</v>
      </c>
      <c r="K335" s="37">
        <f t="shared" si="61"/>
        <v>5588.4086119696458</v>
      </c>
      <c r="L335" s="37">
        <f t="shared" si="62"/>
        <v>6007324.9154692879</v>
      </c>
      <c r="M335" s="37">
        <f t="shared" si="63"/>
        <v>5778414.5047766138</v>
      </c>
      <c r="N335" s="41">
        <f>'jan-juli'!M335</f>
        <v>5515051.0191906113</v>
      </c>
      <c r="O335" s="41">
        <f t="shared" si="64"/>
        <v>263363.48558600247</v>
      </c>
      <c r="Q335" s="63"/>
      <c r="R335" s="64"/>
      <c r="S335" s="64"/>
      <c r="T335" s="64"/>
    </row>
    <row r="336" spans="1:20" s="34" customFormat="1" x14ac:dyDescent="0.3">
      <c r="A336" s="33">
        <v>5416</v>
      </c>
      <c r="B336" s="34" t="s">
        <v>328</v>
      </c>
      <c r="C336" s="36">
        <v>78746219</v>
      </c>
      <c r="D336" s="36">
        <v>4005</v>
      </c>
      <c r="E336" s="37">
        <f t="shared" si="58"/>
        <v>19661.977278401999</v>
      </c>
      <c r="F336" s="38">
        <f t="shared" si="55"/>
        <v>1.0166781789550403</v>
      </c>
      <c r="G336" s="39">
        <f t="shared" si="56"/>
        <v>-193.52789257039476</v>
      </c>
      <c r="H336" s="39">
        <f t="shared" si="57"/>
        <v>0</v>
      </c>
      <c r="I336" s="37">
        <f t="shared" si="59"/>
        <v>-193.52789257039476</v>
      </c>
      <c r="J336" s="40">
        <f t="shared" si="60"/>
        <v>-221.38337591167678</v>
      </c>
      <c r="K336" s="37">
        <f t="shared" si="61"/>
        <v>-414.91126848207153</v>
      </c>
      <c r="L336" s="37">
        <f t="shared" si="62"/>
        <v>-775079.20974443096</v>
      </c>
      <c r="M336" s="37">
        <f t="shared" si="63"/>
        <v>-1661719.6302706965</v>
      </c>
      <c r="N336" s="41">
        <f>'jan-juli'!M336</f>
        <v>-2185201.3682352807</v>
      </c>
      <c r="O336" s="41">
        <f t="shared" si="64"/>
        <v>523481.73796458426</v>
      </c>
      <c r="Q336" s="63"/>
      <c r="R336" s="64"/>
      <c r="S336" s="64"/>
      <c r="T336" s="64"/>
    </row>
    <row r="337" spans="1:20" s="34" customFormat="1" x14ac:dyDescent="0.3">
      <c r="A337" s="33">
        <v>5417</v>
      </c>
      <c r="B337" s="34" t="s">
        <v>329</v>
      </c>
      <c r="C337" s="36">
        <v>33754645</v>
      </c>
      <c r="D337" s="36">
        <v>2146</v>
      </c>
      <c r="E337" s="37">
        <f t="shared" si="58"/>
        <v>15729.098322460392</v>
      </c>
      <c r="F337" s="38">
        <f t="shared" si="55"/>
        <v>0.81331754241471144</v>
      </c>
      <c r="G337" s="39">
        <f t="shared" si="56"/>
        <v>2166.1994809945695</v>
      </c>
      <c r="H337" s="39">
        <f t="shared" si="57"/>
        <v>586.73628623603508</v>
      </c>
      <c r="I337" s="37">
        <f t="shared" si="59"/>
        <v>2752.9357672306046</v>
      </c>
      <c r="J337" s="40">
        <f t="shared" si="60"/>
        <v>-221.38337591167678</v>
      </c>
      <c r="K337" s="37">
        <f t="shared" si="61"/>
        <v>2531.5523913189277</v>
      </c>
      <c r="L337" s="37">
        <f t="shared" si="62"/>
        <v>5907800.1564768776</v>
      </c>
      <c r="M337" s="37">
        <f t="shared" si="63"/>
        <v>5432711.4317704188</v>
      </c>
      <c r="N337" s="41">
        <f>'jan-juli'!M337</f>
        <v>5033653.8817050783</v>
      </c>
      <c r="O337" s="41">
        <f t="shared" si="64"/>
        <v>399057.55006534047</v>
      </c>
      <c r="Q337" s="63"/>
      <c r="R337" s="64"/>
      <c r="S337" s="64"/>
      <c r="T337" s="64"/>
    </row>
    <row r="338" spans="1:20" s="34" customFormat="1" x14ac:dyDescent="0.3">
      <c r="A338" s="33">
        <v>5418</v>
      </c>
      <c r="B338" s="34" t="s">
        <v>330</v>
      </c>
      <c r="C338" s="36">
        <v>120374224</v>
      </c>
      <c r="D338" s="36">
        <v>6640</v>
      </c>
      <c r="E338" s="37">
        <f t="shared" si="58"/>
        <v>18128.648192771085</v>
      </c>
      <c r="F338" s="38">
        <f t="shared" si="55"/>
        <v>0.93739305923158123</v>
      </c>
      <c r="G338" s="39">
        <f t="shared" si="56"/>
        <v>726.46955880815369</v>
      </c>
      <c r="H338" s="39">
        <f t="shared" si="57"/>
        <v>0</v>
      </c>
      <c r="I338" s="37">
        <f t="shared" si="59"/>
        <v>726.46955880815369</v>
      </c>
      <c r="J338" s="40">
        <f t="shared" si="60"/>
        <v>-221.38337591167678</v>
      </c>
      <c r="K338" s="37">
        <f t="shared" si="61"/>
        <v>505.08618289647688</v>
      </c>
      <c r="L338" s="37">
        <f t="shared" si="62"/>
        <v>4823757.8704861403</v>
      </c>
      <c r="M338" s="37">
        <f t="shared" si="63"/>
        <v>3353772.2544326065</v>
      </c>
      <c r="N338" s="41">
        <f>'jan-juli'!M338</f>
        <v>2992173.8027260164</v>
      </c>
      <c r="O338" s="41">
        <f t="shared" si="64"/>
        <v>361598.45170659013</v>
      </c>
      <c r="Q338" s="63"/>
      <c r="R338" s="64"/>
      <c r="S338" s="64"/>
      <c r="T338" s="64"/>
    </row>
    <row r="339" spans="1:20" s="34" customFormat="1" x14ac:dyDescent="0.3">
      <c r="A339" s="33">
        <v>5419</v>
      </c>
      <c r="B339" s="34" t="s">
        <v>331</v>
      </c>
      <c r="C339" s="36">
        <v>53752924</v>
      </c>
      <c r="D339" s="36">
        <v>3464</v>
      </c>
      <c r="E339" s="37">
        <f t="shared" si="58"/>
        <v>15517.587759815242</v>
      </c>
      <c r="F339" s="38">
        <f t="shared" si="55"/>
        <v>0.80238079019416864</v>
      </c>
      <c r="G339" s="39">
        <f t="shared" si="56"/>
        <v>2293.1058185816592</v>
      </c>
      <c r="H339" s="39">
        <f t="shared" si="57"/>
        <v>660.76498316183734</v>
      </c>
      <c r="I339" s="37">
        <f t="shared" si="59"/>
        <v>2953.8708017434965</v>
      </c>
      <c r="J339" s="40">
        <f t="shared" si="60"/>
        <v>-221.38337591167678</v>
      </c>
      <c r="K339" s="37">
        <f t="shared" si="61"/>
        <v>2732.4874258318196</v>
      </c>
      <c r="L339" s="37">
        <f t="shared" si="62"/>
        <v>10232208.457239471</v>
      </c>
      <c r="M339" s="37">
        <f t="shared" si="63"/>
        <v>9465336.4430814236</v>
      </c>
      <c r="N339" s="41">
        <f>'jan-juli'!M339</f>
        <v>8970240.995818451</v>
      </c>
      <c r="O339" s="41">
        <f t="shared" si="64"/>
        <v>495095.44726297259</v>
      </c>
      <c r="Q339" s="63"/>
      <c r="R339" s="64"/>
      <c r="S339" s="64"/>
      <c r="T339" s="64"/>
    </row>
    <row r="340" spans="1:20" s="34" customFormat="1" x14ac:dyDescent="0.3">
      <c r="A340" s="33">
        <v>5420</v>
      </c>
      <c r="B340" s="34" t="s">
        <v>332</v>
      </c>
      <c r="C340" s="36">
        <v>15220326</v>
      </c>
      <c r="D340" s="36">
        <v>1083</v>
      </c>
      <c r="E340" s="37">
        <f t="shared" si="58"/>
        <v>14053.855955678669</v>
      </c>
      <c r="F340" s="38">
        <f t="shared" si="55"/>
        <v>0.72669439487202458</v>
      </c>
      <c r="G340" s="39">
        <f t="shared" si="56"/>
        <v>3171.3449010636027</v>
      </c>
      <c r="H340" s="39">
        <f t="shared" si="57"/>
        <v>1173.0711146096378</v>
      </c>
      <c r="I340" s="37">
        <f t="shared" si="59"/>
        <v>4344.4160156732405</v>
      </c>
      <c r="J340" s="40">
        <f t="shared" si="60"/>
        <v>-221.38337591167678</v>
      </c>
      <c r="K340" s="37">
        <f t="shared" si="61"/>
        <v>4123.0326397615636</v>
      </c>
      <c r="L340" s="37">
        <f t="shared" si="62"/>
        <v>4705002.5449741194</v>
      </c>
      <c r="M340" s="37">
        <f t="shared" si="63"/>
        <v>4465244.3488617735</v>
      </c>
      <c r="N340" s="41">
        <f>'jan-juli'!M340</f>
        <v>4294570.4188427785</v>
      </c>
      <c r="O340" s="41">
        <f t="shared" si="64"/>
        <v>170673.93001899496</v>
      </c>
      <c r="Q340" s="63"/>
      <c r="R340" s="64"/>
      <c r="S340" s="64"/>
      <c r="T340" s="64"/>
    </row>
    <row r="341" spans="1:20" s="34" customFormat="1" x14ac:dyDescent="0.3">
      <c r="A341" s="33">
        <v>5421</v>
      </c>
      <c r="B341" s="34" t="s">
        <v>434</v>
      </c>
      <c r="C341" s="36">
        <v>236005777</v>
      </c>
      <c r="D341" s="36">
        <v>14851</v>
      </c>
      <c r="E341" s="37">
        <f t="shared" si="58"/>
        <v>15891.574776109353</v>
      </c>
      <c r="F341" s="38">
        <f t="shared" si="55"/>
        <v>0.8217188472621314</v>
      </c>
      <c r="G341" s="39">
        <f t="shared" si="56"/>
        <v>2068.7136088051925</v>
      </c>
      <c r="H341" s="39">
        <f t="shared" si="57"/>
        <v>529.86952745889835</v>
      </c>
      <c r="I341" s="37">
        <f t="shared" si="59"/>
        <v>2598.5831362640911</v>
      </c>
      <c r="J341" s="40">
        <f t="shared" si="60"/>
        <v>-221.38337591167678</v>
      </c>
      <c r="K341" s="37">
        <f t="shared" si="61"/>
        <v>2377.1997603524142</v>
      </c>
      <c r="L341" s="37">
        <f t="shared" si="62"/>
        <v>38591558.156658016</v>
      </c>
      <c r="M341" s="37">
        <f t="shared" si="63"/>
        <v>35303793.640993699</v>
      </c>
      <c r="N341" s="41">
        <f>'jan-juli'!M341</f>
        <v>34282132.70580247</v>
      </c>
      <c r="O341" s="41">
        <f t="shared" si="64"/>
        <v>1021660.935191229</v>
      </c>
      <c r="Q341" s="63"/>
      <c r="R341" s="64"/>
      <c r="S341" s="64"/>
      <c r="T341" s="64"/>
    </row>
    <row r="342" spans="1:20" s="34" customFormat="1" x14ac:dyDescent="0.3">
      <c r="A342" s="33">
        <v>5422</v>
      </c>
      <c r="B342" s="34" t="s">
        <v>333</v>
      </c>
      <c r="C342" s="36">
        <v>77996610</v>
      </c>
      <c r="D342" s="36">
        <v>5559</v>
      </c>
      <c r="E342" s="37">
        <f t="shared" si="58"/>
        <v>14030.690771721533</v>
      </c>
      <c r="F342" s="38">
        <f t="shared" si="55"/>
        <v>0.7254965734776031</v>
      </c>
      <c r="G342" s="39">
        <f t="shared" si="56"/>
        <v>3185.2440114378846</v>
      </c>
      <c r="H342" s="39">
        <f t="shared" si="57"/>
        <v>1181.1789289946355</v>
      </c>
      <c r="I342" s="37">
        <f t="shared" si="59"/>
        <v>4366.4229404325197</v>
      </c>
      <c r="J342" s="40">
        <f t="shared" si="60"/>
        <v>-221.38337591167678</v>
      </c>
      <c r="K342" s="37">
        <f t="shared" si="61"/>
        <v>4145.0395645208428</v>
      </c>
      <c r="L342" s="37">
        <f t="shared" si="62"/>
        <v>24272945.125864375</v>
      </c>
      <c r="M342" s="37">
        <f t="shared" si="63"/>
        <v>23042274.939171366</v>
      </c>
      <c r="N342" s="41">
        <f>'jan-juli'!M342</f>
        <v>22625408.347273313</v>
      </c>
      <c r="O342" s="41">
        <f t="shared" si="64"/>
        <v>416866.59189805388</v>
      </c>
      <c r="Q342" s="63"/>
      <c r="R342" s="64"/>
      <c r="S342" s="64"/>
      <c r="T342" s="64"/>
    </row>
    <row r="343" spans="1:20" s="34" customFormat="1" x14ac:dyDescent="0.3">
      <c r="A343" s="33">
        <v>5423</v>
      </c>
      <c r="B343" s="34" t="s">
        <v>334</v>
      </c>
      <c r="C343" s="36">
        <v>34361501</v>
      </c>
      <c r="D343" s="36">
        <v>2200</v>
      </c>
      <c r="E343" s="37">
        <f t="shared" si="58"/>
        <v>15618.86409090909</v>
      </c>
      <c r="F343" s="38">
        <f t="shared" si="55"/>
        <v>0.80761756950734809</v>
      </c>
      <c r="G343" s="39">
        <f t="shared" si="56"/>
        <v>2232.3400199253506</v>
      </c>
      <c r="H343" s="39">
        <f t="shared" si="57"/>
        <v>625.31826727899056</v>
      </c>
      <c r="I343" s="37">
        <f t="shared" si="59"/>
        <v>2857.6582872043409</v>
      </c>
      <c r="J343" s="40">
        <f t="shared" si="60"/>
        <v>-221.38337591167678</v>
      </c>
      <c r="K343" s="37">
        <f t="shared" si="61"/>
        <v>2636.274911292664</v>
      </c>
      <c r="L343" s="37">
        <f t="shared" si="62"/>
        <v>6286848.2318495503</v>
      </c>
      <c r="M343" s="37">
        <f t="shared" si="63"/>
        <v>5799804.8048438607</v>
      </c>
      <c r="N343" s="41">
        <f>'jan-juli'!M343</f>
        <v>5638804.1578523656</v>
      </c>
      <c r="O343" s="41">
        <f t="shared" si="64"/>
        <v>161000.64699149504</v>
      </c>
      <c r="Q343" s="63"/>
      <c r="R343" s="64"/>
      <c r="S343" s="64"/>
      <c r="T343" s="64"/>
    </row>
    <row r="344" spans="1:20" s="34" customFormat="1" x14ac:dyDescent="0.3">
      <c r="A344" s="33">
        <v>5424</v>
      </c>
      <c r="B344" s="34" t="s">
        <v>335</v>
      </c>
      <c r="C344" s="36">
        <v>38573626</v>
      </c>
      <c r="D344" s="36">
        <v>2794</v>
      </c>
      <c r="E344" s="37">
        <f t="shared" si="58"/>
        <v>13805.879026485325</v>
      </c>
      <c r="F344" s="38">
        <f t="shared" si="55"/>
        <v>0.713872045968586</v>
      </c>
      <c r="G344" s="39">
        <f t="shared" si="56"/>
        <v>3320.1310585796095</v>
      </c>
      <c r="H344" s="39">
        <f t="shared" si="57"/>
        <v>1259.8630398273083</v>
      </c>
      <c r="I344" s="37">
        <f t="shared" si="59"/>
        <v>4579.9940984069181</v>
      </c>
      <c r="J344" s="40">
        <f t="shared" si="60"/>
        <v>-221.38337591167678</v>
      </c>
      <c r="K344" s="37">
        <f t="shared" si="61"/>
        <v>4358.6107224952411</v>
      </c>
      <c r="L344" s="37">
        <f t="shared" si="62"/>
        <v>12796503.51094893</v>
      </c>
      <c r="M344" s="37">
        <f t="shared" si="63"/>
        <v>12177958.358651703</v>
      </c>
      <c r="N344" s="41">
        <f>'jan-juli'!M344</f>
        <v>12059659.595472502</v>
      </c>
      <c r="O344" s="41">
        <f t="shared" si="64"/>
        <v>118298.76317920163</v>
      </c>
      <c r="Q344" s="63"/>
      <c r="R344" s="64"/>
      <c r="S344" s="64"/>
      <c r="T344" s="64"/>
    </row>
    <row r="345" spans="1:20" s="34" customFormat="1" x14ac:dyDescent="0.3">
      <c r="A345" s="33">
        <v>5425</v>
      </c>
      <c r="B345" s="34" t="s">
        <v>435</v>
      </c>
      <c r="C345" s="36">
        <v>33014920</v>
      </c>
      <c r="D345" s="36">
        <v>1829</v>
      </c>
      <c r="E345" s="37">
        <f t="shared" si="58"/>
        <v>18050.803717878622</v>
      </c>
      <c r="F345" s="38">
        <f t="shared" si="55"/>
        <v>0.93336789035589973</v>
      </c>
      <c r="G345" s="39">
        <f t="shared" si="56"/>
        <v>773.17624374363152</v>
      </c>
      <c r="H345" s="39">
        <f t="shared" si="57"/>
        <v>0</v>
      </c>
      <c r="I345" s="37">
        <f t="shared" si="59"/>
        <v>773.17624374363152</v>
      </c>
      <c r="J345" s="40">
        <f t="shared" si="60"/>
        <v>-221.38337591167678</v>
      </c>
      <c r="K345" s="37">
        <f t="shared" si="61"/>
        <v>551.79286783195471</v>
      </c>
      <c r="L345" s="37">
        <f t="shared" si="62"/>
        <v>1414139.349807102</v>
      </c>
      <c r="M345" s="37">
        <f t="shared" si="63"/>
        <v>1009229.1552646451</v>
      </c>
      <c r="N345" s="41">
        <f>'jan-juli'!M345</f>
        <v>871687.18219667207</v>
      </c>
      <c r="O345" s="41">
        <f t="shared" si="64"/>
        <v>137541.97306797304</v>
      </c>
      <c r="Q345" s="63"/>
      <c r="R345" s="64"/>
      <c r="S345" s="64"/>
      <c r="T345" s="64"/>
    </row>
    <row r="346" spans="1:20" s="34" customFormat="1" x14ac:dyDescent="0.3">
      <c r="A346" s="33">
        <v>5426</v>
      </c>
      <c r="B346" s="34" t="s">
        <v>436</v>
      </c>
      <c r="C346" s="36">
        <v>31557842</v>
      </c>
      <c r="D346" s="36">
        <v>2071</v>
      </c>
      <c r="E346" s="37">
        <f t="shared" si="58"/>
        <v>15237.972959922743</v>
      </c>
      <c r="F346" s="38">
        <f t="shared" si="55"/>
        <v>0.78792251565044535</v>
      </c>
      <c r="G346" s="39">
        <f t="shared" si="56"/>
        <v>2460.8746985171588</v>
      </c>
      <c r="H346" s="39">
        <f t="shared" si="57"/>
        <v>758.630163124212</v>
      </c>
      <c r="I346" s="37">
        <f t="shared" si="59"/>
        <v>3219.5048616413706</v>
      </c>
      <c r="J346" s="40">
        <f t="shared" si="60"/>
        <v>-221.38337591167678</v>
      </c>
      <c r="K346" s="37">
        <f t="shared" si="61"/>
        <v>2998.1214857296936</v>
      </c>
      <c r="L346" s="37">
        <f t="shared" si="62"/>
        <v>6667594.568459278</v>
      </c>
      <c r="M346" s="37">
        <f t="shared" si="63"/>
        <v>6209109.5969461957</v>
      </c>
      <c r="N346" s="41">
        <f>'jan-juli'!M346</f>
        <v>6035907.9842782943</v>
      </c>
      <c r="O346" s="41">
        <f t="shared" si="64"/>
        <v>173201.61266790144</v>
      </c>
      <c r="Q346" s="63"/>
      <c r="R346" s="64"/>
      <c r="S346" s="64"/>
      <c r="T346" s="64"/>
    </row>
    <row r="347" spans="1:20" s="34" customFormat="1" x14ac:dyDescent="0.3">
      <c r="A347" s="33">
        <v>5427</v>
      </c>
      <c r="B347" s="34" t="s">
        <v>336</v>
      </c>
      <c r="C347" s="36">
        <v>45217569</v>
      </c>
      <c r="D347" s="36">
        <v>2927</v>
      </c>
      <c r="E347" s="37">
        <f t="shared" si="58"/>
        <v>15448.43491629655</v>
      </c>
      <c r="F347" s="38">
        <f t="shared" si="55"/>
        <v>0.79880504671615249</v>
      </c>
      <c r="G347" s="39">
        <f t="shared" si="56"/>
        <v>2334.5975246928742</v>
      </c>
      <c r="H347" s="39">
        <f t="shared" si="57"/>
        <v>684.96847839337954</v>
      </c>
      <c r="I347" s="37">
        <f t="shared" si="59"/>
        <v>3019.5660030862537</v>
      </c>
      <c r="J347" s="40">
        <f t="shared" si="60"/>
        <v>-221.38337591167678</v>
      </c>
      <c r="K347" s="37">
        <f t="shared" si="61"/>
        <v>2798.1826271745767</v>
      </c>
      <c r="L347" s="37">
        <f t="shared" si="62"/>
        <v>8838269.6910334639</v>
      </c>
      <c r="M347" s="37">
        <f t="shared" si="63"/>
        <v>8190280.5497399857</v>
      </c>
      <c r="N347" s="41">
        <f>'jan-juli'!M347</f>
        <v>7693609.8302426664</v>
      </c>
      <c r="O347" s="41">
        <f t="shared" si="64"/>
        <v>496670.71949731931</v>
      </c>
      <c r="Q347" s="63"/>
      <c r="R347" s="64"/>
      <c r="S347" s="64"/>
      <c r="T347" s="64"/>
    </row>
    <row r="348" spans="1:20" s="34" customFormat="1" x14ac:dyDescent="0.3">
      <c r="A348" s="33">
        <v>5428</v>
      </c>
      <c r="B348" s="34" t="s">
        <v>442</v>
      </c>
      <c r="C348" s="36">
        <v>74771324</v>
      </c>
      <c r="D348" s="36">
        <v>4861</v>
      </c>
      <c r="E348" s="37">
        <f t="shared" si="58"/>
        <v>15381.881094425016</v>
      </c>
      <c r="F348" s="38">
        <f t="shared" si="55"/>
        <v>0.79536369300768417</v>
      </c>
      <c r="G348" s="39">
        <f t="shared" si="56"/>
        <v>2374.5298178157946</v>
      </c>
      <c r="H348" s="39">
        <f t="shared" si="57"/>
        <v>708.26231604841632</v>
      </c>
      <c r="I348" s="37">
        <f t="shared" si="59"/>
        <v>3082.7921338642109</v>
      </c>
      <c r="J348" s="40">
        <f t="shared" si="60"/>
        <v>-221.38337591167678</v>
      </c>
      <c r="K348" s="37">
        <f t="shared" si="61"/>
        <v>2861.408757952534</v>
      </c>
      <c r="L348" s="37">
        <f t="shared" si="62"/>
        <v>14985452.562713929</v>
      </c>
      <c r="M348" s="37">
        <f t="shared" si="63"/>
        <v>13909307.972407268</v>
      </c>
      <c r="N348" s="41">
        <f>'jan-juli'!M348</f>
        <v>13223375.568554698</v>
      </c>
      <c r="O348" s="41">
        <f t="shared" si="64"/>
        <v>685932.4038525708</v>
      </c>
      <c r="Q348" s="63"/>
      <c r="R348" s="64"/>
      <c r="S348" s="64"/>
      <c r="T348" s="64"/>
    </row>
    <row r="349" spans="1:20" s="34" customFormat="1" x14ac:dyDescent="0.3">
      <c r="A349" s="33">
        <v>5429</v>
      </c>
      <c r="B349" s="34" t="s">
        <v>338</v>
      </c>
      <c r="C349" s="36">
        <v>19929494</v>
      </c>
      <c r="D349" s="36">
        <v>1191</v>
      </c>
      <c r="E349" s="37">
        <f t="shared" si="58"/>
        <v>16733.412258606215</v>
      </c>
      <c r="F349" s="38">
        <f t="shared" si="55"/>
        <v>0.86524843671095852</v>
      </c>
      <c r="G349" s="39">
        <f t="shared" si="56"/>
        <v>1563.6111193070756</v>
      </c>
      <c r="H349" s="39">
        <f t="shared" si="57"/>
        <v>235.22640858499688</v>
      </c>
      <c r="I349" s="37">
        <f t="shared" si="59"/>
        <v>1798.8375278920726</v>
      </c>
      <c r="J349" s="40">
        <f t="shared" si="60"/>
        <v>-221.38337591167678</v>
      </c>
      <c r="K349" s="37">
        <f t="shared" si="61"/>
        <v>1577.4541519803959</v>
      </c>
      <c r="L349" s="37">
        <f t="shared" si="62"/>
        <v>2142415.4957194584</v>
      </c>
      <c r="M349" s="37">
        <f t="shared" si="63"/>
        <v>1878747.8950086515</v>
      </c>
      <c r="N349" s="41">
        <f>'jan-juli'!M349</f>
        <v>1617175.5211373479</v>
      </c>
      <c r="O349" s="41">
        <f t="shared" si="64"/>
        <v>261572.37387130363</v>
      </c>
      <c r="Q349" s="63"/>
      <c r="R349" s="64"/>
      <c r="S349" s="64"/>
      <c r="T349" s="64"/>
    </row>
    <row r="350" spans="1:20" s="34" customFormat="1" x14ac:dyDescent="0.3">
      <c r="A350" s="33">
        <v>5430</v>
      </c>
      <c r="B350" s="34" t="s">
        <v>437</v>
      </c>
      <c r="C350" s="36">
        <v>34127247</v>
      </c>
      <c r="D350" s="36">
        <v>2910</v>
      </c>
      <c r="E350" s="37">
        <f t="shared" si="58"/>
        <v>11727.576288659793</v>
      </c>
      <c r="F350" s="38">
        <f t="shared" si="55"/>
        <v>0.60640752127244801</v>
      </c>
      <c r="G350" s="39">
        <f t="shared" si="56"/>
        <v>4567.1127012749284</v>
      </c>
      <c r="H350" s="39">
        <f t="shared" si="57"/>
        <v>1987.2689980662444</v>
      </c>
      <c r="I350" s="37">
        <f t="shared" si="59"/>
        <v>6554.3816993411729</v>
      </c>
      <c r="J350" s="40">
        <f t="shared" si="60"/>
        <v>-221.38337591167678</v>
      </c>
      <c r="K350" s="37">
        <f t="shared" si="61"/>
        <v>6332.9983234294959</v>
      </c>
      <c r="L350" s="37">
        <f t="shared" si="62"/>
        <v>19073250.745082814</v>
      </c>
      <c r="M350" s="37">
        <f t="shared" si="63"/>
        <v>18429025.121179834</v>
      </c>
      <c r="N350" s="41">
        <f>'jan-juli'!M350</f>
        <v>17832667.970159262</v>
      </c>
      <c r="O350" s="41">
        <f t="shared" si="64"/>
        <v>596357.15102057159</v>
      </c>
      <c r="Q350" s="63"/>
      <c r="R350" s="64"/>
      <c r="S350" s="64"/>
      <c r="T350" s="64"/>
    </row>
    <row r="351" spans="1:20" s="34" customFormat="1" x14ac:dyDescent="0.3">
      <c r="A351" s="33">
        <v>5432</v>
      </c>
      <c r="B351" s="34" t="s">
        <v>343</v>
      </c>
      <c r="C351" s="36">
        <v>12331201</v>
      </c>
      <c r="D351" s="36">
        <v>888</v>
      </c>
      <c r="E351" s="37">
        <f t="shared" si="58"/>
        <v>13886.487612612613</v>
      </c>
      <c r="F351" s="38">
        <f t="shared" si="55"/>
        <v>0.71804014103815228</v>
      </c>
      <c r="G351" s="39">
        <f t="shared" si="56"/>
        <v>3271.7659069032366</v>
      </c>
      <c r="H351" s="39">
        <f t="shared" si="57"/>
        <v>1231.6500346827575</v>
      </c>
      <c r="I351" s="37">
        <f t="shared" si="59"/>
        <v>4503.415941585994</v>
      </c>
      <c r="J351" s="40">
        <f t="shared" si="60"/>
        <v>-221.38337591167678</v>
      </c>
      <c r="K351" s="37">
        <f t="shared" si="61"/>
        <v>4282.0325656743171</v>
      </c>
      <c r="L351" s="37">
        <f t="shared" si="62"/>
        <v>3999033.3561283625</v>
      </c>
      <c r="M351" s="37">
        <f t="shared" si="63"/>
        <v>3802444.9183187936</v>
      </c>
      <c r="N351" s="41">
        <f>'jan-juli'!M351</f>
        <v>3621554.5355331353</v>
      </c>
      <c r="O351" s="41">
        <f t="shared" si="64"/>
        <v>180890.38278565835</v>
      </c>
      <c r="Q351" s="63"/>
      <c r="R351" s="64"/>
      <c r="S351" s="64"/>
      <c r="T351" s="64"/>
    </row>
    <row r="352" spans="1:20" s="34" customFormat="1" x14ac:dyDescent="0.3">
      <c r="A352" s="33">
        <v>5433</v>
      </c>
      <c r="B352" s="34" t="s">
        <v>344</v>
      </c>
      <c r="C352" s="36">
        <v>14683094</v>
      </c>
      <c r="D352" s="36">
        <v>1005</v>
      </c>
      <c r="E352" s="37">
        <f t="shared" si="58"/>
        <v>14610.043781094528</v>
      </c>
      <c r="F352" s="38">
        <f t="shared" si="55"/>
        <v>0.75545366040743456</v>
      </c>
      <c r="G352" s="39">
        <f t="shared" si="56"/>
        <v>2837.6322058140877</v>
      </c>
      <c r="H352" s="39">
        <f t="shared" si="57"/>
        <v>978.40537571408731</v>
      </c>
      <c r="I352" s="37">
        <f t="shared" si="59"/>
        <v>3816.037581528175</v>
      </c>
      <c r="J352" s="40">
        <f t="shared" si="60"/>
        <v>-221.38337591167678</v>
      </c>
      <c r="K352" s="37">
        <f t="shared" si="61"/>
        <v>3594.6542056164981</v>
      </c>
      <c r="L352" s="37">
        <f t="shared" si="62"/>
        <v>3835117.769435816</v>
      </c>
      <c r="M352" s="37">
        <f t="shared" si="63"/>
        <v>3612627.4766445807</v>
      </c>
      <c r="N352" s="41">
        <f>'jan-juli'!M352</f>
        <v>3384809.2755189212</v>
      </c>
      <c r="O352" s="41">
        <f t="shared" si="64"/>
        <v>227818.20112565951</v>
      </c>
      <c r="Q352" s="63"/>
      <c r="R352" s="64"/>
      <c r="S352" s="64"/>
      <c r="T352" s="64"/>
    </row>
    <row r="353" spans="1:20" s="34" customFormat="1" x14ac:dyDescent="0.3">
      <c r="A353" s="33">
        <v>5434</v>
      </c>
      <c r="B353" s="34" t="s">
        <v>345</v>
      </c>
      <c r="C353" s="36">
        <v>21312025</v>
      </c>
      <c r="D353" s="36">
        <v>1225</v>
      </c>
      <c r="E353" s="37">
        <f t="shared" si="58"/>
        <v>17397.571428571428</v>
      </c>
      <c r="F353" s="38">
        <f t="shared" si="55"/>
        <v>0.89959066617728212</v>
      </c>
      <c r="G353" s="39">
        <f t="shared" si="56"/>
        <v>1165.115617327948</v>
      </c>
      <c r="H353" s="39">
        <f t="shared" si="57"/>
        <v>2.7706990971724732</v>
      </c>
      <c r="I353" s="37">
        <f t="shared" si="59"/>
        <v>1167.8863164251204</v>
      </c>
      <c r="J353" s="40">
        <f t="shared" si="60"/>
        <v>-221.38337591167678</v>
      </c>
      <c r="K353" s="37">
        <f t="shared" si="61"/>
        <v>946.5029405134436</v>
      </c>
      <c r="L353" s="37">
        <f t="shared" si="62"/>
        <v>1430660.7376207726</v>
      </c>
      <c r="M353" s="37">
        <f t="shared" si="63"/>
        <v>1159466.1021289683</v>
      </c>
      <c r="N353" s="41">
        <f>'jan-juli'!M353</f>
        <v>1333982.8413041567</v>
      </c>
      <c r="O353" s="41">
        <f t="shared" si="64"/>
        <v>-174516.73917518836</v>
      </c>
      <c r="Q353" s="63"/>
      <c r="R353" s="64"/>
      <c r="S353" s="64"/>
      <c r="T353" s="64"/>
    </row>
    <row r="354" spans="1:20" s="34" customFormat="1" x14ac:dyDescent="0.3">
      <c r="A354" s="33">
        <v>5435</v>
      </c>
      <c r="B354" s="34" t="s">
        <v>346</v>
      </c>
      <c r="C354" s="36">
        <v>53120102</v>
      </c>
      <c r="D354" s="36">
        <v>3162</v>
      </c>
      <c r="E354" s="37">
        <f t="shared" si="58"/>
        <v>16799.526249209361</v>
      </c>
      <c r="F354" s="38">
        <f t="shared" si="55"/>
        <v>0.86866704769896386</v>
      </c>
      <c r="G354" s="39">
        <f t="shared" si="56"/>
        <v>1523.942724945188</v>
      </c>
      <c r="H354" s="39">
        <f t="shared" si="57"/>
        <v>212.08651187389586</v>
      </c>
      <c r="I354" s="37">
        <f t="shared" si="59"/>
        <v>1736.029236819084</v>
      </c>
      <c r="J354" s="40">
        <f t="shared" si="60"/>
        <v>-221.38337591167678</v>
      </c>
      <c r="K354" s="37">
        <f t="shared" si="61"/>
        <v>1514.6458609074073</v>
      </c>
      <c r="L354" s="37">
        <f t="shared" si="62"/>
        <v>5489324.4468219439</v>
      </c>
      <c r="M354" s="37">
        <f t="shared" si="63"/>
        <v>4789310.2121892218</v>
      </c>
      <c r="N354" s="41">
        <f>'jan-juli'!M354</f>
        <v>4712143.575513267</v>
      </c>
      <c r="O354" s="41">
        <f t="shared" si="64"/>
        <v>77166.636675954796</v>
      </c>
      <c r="Q354" s="63"/>
      <c r="R354" s="64"/>
      <c r="S354" s="64"/>
      <c r="T354" s="64"/>
    </row>
    <row r="355" spans="1:20" s="34" customFormat="1" x14ac:dyDescent="0.3">
      <c r="A355" s="33">
        <v>5436</v>
      </c>
      <c r="B355" s="34" t="s">
        <v>438</v>
      </c>
      <c r="C355" s="36">
        <v>61977784</v>
      </c>
      <c r="D355" s="36">
        <v>3998</v>
      </c>
      <c r="E355" s="37">
        <f t="shared" si="58"/>
        <v>15502.197098549275</v>
      </c>
      <c r="F355" s="38">
        <f t="shared" si="55"/>
        <v>0.80158497249754335</v>
      </c>
      <c r="G355" s="39">
        <f t="shared" si="56"/>
        <v>2302.3402153412394</v>
      </c>
      <c r="H355" s="39">
        <f t="shared" si="57"/>
        <v>666.1517146049257</v>
      </c>
      <c r="I355" s="37">
        <f t="shared" si="59"/>
        <v>2968.4919299461653</v>
      </c>
      <c r="J355" s="40">
        <f t="shared" si="60"/>
        <v>-221.38337591167678</v>
      </c>
      <c r="K355" s="37">
        <f t="shared" si="61"/>
        <v>2747.1085540344884</v>
      </c>
      <c r="L355" s="37">
        <f t="shared" si="62"/>
        <v>11868030.735924769</v>
      </c>
      <c r="M355" s="37">
        <f t="shared" si="63"/>
        <v>10982939.999029884</v>
      </c>
      <c r="N355" s="41">
        <f>'jan-juli'!M355</f>
        <v>10293972.565497158</v>
      </c>
      <c r="O355" s="41">
        <f t="shared" si="64"/>
        <v>688967.43353272602</v>
      </c>
      <c r="Q355" s="63"/>
      <c r="R355" s="64"/>
      <c r="S355" s="64"/>
      <c r="T355" s="64"/>
    </row>
    <row r="356" spans="1:20" s="34" customFormat="1" x14ac:dyDescent="0.3">
      <c r="A356" s="33">
        <v>5437</v>
      </c>
      <c r="B356" s="34" t="s">
        <v>388</v>
      </c>
      <c r="C356" s="36">
        <v>35619574</v>
      </c>
      <c r="D356" s="36">
        <v>2628</v>
      </c>
      <c r="E356" s="37">
        <f t="shared" si="58"/>
        <v>13553.871385083714</v>
      </c>
      <c r="F356" s="38">
        <f t="shared" si="55"/>
        <v>0.70084127768342563</v>
      </c>
      <c r="G356" s="39">
        <f t="shared" si="56"/>
        <v>3471.3356434205762</v>
      </c>
      <c r="H356" s="39">
        <f t="shared" si="57"/>
        <v>1348.0657143178721</v>
      </c>
      <c r="I356" s="37">
        <f t="shared" si="59"/>
        <v>4819.4013577384485</v>
      </c>
      <c r="J356" s="40">
        <f t="shared" si="60"/>
        <v>-221.38337591167678</v>
      </c>
      <c r="K356" s="37">
        <f t="shared" si="61"/>
        <v>4598.0179818267716</v>
      </c>
      <c r="L356" s="37">
        <f t="shared" si="62"/>
        <v>12665386.768136643</v>
      </c>
      <c r="M356" s="37">
        <f t="shared" si="63"/>
        <v>12083591.256240755</v>
      </c>
      <c r="N356" s="41">
        <f>'jan-juli'!M356</f>
        <v>11823913.255834552</v>
      </c>
      <c r="O356" s="41">
        <f t="shared" si="64"/>
        <v>259678.00040620379</v>
      </c>
      <c r="Q356" s="63"/>
      <c r="R356" s="64"/>
      <c r="S356" s="64"/>
      <c r="T356" s="64"/>
    </row>
    <row r="357" spans="1:20" s="34" customFormat="1" x14ac:dyDescent="0.3">
      <c r="A357" s="33">
        <v>5438</v>
      </c>
      <c r="B357" s="34" t="s">
        <v>347</v>
      </c>
      <c r="C357" s="36">
        <v>23741811</v>
      </c>
      <c r="D357" s="36">
        <v>1290</v>
      </c>
      <c r="E357" s="37">
        <f t="shared" si="58"/>
        <v>18404.504651162792</v>
      </c>
      <c r="F357" s="38">
        <f t="shared" si="55"/>
        <v>0.95165699809182702</v>
      </c>
      <c r="G357" s="39">
        <f t="shared" si="56"/>
        <v>560.95568377312952</v>
      </c>
      <c r="H357" s="39">
        <f t="shared" si="57"/>
        <v>0</v>
      </c>
      <c r="I357" s="37">
        <f t="shared" si="59"/>
        <v>560.95568377312952</v>
      </c>
      <c r="J357" s="40">
        <f t="shared" si="60"/>
        <v>-221.38337591167678</v>
      </c>
      <c r="K357" s="37">
        <f t="shared" si="61"/>
        <v>339.57230786145271</v>
      </c>
      <c r="L357" s="37">
        <f t="shared" si="62"/>
        <v>723632.83206733712</v>
      </c>
      <c r="M357" s="37">
        <f t="shared" si="63"/>
        <v>438048.27714127401</v>
      </c>
      <c r="N357" s="41">
        <f>'jan-juli'!M357</f>
        <v>529237.22221635119</v>
      </c>
      <c r="O357" s="41">
        <f t="shared" si="64"/>
        <v>-91188.945075077179</v>
      </c>
      <c r="Q357" s="63"/>
      <c r="R357" s="64"/>
      <c r="S357" s="64"/>
      <c r="T357" s="64"/>
    </row>
    <row r="358" spans="1:20" s="34" customFormat="1" x14ac:dyDescent="0.3">
      <c r="A358" s="33">
        <v>5439</v>
      </c>
      <c r="B358" s="34" t="s">
        <v>348</v>
      </c>
      <c r="C358" s="36">
        <v>17063682</v>
      </c>
      <c r="D358" s="36">
        <v>1132</v>
      </c>
      <c r="E358" s="37">
        <f t="shared" si="58"/>
        <v>15073.924028268551</v>
      </c>
      <c r="F358" s="38">
        <f t="shared" si="55"/>
        <v>0.77943990137762198</v>
      </c>
      <c r="G358" s="39">
        <f t="shared" si="56"/>
        <v>2559.3040575096734</v>
      </c>
      <c r="H358" s="39">
        <f t="shared" si="57"/>
        <v>816.04728920317905</v>
      </c>
      <c r="I358" s="37">
        <f t="shared" si="59"/>
        <v>3375.3513467128523</v>
      </c>
      <c r="J358" s="40">
        <f t="shared" si="60"/>
        <v>-221.38337591167678</v>
      </c>
      <c r="K358" s="37">
        <f t="shared" si="61"/>
        <v>3153.9679708011754</v>
      </c>
      <c r="L358" s="37">
        <f t="shared" si="62"/>
        <v>3820897.7244789489</v>
      </c>
      <c r="M358" s="37">
        <f t="shared" si="63"/>
        <v>3570291.7429469307</v>
      </c>
      <c r="N358" s="41">
        <f>'jan-juli'!M358</f>
        <v>3750120.2684949441</v>
      </c>
      <c r="O358" s="41">
        <f t="shared" si="64"/>
        <v>-179828.52554801339</v>
      </c>
      <c r="Q358" s="63"/>
      <c r="R358" s="64"/>
      <c r="S358" s="64"/>
      <c r="T358" s="64"/>
    </row>
    <row r="359" spans="1:20" s="34" customFormat="1" x14ac:dyDescent="0.3">
      <c r="A359" s="33">
        <v>5440</v>
      </c>
      <c r="B359" s="34" t="s">
        <v>349</v>
      </c>
      <c r="C359" s="36">
        <v>15681859</v>
      </c>
      <c r="D359" s="36">
        <v>957</v>
      </c>
      <c r="E359" s="37">
        <f t="shared" si="58"/>
        <v>16386.477533960293</v>
      </c>
      <c r="F359" s="38">
        <f t="shared" si="55"/>
        <v>0.84730919494117285</v>
      </c>
      <c r="G359" s="39">
        <f t="shared" si="56"/>
        <v>1771.7719540946287</v>
      </c>
      <c r="H359" s="39">
        <f t="shared" si="57"/>
        <v>356.65356221106958</v>
      </c>
      <c r="I359" s="37">
        <f t="shared" si="59"/>
        <v>2128.4255163056982</v>
      </c>
      <c r="J359" s="40">
        <f t="shared" si="60"/>
        <v>-221.38337591167678</v>
      </c>
      <c r="K359" s="37">
        <f t="shared" si="61"/>
        <v>1907.0421403940215</v>
      </c>
      <c r="L359" s="37">
        <f t="shared" si="62"/>
        <v>2036903.2191045531</v>
      </c>
      <c r="M359" s="37">
        <f t="shared" si="63"/>
        <v>1825039.3283570786</v>
      </c>
      <c r="N359" s="41">
        <f>'jan-juli'!M359</f>
        <v>1728413.9411657783</v>
      </c>
      <c r="O359" s="41">
        <f t="shared" si="64"/>
        <v>96625.38719130028</v>
      </c>
      <c r="Q359" s="63"/>
      <c r="R359" s="64"/>
      <c r="S359" s="64"/>
      <c r="T359" s="64"/>
    </row>
    <row r="360" spans="1:20" s="34" customFormat="1" x14ac:dyDescent="0.3">
      <c r="A360" s="33">
        <v>5441</v>
      </c>
      <c r="B360" s="34" t="s">
        <v>389</v>
      </c>
      <c r="C360" s="36">
        <v>43612284</v>
      </c>
      <c r="D360" s="36">
        <v>2918</v>
      </c>
      <c r="E360" s="37">
        <f t="shared" si="58"/>
        <v>14945.950651130912</v>
      </c>
      <c r="F360" s="38">
        <f t="shared" si="55"/>
        <v>0.77282267574559249</v>
      </c>
      <c r="G360" s="39">
        <f t="shared" si="56"/>
        <v>2636.0880837922573</v>
      </c>
      <c r="H360" s="39">
        <f t="shared" si="57"/>
        <v>860.83797120135296</v>
      </c>
      <c r="I360" s="37">
        <f t="shared" si="59"/>
        <v>3496.9260549936103</v>
      </c>
      <c r="J360" s="40">
        <f t="shared" si="60"/>
        <v>-221.38337591167678</v>
      </c>
      <c r="K360" s="37">
        <f t="shared" si="61"/>
        <v>3275.5426790819333</v>
      </c>
      <c r="L360" s="37">
        <f t="shared" si="62"/>
        <v>10204030.228471356</v>
      </c>
      <c r="M360" s="37">
        <f t="shared" si="63"/>
        <v>9558033.5375610813</v>
      </c>
      <c r="N360" s="41">
        <f>'jan-juli'!M360</f>
        <v>9109608.6925514545</v>
      </c>
      <c r="O360" s="41">
        <f t="shared" si="64"/>
        <v>448424.84500962682</v>
      </c>
      <c r="Q360" s="63"/>
      <c r="R360" s="64"/>
      <c r="S360" s="64"/>
      <c r="T360" s="64"/>
    </row>
    <row r="361" spans="1:20" s="34" customFormat="1" x14ac:dyDescent="0.3">
      <c r="A361" s="33">
        <v>5442</v>
      </c>
      <c r="B361" s="34" t="s">
        <v>390</v>
      </c>
      <c r="C361" s="36">
        <v>11614270</v>
      </c>
      <c r="D361" s="36">
        <v>926</v>
      </c>
      <c r="E361" s="37">
        <f t="shared" si="58"/>
        <v>12542.408207343413</v>
      </c>
      <c r="F361" s="38">
        <f t="shared" si="55"/>
        <v>0.6485407116180445</v>
      </c>
      <c r="G361" s="39">
        <f t="shared" si="56"/>
        <v>4078.2135500647564</v>
      </c>
      <c r="H361" s="39">
        <f t="shared" si="57"/>
        <v>1702.0778265269776</v>
      </c>
      <c r="I361" s="37">
        <f t="shared" si="59"/>
        <v>5780.2913765917338</v>
      </c>
      <c r="J361" s="40">
        <f t="shared" si="60"/>
        <v>-221.38337591167678</v>
      </c>
      <c r="K361" s="37">
        <f t="shared" si="61"/>
        <v>5558.9080006800568</v>
      </c>
      <c r="L361" s="37">
        <f t="shared" si="62"/>
        <v>5352549.8147239452</v>
      </c>
      <c r="M361" s="37">
        <f t="shared" si="63"/>
        <v>5147548.8086297326</v>
      </c>
      <c r="N361" s="41">
        <f>'jan-juli'!M361</f>
        <v>5095968.4168960406</v>
      </c>
      <c r="O361" s="41">
        <f t="shared" si="64"/>
        <v>51580.391733692028</v>
      </c>
      <c r="Q361" s="63"/>
      <c r="R361" s="64"/>
      <c r="S361" s="64"/>
      <c r="T361" s="64"/>
    </row>
    <row r="362" spans="1:20" s="34" customFormat="1" x14ac:dyDescent="0.3">
      <c r="A362" s="33">
        <v>5443</v>
      </c>
      <c r="B362" s="34" t="s">
        <v>350</v>
      </c>
      <c r="C362" s="36">
        <v>39011732</v>
      </c>
      <c r="D362" s="36">
        <v>2221</v>
      </c>
      <c r="E362" s="37">
        <f t="shared" si="58"/>
        <v>17564.940117064387</v>
      </c>
      <c r="F362" s="38">
        <f t="shared" si="55"/>
        <v>0.90824493787242999</v>
      </c>
      <c r="G362" s="39">
        <f t="shared" si="56"/>
        <v>1064.6944042321722</v>
      </c>
      <c r="H362" s="39">
        <f t="shared" si="57"/>
        <v>0</v>
      </c>
      <c r="I362" s="37">
        <f t="shared" si="59"/>
        <v>1064.6944042321722</v>
      </c>
      <c r="J362" s="40">
        <f t="shared" si="60"/>
        <v>-221.38337591167678</v>
      </c>
      <c r="K362" s="37">
        <f t="shared" si="61"/>
        <v>843.31102832049544</v>
      </c>
      <c r="L362" s="37">
        <f t="shared" si="62"/>
        <v>2364686.2717996547</v>
      </c>
      <c r="M362" s="37">
        <f t="shared" si="63"/>
        <v>1872993.7938998204</v>
      </c>
      <c r="N362" s="41">
        <f>'jan-juli'!M362</f>
        <v>1841673.1712732657</v>
      </c>
      <c r="O362" s="41">
        <f t="shared" si="64"/>
        <v>31320.622626554687</v>
      </c>
      <c r="Q362" s="63"/>
      <c r="R362" s="64"/>
      <c r="S362" s="64"/>
      <c r="T362" s="64"/>
    </row>
    <row r="363" spans="1:20" s="34" customFormat="1" x14ac:dyDescent="0.3">
      <c r="A363" s="33">
        <v>5444</v>
      </c>
      <c r="B363" s="34" t="s">
        <v>351</v>
      </c>
      <c r="C363" s="36">
        <v>165277589</v>
      </c>
      <c r="D363" s="36">
        <v>10158</v>
      </c>
      <c r="E363" s="37">
        <f t="shared" si="58"/>
        <v>16270.682122465052</v>
      </c>
      <c r="F363" s="38">
        <f t="shared" si="55"/>
        <v>0.84132166548656151</v>
      </c>
      <c r="G363" s="39">
        <f t="shared" si="56"/>
        <v>1841.2492009917733</v>
      </c>
      <c r="H363" s="39">
        <f t="shared" si="57"/>
        <v>397.18195623440386</v>
      </c>
      <c r="I363" s="37">
        <f t="shared" si="59"/>
        <v>2238.4311572261772</v>
      </c>
      <c r="J363" s="40">
        <f t="shared" si="60"/>
        <v>-221.38337591167678</v>
      </c>
      <c r="K363" s="37">
        <f t="shared" si="61"/>
        <v>2017.0477813145005</v>
      </c>
      <c r="L363" s="37">
        <f t="shared" si="62"/>
        <v>22737983.695103507</v>
      </c>
      <c r="M363" s="37">
        <f t="shared" si="63"/>
        <v>20489171.362592697</v>
      </c>
      <c r="N363" s="41">
        <f>'jan-juli'!M363</f>
        <v>18601848.257483773</v>
      </c>
      <c r="O363" s="41">
        <f t="shared" si="64"/>
        <v>1887323.1051089242</v>
      </c>
      <c r="Q363" s="63"/>
      <c r="R363" s="64"/>
      <c r="S363" s="64"/>
      <c r="T363" s="64"/>
    </row>
    <row r="364" spans="1:20" s="34" customFormat="1" x14ac:dyDescent="0.3">
      <c r="A364" s="33"/>
      <c r="C364" s="36"/>
      <c r="D364" s="36"/>
      <c r="E364" s="37"/>
      <c r="F364" s="38"/>
      <c r="G364" s="39"/>
      <c r="H364" s="39"/>
      <c r="I364" s="37"/>
      <c r="J364" s="40"/>
      <c r="K364" s="37"/>
      <c r="L364" s="37"/>
      <c r="M364" s="37"/>
      <c r="N364" s="41"/>
      <c r="O364" s="41"/>
      <c r="Q364" s="63"/>
      <c r="R364" s="64"/>
      <c r="S364" s="64"/>
      <c r="T364" s="64"/>
    </row>
    <row r="365" spans="1:20" s="34" customFormat="1" x14ac:dyDescent="0.3">
      <c r="A365" s="42"/>
      <c r="C365" s="36"/>
      <c r="D365" s="43"/>
      <c r="E365" s="37"/>
      <c r="F365" s="38"/>
      <c r="G365" s="39"/>
      <c r="H365" s="39"/>
      <c r="I365" s="37"/>
      <c r="J365" s="40"/>
      <c r="K365" s="37"/>
      <c r="M365" s="37"/>
      <c r="N365" s="41"/>
      <c r="O365" s="41"/>
    </row>
    <row r="366" spans="1:20" s="60" customFormat="1" ht="13.5" thickBot="1" x14ac:dyDescent="0.35">
      <c r="A366" s="44"/>
      <c r="B366" s="44" t="s">
        <v>32</v>
      </c>
      <c r="C366" s="45">
        <f>SUM(C8:C365)</f>
        <v>103805941924</v>
      </c>
      <c r="D366" s="46">
        <f>SUM(D8:D364)</f>
        <v>5367580</v>
      </c>
      <c r="E366" s="46">
        <f>(C366)/D366</f>
        <v>19339.430790784674</v>
      </c>
      <c r="F366" s="47">
        <f>IF(C366&gt;0,E366/E$366,"")</f>
        <v>1</v>
      </c>
      <c r="G366" s="48"/>
      <c r="H366" s="48"/>
      <c r="I366" s="46"/>
      <c r="J366" s="49"/>
      <c r="K366" s="46"/>
      <c r="L366" s="46">
        <f>SUM(L8:L364)</f>
        <v>1188292980.875998</v>
      </c>
      <c r="M366" s="46">
        <f>SUM(M8:M365)</f>
        <v>-3.0212104320526123E-6</v>
      </c>
      <c r="N366" s="46">
        <f>jan!M365</f>
        <v>9.6391886472702026E-7</v>
      </c>
      <c r="O366" s="46">
        <f t="shared" ref="O366" si="65">M366-N366</f>
        <v>-3.9851292967796326E-6</v>
      </c>
    </row>
    <row r="367" spans="1:20" s="34" customFormat="1" ht="13.5" thickTop="1" x14ac:dyDescent="0.3">
      <c r="A367" s="50"/>
      <c r="B367" s="50"/>
      <c r="C367" s="50"/>
      <c r="D367" s="2"/>
      <c r="E367" s="37"/>
      <c r="F367" s="38"/>
      <c r="G367" s="39"/>
      <c r="H367" s="39"/>
      <c r="I367" s="37"/>
      <c r="J367" s="40"/>
      <c r="K367" s="37"/>
      <c r="L367" s="37"/>
      <c r="M367" s="37"/>
      <c r="O367" s="51"/>
    </row>
    <row r="368" spans="1:20" s="34" customFormat="1" x14ac:dyDescent="0.3">
      <c r="A368" s="52" t="s">
        <v>33</v>
      </c>
      <c r="B368" s="52"/>
      <c r="C368" s="52"/>
      <c r="D368" s="53">
        <f>L366</f>
        <v>1188292980.875998</v>
      </c>
      <c r="E368" s="54" t="s">
        <v>34</v>
      </c>
      <c r="F368" s="55">
        <f>D366</f>
        <v>5367580</v>
      </c>
      <c r="G368" s="54" t="s">
        <v>35</v>
      </c>
      <c r="H368" s="54"/>
      <c r="I368" s="56">
        <f>-L366/D366</f>
        <v>-221.38337591167678</v>
      </c>
      <c r="J368" s="57" t="s">
        <v>36</v>
      </c>
      <c r="M368" s="58"/>
    </row>
  </sheetData>
  <mergeCells count="6">
    <mergeCell ref="A1:M1"/>
    <mergeCell ref="A2:A5"/>
    <mergeCell ref="B2:B5"/>
    <mergeCell ref="E2:F2"/>
    <mergeCell ref="G2:K2"/>
    <mergeCell ref="L2:M2"/>
  </mergeCells>
  <pageMargins left="0.7" right="0.7" top="0.78740157499999996" bottom="0.78740157499999996" header="0.3" footer="0.3"/>
  <pageSetup paperSize="9" scale="9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Y366"/>
  <sheetViews>
    <sheetView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D363" sqref="D8:D363"/>
    </sheetView>
  </sheetViews>
  <sheetFormatPr baseColWidth="10" defaultColWidth="8.81640625" defaultRowHeight="13" x14ac:dyDescent="0.3"/>
  <cols>
    <col min="1" max="1" width="6.453125" style="2" customWidth="1"/>
    <col min="2" max="2" width="14" style="2" bestFit="1" customWidth="1"/>
    <col min="3" max="3" width="15.81640625" style="2" customWidth="1"/>
    <col min="4" max="4" width="12.1796875" style="2" bestFit="1" customWidth="1"/>
    <col min="5" max="6" width="11.453125" style="2" customWidth="1"/>
    <col min="7" max="8" width="11.453125" style="61" customWidth="1"/>
    <col min="9" max="9" width="11.453125" style="2" customWidth="1"/>
    <col min="10" max="10" width="11.453125" style="62" customWidth="1"/>
    <col min="11" max="11" width="11.453125" style="2" customWidth="1"/>
    <col min="12" max="14" width="12.81640625" style="2" bestFit="1" customWidth="1"/>
    <col min="15" max="15" width="12.1796875" style="2" bestFit="1" customWidth="1"/>
    <col min="16" max="17" width="11.453125" style="4" customWidth="1"/>
    <col min="18" max="18" width="14.54296875" style="4" customWidth="1"/>
    <col min="19" max="20" width="11.453125" style="4" customWidth="1"/>
    <col min="21" max="225" width="11.453125" style="2" customWidth="1"/>
    <col min="226" max="16384" width="8.81640625" style="2"/>
  </cols>
  <sheetData>
    <row r="1" spans="1:25" ht="22.5" customHeight="1" x14ac:dyDescent="0.3">
      <c r="A1" s="82" t="s">
        <v>403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3"/>
      <c r="N1" s="3"/>
      <c r="O1" s="3"/>
      <c r="U1" s="4"/>
      <c r="V1" s="4"/>
      <c r="W1" s="4"/>
      <c r="X1" s="4"/>
      <c r="Y1" s="4"/>
    </row>
    <row r="2" spans="1:25" x14ac:dyDescent="0.3">
      <c r="A2" s="84" t="s">
        <v>0</v>
      </c>
      <c r="B2" s="84" t="s">
        <v>1</v>
      </c>
      <c r="C2" s="5" t="s">
        <v>2</v>
      </c>
      <c r="D2" s="6" t="s">
        <v>3</v>
      </c>
      <c r="E2" s="87" t="s">
        <v>404</v>
      </c>
      <c r="F2" s="88"/>
      <c r="G2" s="87" t="s">
        <v>4</v>
      </c>
      <c r="H2" s="89"/>
      <c r="I2" s="89"/>
      <c r="J2" s="89"/>
      <c r="K2" s="88"/>
      <c r="L2" s="87" t="s">
        <v>5</v>
      </c>
      <c r="M2" s="88"/>
      <c r="N2" s="7" t="s">
        <v>6</v>
      </c>
      <c r="O2" s="7" t="s">
        <v>7</v>
      </c>
      <c r="U2" s="4"/>
      <c r="V2" s="4"/>
      <c r="W2" s="4"/>
      <c r="X2" s="4"/>
      <c r="Y2" s="4"/>
    </row>
    <row r="3" spans="1:25" x14ac:dyDescent="0.3">
      <c r="A3" s="85"/>
      <c r="B3" s="85"/>
      <c r="C3" s="8" t="s">
        <v>47</v>
      </c>
      <c r="D3" s="9" t="s">
        <v>439</v>
      </c>
      <c r="E3" s="10" t="s">
        <v>9</v>
      </c>
      <c r="F3" s="11" t="s">
        <v>10</v>
      </c>
      <c r="G3" s="12" t="s">
        <v>11</v>
      </c>
      <c r="H3" s="70" t="s">
        <v>12</v>
      </c>
      <c r="I3" s="10" t="s">
        <v>13</v>
      </c>
      <c r="J3" s="13" t="s">
        <v>14</v>
      </c>
      <c r="K3" s="14" t="s">
        <v>15</v>
      </c>
      <c r="L3" s="15" t="s">
        <v>13</v>
      </c>
      <c r="M3" s="16" t="s">
        <v>6</v>
      </c>
      <c r="N3" s="17" t="s">
        <v>16</v>
      </c>
      <c r="O3" s="17" t="s">
        <v>17</v>
      </c>
      <c r="U3" s="4"/>
      <c r="V3" s="4"/>
      <c r="W3" s="4"/>
      <c r="X3" s="4"/>
      <c r="Y3" s="4"/>
    </row>
    <row r="4" spans="1:25" x14ac:dyDescent="0.3">
      <c r="A4" s="85"/>
      <c r="B4" s="85"/>
      <c r="C4" s="9"/>
      <c r="D4" s="9"/>
      <c r="E4" s="18"/>
      <c r="F4" s="16" t="s">
        <v>18</v>
      </c>
      <c r="G4" s="19" t="s">
        <v>19</v>
      </c>
      <c r="H4" s="71" t="s">
        <v>20</v>
      </c>
      <c r="I4" s="18" t="s">
        <v>16</v>
      </c>
      <c r="J4" s="20" t="s">
        <v>21</v>
      </c>
      <c r="K4" s="15" t="s">
        <v>22</v>
      </c>
      <c r="L4" s="15" t="s">
        <v>23</v>
      </c>
      <c r="M4" s="16" t="s">
        <v>16</v>
      </c>
      <c r="N4" s="21" t="s">
        <v>43</v>
      </c>
      <c r="O4" s="17" t="s">
        <v>49</v>
      </c>
      <c r="U4" s="4"/>
      <c r="V4" s="4"/>
      <c r="W4" s="4"/>
      <c r="X4" s="4"/>
      <c r="Y4" s="4"/>
    </row>
    <row r="5" spans="1:25" s="34" customFormat="1" x14ac:dyDescent="0.3">
      <c r="A5" s="86"/>
      <c r="B5" s="86"/>
      <c r="C5" s="1"/>
      <c r="D5" s="22"/>
      <c r="E5" s="22"/>
      <c r="F5" s="23" t="s">
        <v>26</v>
      </c>
      <c r="G5" s="24" t="s">
        <v>27</v>
      </c>
      <c r="H5" s="25" t="s">
        <v>28</v>
      </c>
      <c r="I5" s="22"/>
      <c r="J5" s="26" t="s">
        <v>29</v>
      </c>
      <c r="K5" s="22"/>
      <c r="L5" s="23" t="s">
        <v>30</v>
      </c>
      <c r="M5" s="23" t="s">
        <v>48</v>
      </c>
      <c r="N5" s="27"/>
      <c r="O5" s="27"/>
      <c r="P5" s="4"/>
      <c r="Q5" s="4"/>
      <c r="R5" s="4"/>
      <c r="S5" s="4"/>
      <c r="T5" s="4"/>
      <c r="U5" s="4"/>
      <c r="V5" s="4"/>
      <c r="W5" s="4"/>
      <c r="X5" s="4"/>
      <c r="Y5" s="4"/>
    </row>
    <row r="6" spans="1:25" s="59" customFormat="1" x14ac:dyDescent="0.3">
      <c r="A6" s="74"/>
      <c r="B6" s="74"/>
      <c r="C6" s="74">
        <v>1</v>
      </c>
      <c r="D6" s="75">
        <v>2</v>
      </c>
      <c r="E6" s="74">
        <v>3</v>
      </c>
      <c r="F6" s="74">
        <v>4</v>
      </c>
      <c r="G6" s="74">
        <v>5</v>
      </c>
      <c r="H6" s="74">
        <f t="shared" ref="H6:M6" si="0">G6+1</f>
        <v>6</v>
      </c>
      <c r="I6" s="74">
        <f t="shared" si="0"/>
        <v>7</v>
      </c>
      <c r="J6" s="74">
        <f t="shared" si="0"/>
        <v>8</v>
      </c>
      <c r="K6" s="74">
        <f t="shared" si="0"/>
        <v>9</v>
      </c>
      <c r="L6" s="74">
        <f t="shared" si="0"/>
        <v>10</v>
      </c>
      <c r="M6" s="74">
        <f t="shared" si="0"/>
        <v>11</v>
      </c>
      <c r="N6" s="74">
        <v>12</v>
      </c>
      <c r="O6" s="74">
        <v>13</v>
      </c>
      <c r="P6" s="4"/>
      <c r="Q6" s="4"/>
      <c r="R6" s="4"/>
      <c r="S6" s="4"/>
      <c r="T6" s="4"/>
      <c r="U6" s="4"/>
      <c r="V6" s="4"/>
      <c r="W6" s="4"/>
      <c r="X6" s="4"/>
      <c r="Y6" s="4"/>
    </row>
    <row r="7" spans="1:25" s="34" customFormat="1" ht="11.25" customHeight="1" x14ac:dyDescent="0.3">
      <c r="A7" s="28"/>
      <c r="B7" s="29"/>
      <c r="C7" s="29"/>
      <c r="D7" s="29"/>
      <c r="E7" s="29"/>
      <c r="F7" s="29"/>
      <c r="G7" s="30"/>
      <c r="H7" s="30"/>
      <c r="I7" s="29"/>
      <c r="J7" s="31"/>
      <c r="K7" s="29"/>
      <c r="L7" s="29"/>
      <c r="M7" s="29"/>
      <c r="N7" s="32"/>
      <c r="O7" s="29"/>
      <c r="P7" s="4"/>
      <c r="Q7" s="4"/>
      <c r="R7" s="4"/>
      <c r="S7" s="4"/>
      <c r="T7" s="4"/>
      <c r="U7" s="4"/>
      <c r="V7" s="4"/>
      <c r="W7" s="4"/>
      <c r="X7" s="4"/>
      <c r="Y7" s="4"/>
    </row>
    <row r="8" spans="1:25" s="34" customFormat="1" ht="14.5" x14ac:dyDescent="0.35">
      <c r="A8" s="33">
        <v>301</v>
      </c>
      <c r="B8" s="34" t="s">
        <v>90</v>
      </c>
      <c r="C8">
        <v>17542770071</v>
      </c>
      <c r="D8" s="36">
        <v>693494</v>
      </c>
      <c r="E8" s="37">
        <f>(C8)/D8</f>
        <v>25296.210307515277</v>
      </c>
      <c r="F8" s="38">
        <f t="shared" ref="F8:F71" si="1">IF(ISNUMBER(C8),E8/E$364,"")</f>
        <v>1.3336490738783486</v>
      </c>
      <c r="G8" s="39">
        <f t="shared" ref="G8:G71" si="2">(E$364-E8)*0.6</f>
        <v>-3797.1265336795564</v>
      </c>
      <c r="H8" s="39">
        <f t="shared" ref="H8:H71" si="3">IF(E8&gt;=E$364*0.9,0,IF(E8&lt;0.9*E$364,(E$364*0.9-E8)*0.35))</f>
        <v>0</v>
      </c>
      <c r="I8" s="37">
        <f t="shared" ref="I8" si="4">G8+H8</f>
        <v>-3797.1265336795564</v>
      </c>
      <c r="J8" s="40">
        <f>I$366</f>
        <v>-213.09916849135388</v>
      </c>
      <c r="K8" s="37">
        <f t="shared" ref="K8" si="5">I8+J8</f>
        <v>-4010.2257021709102</v>
      </c>
      <c r="L8" s="37">
        <f t="shared" ref="L8" si="6">(I8*D8)</f>
        <v>-2633284468.3475704</v>
      </c>
      <c r="M8" s="37">
        <f t="shared" ref="M8" si="7">(K8*D8)</f>
        <v>-2781067463.1013131</v>
      </c>
      <c r="N8" s="41">
        <f>'jan-mai'!M8</f>
        <v>-2125117316.084233</v>
      </c>
      <c r="O8" s="41">
        <f>M8-N8</f>
        <v>-655950147.01708007</v>
      </c>
      <c r="P8" s="4"/>
      <c r="Q8" s="4"/>
      <c r="R8" s="4"/>
      <c r="S8" s="4"/>
      <c r="T8" s="4"/>
      <c r="U8" s="4"/>
      <c r="V8" s="4"/>
      <c r="W8" s="4"/>
      <c r="X8" s="4"/>
      <c r="Y8" s="4"/>
    </row>
    <row r="9" spans="1:25" s="34" customFormat="1" ht="14.5" x14ac:dyDescent="0.35">
      <c r="A9" s="33">
        <v>1101</v>
      </c>
      <c r="B9" s="34" t="s">
        <v>204</v>
      </c>
      <c r="C9">
        <v>287122429</v>
      </c>
      <c r="D9" s="36">
        <v>14811</v>
      </c>
      <c r="E9" s="37">
        <f t="shared" ref="E9:E72" si="8">(C9)/D9</f>
        <v>19385.755789615825</v>
      </c>
      <c r="F9" s="38">
        <f t="shared" si="1"/>
        <v>1.022042232451398</v>
      </c>
      <c r="G9" s="39">
        <f t="shared" si="2"/>
        <v>-250.85382293988513</v>
      </c>
      <c r="H9" s="39">
        <f t="shared" si="3"/>
        <v>0</v>
      </c>
      <c r="I9" s="37">
        <f t="shared" ref="I9:I72" si="9">G9+H9</f>
        <v>-250.85382293988513</v>
      </c>
      <c r="J9" s="40">
        <f t="shared" ref="J9:J72" si="10">I$366</f>
        <v>-213.09916849135388</v>
      </c>
      <c r="K9" s="37">
        <f t="shared" ref="K9:K72" si="11">I9+J9</f>
        <v>-463.95299143123901</v>
      </c>
      <c r="L9" s="37">
        <f t="shared" ref="L9:L72" si="12">(I9*D9)</f>
        <v>-3715395.9715626389</v>
      </c>
      <c r="M9" s="37">
        <f t="shared" ref="M9:M72" si="13">(K9*D9)</f>
        <v>-6871607.7560880808</v>
      </c>
      <c r="N9" s="41">
        <f>'jan-mai'!M9</f>
        <v>-2303114.1116828308</v>
      </c>
      <c r="O9" s="41">
        <f t="shared" ref="O9:O72" si="14">M9-N9</f>
        <v>-4568493.6444052495</v>
      </c>
      <c r="P9" s="4"/>
      <c r="Q9" s="4"/>
      <c r="R9" s="4"/>
      <c r="S9" s="4"/>
      <c r="T9" s="4"/>
      <c r="U9" s="4"/>
      <c r="V9" s="4"/>
      <c r="W9" s="4"/>
      <c r="X9" s="4"/>
      <c r="Y9" s="4"/>
    </row>
    <row r="10" spans="1:25" s="34" customFormat="1" ht="14.5" x14ac:dyDescent="0.35">
      <c r="A10" s="33">
        <v>1103</v>
      </c>
      <c r="B10" s="34" t="s">
        <v>206</v>
      </c>
      <c r="C10">
        <v>3370240990</v>
      </c>
      <c r="D10" s="36">
        <v>143574</v>
      </c>
      <c r="E10" s="37">
        <f t="shared" si="8"/>
        <v>23473.89492526502</v>
      </c>
      <c r="F10" s="38">
        <f t="shared" si="1"/>
        <v>1.2375742392565674</v>
      </c>
      <c r="G10" s="39">
        <f t="shared" si="2"/>
        <v>-2703.7373043294019</v>
      </c>
      <c r="H10" s="39">
        <f t="shared" si="3"/>
        <v>0</v>
      </c>
      <c r="I10" s="37">
        <f t="shared" si="9"/>
        <v>-2703.7373043294019</v>
      </c>
      <c r="J10" s="40">
        <f t="shared" si="10"/>
        <v>-213.09916849135388</v>
      </c>
      <c r="K10" s="37">
        <f t="shared" si="11"/>
        <v>-2916.8364728207557</v>
      </c>
      <c r="L10" s="37">
        <f t="shared" si="12"/>
        <v>-388186379.73178953</v>
      </c>
      <c r="M10" s="37">
        <f t="shared" si="13"/>
        <v>-418781879.7487672</v>
      </c>
      <c r="N10" s="41">
        <f>'jan-mai'!M10</f>
        <v>-352852915.8755756</v>
      </c>
      <c r="O10" s="41">
        <f t="shared" si="14"/>
        <v>-65928963.873191595</v>
      </c>
      <c r="P10" s="4"/>
      <c r="Q10" s="4"/>
      <c r="R10" s="4"/>
      <c r="S10" s="4"/>
      <c r="T10" s="4"/>
      <c r="U10" s="4"/>
      <c r="V10" s="4"/>
      <c r="W10" s="4"/>
      <c r="X10" s="4"/>
      <c r="Y10" s="4"/>
    </row>
    <row r="11" spans="1:25" s="34" customFormat="1" ht="14.5" x14ac:dyDescent="0.35">
      <c r="A11" s="33">
        <v>1106</v>
      </c>
      <c r="B11" s="34" t="s">
        <v>207</v>
      </c>
      <c r="C11">
        <v>681845725</v>
      </c>
      <c r="D11" s="36">
        <v>37357</v>
      </c>
      <c r="E11" s="37">
        <f t="shared" si="8"/>
        <v>18252.154214738872</v>
      </c>
      <c r="F11" s="38">
        <f t="shared" si="1"/>
        <v>0.96227728457568651</v>
      </c>
      <c r="G11" s="39">
        <f t="shared" si="2"/>
        <v>429.3071219862868</v>
      </c>
      <c r="H11" s="39">
        <f t="shared" si="3"/>
        <v>0</v>
      </c>
      <c r="I11" s="37">
        <f t="shared" si="9"/>
        <v>429.3071219862868</v>
      </c>
      <c r="J11" s="40">
        <f t="shared" si="10"/>
        <v>-213.09916849135388</v>
      </c>
      <c r="K11" s="37">
        <f t="shared" si="11"/>
        <v>216.20795349493292</v>
      </c>
      <c r="L11" s="37">
        <f t="shared" si="12"/>
        <v>16037626.156041715</v>
      </c>
      <c r="M11" s="37">
        <f t="shared" si="13"/>
        <v>8076880.5187102091</v>
      </c>
      <c r="N11" s="41">
        <f>'jan-mai'!M11</f>
        <v>5520721.7748068785</v>
      </c>
      <c r="O11" s="41">
        <f t="shared" si="14"/>
        <v>2556158.7439033305</v>
      </c>
      <c r="P11" s="4"/>
      <c r="Q11" s="4"/>
      <c r="R11" s="4"/>
      <c r="S11" s="4"/>
      <c r="T11" s="4"/>
      <c r="U11" s="4"/>
      <c r="V11" s="4"/>
      <c r="W11" s="4"/>
      <c r="X11" s="4"/>
      <c r="Y11" s="4"/>
    </row>
    <row r="12" spans="1:25" s="34" customFormat="1" ht="14.5" x14ac:dyDescent="0.35">
      <c r="A12" s="33">
        <v>1108</v>
      </c>
      <c r="B12" s="34" t="s">
        <v>205</v>
      </c>
      <c r="C12">
        <v>1530324600</v>
      </c>
      <c r="D12" s="36">
        <v>79537</v>
      </c>
      <c r="E12" s="37">
        <f t="shared" si="8"/>
        <v>19240.411380866768</v>
      </c>
      <c r="F12" s="38">
        <f t="shared" si="1"/>
        <v>1.014379486381328</v>
      </c>
      <c r="G12" s="39">
        <f t="shared" si="2"/>
        <v>-163.64717769045092</v>
      </c>
      <c r="H12" s="39">
        <f t="shared" si="3"/>
        <v>0</v>
      </c>
      <c r="I12" s="37">
        <f t="shared" si="9"/>
        <v>-163.64717769045092</v>
      </c>
      <c r="J12" s="40">
        <f t="shared" si="10"/>
        <v>-213.09916849135388</v>
      </c>
      <c r="K12" s="37">
        <f t="shared" si="11"/>
        <v>-376.74634618180482</v>
      </c>
      <c r="L12" s="37">
        <f t="shared" si="12"/>
        <v>-13016005.571965395</v>
      </c>
      <c r="M12" s="37">
        <f t="shared" si="13"/>
        <v>-29965274.136262212</v>
      </c>
      <c r="N12" s="41">
        <f>'jan-mai'!M12</f>
        <v>-28221671.373878691</v>
      </c>
      <c r="O12" s="41">
        <f t="shared" si="14"/>
        <v>-1743602.7623835206</v>
      </c>
      <c r="P12" s="4"/>
      <c r="Q12" s="4"/>
      <c r="R12" s="4"/>
      <c r="S12" s="4"/>
      <c r="T12" s="4"/>
      <c r="U12" s="4"/>
      <c r="V12" s="4"/>
      <c r="W12" s="4"/>
      <c r="X12" s="4"/>
      <c r="Y12" s="4"/>
    </row>
    <row r="13" spans="1:25" s="34" customFormat="1" ht="14.5" x14ac:dyDescent="0.35">
      <c r="A13" s="33">
        <v>1111</v>
      </c>
      <c r="B13" s="34" t="s">
        <v>208</v>
      </c>
      <c r="C13">
        <v>52045968</v>
      </c>
      <c r="D13" s="36">
        <v>3280</v>
      </c>
      <c r="E13" s="37">
        <f t="shared" si="8"/>
        <v>15867.673170731707</v>
      </c>
      <c r="F13" s="38">
        <f t="shared" si="1"/>
        <v>0.83656434586423589</v>
      </c>
      <c r="G13" s="39">
        <f t="shared" si="2"/>
        <v>1859.9957483905857</v>
      </c>
      <c r="H13" s="39">
        <f t="shared" si="3"/>
        <v>421.12920692944834</v>
      </c>
      <c r="I13" s="37">
        <f t="shared" si="9"/>
        <v>2281.1249553200341</v>
      </c>
      <c r="J13" s="40">
        <f t="shared" si="10"/>
        <v>-213.09916849135388</v>
      </c>
      <c r="K13" s="37">
        <f t="shared" si="11"/>
        <v>2068.0257868286803</v>
      </c>
      <c r="L13" s="37">
        <f t="shared" si="12"/>
        <v>7482089.8534497116</v>
      </c>
      <c r="M13" s="37">
        <f t="shared" si="13"/>
        <v>6783124.5807980718</v>
      </c>
      <c r="N13" s="41">
        <f>'jan-mai'!M13</f>
        <v>5480473.9374171868</v>
      </c>
      <c r="O13" s="41">
        <f t="shared" si="14"/>
        <v>1302650.643380885</v>
      </c>
      <c r="P13" s="4"/>
      <c r="Q13" s="4"/>
      <c r="R13" s="4"/>
      <c r="S13" s="4"/>
      <c r="T13" s="4"/>
      <c r="U13" s="4"/>
      <c r="V13" s="4"/>
      <c r="W13" s="4"/>
      <c r="X13" s="4"/>
      <c r="Y13" s="4"/>
    </row>
    <row r="14" spans="1:25" s="34" customFormat="1" ht="14.5" x14ac:dyDescent="0.35">
      <c r="A14" s="33">
        <v>1112</v>
      </c>
      <c r="B14" s="34" t="s">
        <v>209</v>
      </c>
      <c r="C14">
        <v>48180786</v>
      </c>
      <c r="D14" s="36">
        <v>3202</v>
      </c>
      <c r="E14" s="37">
        <f t="shared" si="8"/>
        <v>15047.091193004373</v>
      </c>
      <c r="F14" s="38">
        <f t="shared" si="1"/>
        <v>0.79330219784547928</v>
      </c>
      <c r="G14" s="39">
        <f t="shared" si="2"/>
        <v>2352.3449350269861</v>
      </c>
      <c r="H14" s="39">
        <f t="shared" si="3"/>
        <v>708.33289913401507</v>
      </c>
      <c r="I14" s="37">
        <f t="shared" si="9"/>
        <v>3060.6778341610011</v>
      </c>
      <c r="J14" s="40">
        <f t="shared" si="10"/>
        <v>-213.09916849135388</v>
      </c>
      <c r="K14" s="37">
        <f t="shared" si="11"/>
        <v>2847.5786656696473</v>
      </c>
      <c r="L14" s="37">
        <f t="shared" si="12"/>
        <v>9800290.4249835256</v>
      </c>
      <c r="M14" s="37">
        <f t="shared" si="13"/>
        <v>9117946.8874742109</v>
      </c>
      <c r="N14" s="41">
        <f>'jan-mai'!M14</f>
        <v>8570719.8357042149</v>
      </c>
      <c r="O14" s="41">
        <f t="shared" si="14"/>
        <v>547227.05176999606</v>
      </c>
      <c r="P14" s="4"/>
      <c r="Q14" s="4"/>
      <c r="R14" s="4"/>
      <c r="S14" s="4"/>
      <c r="T14" s="4"/>
      <c r="U14" s="4"/>
      <c r="V14" s="4"/>
      <c r="W14" s="4"/>
      <c r="X14" s="4"/>
      <c r="Y14" s="4"/>
    </row>
    <row r="15" spans="1:25" s="34" customFormat="1" ht="14.5" x14ac:dyDescent="0.35">
      <c r="A15" s="33">
        <v>1114</v>
      </c>
      <c r="B15" s="34" t="s">
        <v>210</v>
      </c>
      <c r="C15">
        <v>45218877</v>
      </c>
      <c r="D15" s="36">
        <v>2787</v>
      </c>
      <c r="E15" s="37">
        <f t="shared" si="8"/>
        <v>16224.928955866522</v>
      </c>
      <c r="F15" s="38">
        <f t="shared" si="1"/>
        <v>0.85539933502627563</v>
      </c>
      <c r="G15" s="39">
        <f t="shared" si="2"/>
        <v>1645.6422773096965</v>
      </c>
      <c r="H15" s="39">
        <f t="shared" si="3"/>
        <v>296.08968213226285</v>
      </c>
      <c r="I15" s="37">
        <f t="shared" si="9"/>
        <v>1941.7319594419594</v>
      </c>
      <c r="J15" s="40">
        <f t="shared" si="10"/>
        <v>-213.09916849135388</v>
      </c>
      <c r="K15" s="37">
        <f t="shared" si="11"/>
        <v>1728.6327909506056</v>
      </c>
      <c r="L15" s="37">
        <f t="shared" si="12"/>
        <v>5411606.970964741</v>
      </c>
      <c r="M15" s="37">
        <f t="shared" si="13"/>
        <v>4817699.5883793375</v>
      </c>
      <c r="N15" s="41">
        <f>'jan-mai'!M15</f>
        <v>4826609.9554364951</v>
      </c>
      <c r="O15" s="41">
        <f t="shared" si="14"/>
        <v>-8910.3670571576804</v>
      </c>
      <c r="P15" s="4"/>
      <c r="Q15" s="4"/>
      <c r="R15" s="4"/>
      <c r="S15" s="4"/>
      <c r="T15" s="4"/>
      <c r="U15" s="4"/>
      <c r="V15" s="4"/>
      <c r="W15" s="4"/>
      <c r="X15" s="4"/>
      <c r="Y15" s="4"/>
    </row>
    <row r="16" spans="1:25" s="34" customFormat="1" ht="14.5" x14ac:dyDescent="0.35">
      <c r="A16" s="33">
        <v>1119</v>
      </c>
      <c r="B16" s="34" t="s">
        <v>211</v>
      </c>
      <c r="C16">
        <v>305217027</v>
      </c>
      <c r="D16" s="36">
        <v>18991</v>
      </c>
      <c r="E16" s="37">
        <f t="shared" si="8"/>
        <v>16071.666947501448</v>
      </c>
      <c r="F16" s="38">
        <f t="shared" si="1"/>
        <v>0.84731916281739372</v>
      </c>
      <c r="G16" s="39">
        <f t="shared" si="2"/>
        <v>1737.5994823287413</v>
      </c>
      <c r="H16" s="39">
        <f t="shared" si="3"/>
        <v>349.73138506003897</v>
      </c>
      <c r="I16" s="37">
        <f t="shared" si="9"/>
        <v>2087.3308673887805</v>
      </c>
      <c r="J16" s="40">
        <f t="shared" si="10"/>
        <v>-213.09916849135388</v>
      </c>
      <c r="K16" s="37">
        <f t="shared" si="11"/>
        <v>1874.2316988974267</v>
      </c>
      <c r="L16" s="37">
        <f t="shared" si="12"/>
        <v>39640500.50258033</v>
      </c>
      <c r="M16" s="37">
        <f t="shared" si="13"/>
        <v>35593534.193761028</v>
      </c>
      <c r="N16" s="41">
        <f>'jan-mai'!M16</f>
        <v>41248974.484371893</v>
      </c>
      <c r="O16" s="41">
        <f t="shared" si="14"/>
        <v>-5655440.2906108648</v>
      </c>
      <c r="P16" s="4"/>
      <c r="Q16" s="4"/>
      <c r="R16" s="4"/>
      <c r="S16" s="4"/>
      <c r="T16" s="4"/>
      <c r="U16" s="4"/>
      <c r="V16" s="4"/>
      <c r="W16" s="4"/>
      <c r="X16" s="4"/>
      <c r="Y16" s="4"/>
    </row>
    <row r="17" spans="1:25" s="34" customFormat="1" ht="14.5" x14ac:dyDescent="0.35">
      <c r="A17" s="33">
        <v>1120</v>
      </c>
      <c r="B17" s="34" t="s">
        <v>212</v>
      </c>
      <c r="C17">
        <v>349188328</v>
      </c>
      <c r="D17" s="36">
        <v>19588</v>
      </c>
      <c r="E17" s="37">
        <f t="shared" si="8"/>
        <v>17826.645293036552</v>
      </c>
      <c r="F17" s="38">
        <f t="shared" si="1"/>
        <v>0.93984390137493568</v>
      </c>
      <c r="G17" s="39">
        <f t="shared" si="2"/>
        <v>684.61247500767854</v>
      </c>
      <c r="H17" s="39">
        <f t="shared" si="3"/>
        <v>0</v>
      </c>
      <c r="I17" s="37">
        <f t="shared" si="9"/>
        <v>684.61247500767854</v>
      </c>
      <c r="J17" s="40">
        <f t="shared" si="10"/>
        <v>-213.09916849135388</v>
      </c>
      <c r="K17" s="37">
        <f t="shared" si="11"/>
        <v>471.51330651632463</v>
      </c>
      <c r="L17" s="37">
        <f t="shared" si="12"/>
        <v>13410189.160450406</v>
      </c>
      <c r="M17" s="37">
        <f t="shared" si="13"/>
        <v>9236002.6480417661</v>
      </c>
      <c r="N17" s="41">
        <f>'jan-mai'!M17</f>
        <v>10984040.683232518</v>
      </c>
      <c r="O17" s="41">
        <f t="shared" si="14"/>
        <v>-1748038.0351907518</v>
      </c>
      <c r="P17" s="4"/>
      <c r="Q17" s="4"/>
      <c r="R17" s="4"/>
      <c r="S17" s="4"/>
      <c r="T17" s="4"/>
      <c r="U17" s="4"/>
      <c r="V17" s="4"/>
      <c r="W17" s="4"/>
      <c r="X17" s="4"/>
      <c r="Y17" s="4"/>
    </row>
    <row r="18" spans="1:25" s="34" customFormat="1" ht="14.5" x14ac:dyDescent="0.35">
      <c r="A18" s="33">
        <v>1121</v>
      </c>
      <c r="B18" s="34" t="s">
        <v>213</v>
      </c>
      <c r="C18">
        <v>347137727</v>
      </c>
      <c r="D18" s="36">
        <v>18916</v>
      </c>
      <c r="E18" s="37">
        <f t="shared" si="8"/>
        <v>18351.539807570312</v>
      </c>
      <c r="F18" s="38">
        <f t="shared" si="1"/>
        <v>0.96751702215792523</v>
      </c>
      <c r="G18" s="39">
        <f t="shared" si="2"/>
        <v>369.67576628742245</v>
      </c>
      <c r="H18" s="39">
        <f t="shared" si="3"/>
        <v>0</v>
      </c>
      <c r="I18" s="37">
        <f t="shared" si="9"/>
        <v>369.67576628742245</v>
      </c>
      <c r="J18" s="40">
        <f t="shared" si="10"/>
        <v>-213.09916849135388</v>
      </c>
      <c r="K18" s="37">
        <f t="shared" si="11"/>
        <v>156.57659779606857</v>
      </c>
      <c r="L18" s="37">
        <f t="shared" si="12"/>
        <v>6992786.7950928826</v>
      </c>
      <c r="M18" s="37">
        <f t="shared" si="13"/>
        <v>2961802.923910433</v>
      </c>
      <c r="N18" s="41">
        <f>'jan-mai'!M18</f>
        <v>3835651.178232905</v>
      </c>
      <c r="O18" s="41">
        <f t="shared" si="14"/>
        <v>-873848.25432247203</v>
      </c>
      <c r="P18" s="4"/>
      <c r="Q18" s="4"/>
      <c r="R18" s="4"/>
      <c r="S18" s="4"/>
      <c r="T18" s="4"/>
      <c r="U18" s="4"/>
      <c r="V18" s="4"/>
      <c r="W18" s="4"/>
      <c r="X18" s="4"/>
      <c r="Y18" s="4"/>
    </row>
    <row r="19" spans="1:25" s="34" customFormat="1" ht="14.5" x14ac:dyDescent="0.35">
      <c r="A19" s="33">
        <v>1122</v>
      </c>
      <c r="B19" s="34" t="s">
        <v>214</v>
      </c>
      <c r="C19">
        <v>201627706</v>
      </c>
      <c r="D19" s="36">
        <v>12002</v>
      </c>
      <c r="E19" s="37">
        <f t="shared" si="8"/>
        <v>16799.508915180802</v>
      </c>
      <c r="F19" s="38">
        <f t="shared" si="1"/>
        <v>0.88569193701262505</v>
      </c>
      <c r="G19" s="39">
        <f t="shared" si="2"/>
        <v>1300.8943017211284</v>
      </c>
      <c r="H19" s="39">
        <f t="shared" si="3"/>
        <v>94.986696372264845</v>
      </c>
      <c r="I19" s="37">
        <f t="shared" si="9"/>
        <v>1395.8809980933931</v>
      </c>
      <c r="J19" s="40">
        <f t="shared" si="10"/>
        <v>-213.09916849135388</v>
      </c>
      <c r="K19" s="37">
        <f t="shared" si="11"/>
        <v>1182.7818296020394</v>
      </c>
      <c r="L19" s="37">
        <f t="shared" si="12"/>
        <v>16753363.739116905</v>
      </c>
      <c r="M19" s="37">
        <f t="shared" si="13"/>
        <v>14195747.518883677</v>
      </c>
      <c r="N19" s="41">
        <f>'jan-mai'!M19</f>
        <v>11423710.175116191</v>
      </c>
      <c r="O19" s="41">
        <f t="shared" si="14"/>
        <v>2772037.3437674865</v>
      </c>
      <c r="P19" s="4"/>
      <c r="Q19" s="4"/>
      <c r="R19" s="4"/>
      <c r="S19" s="4"/>
      <c r="T19" s="4"/>
      <c r="U19" s="4"/>
      <c r="V19" s="4"/>
      <c r="W19" s="4"/>
      <c r="X19" s="4"/>
      <c r="Y19" s="4"/>
    </row>
    <row r="20" spans="1:25" s="34" customFormat="1" ht="14.5" x14ac:dyDescent="0.35">
      <c r="A20" s="33">
        <v>1124</v>
      </c>
      <c r="B20" s="34" t="s">
        <v>215</v>
      </c>
      <c r="C20">
        <v>648544910</v>
      </c>
      <c r="D20" s="36">
        <v>27153</v>
      </c>
      <c r="E20" s="37">
        <f t="shared" si="8"/>
        <v>23884.834456597797</v>
      </c>
      <c r="F20" s="38">
        <f t="shared" si="1"/>
        <v>1.2592395052675454</v>
      </c>
      <c r="G20" s="39">
        <f t="shared" si="2"/>
        <v>-2950.3010231290682</v>
      </c>
      <c r="H20" s="39">
        <f t="shared" si="3"/>
        <v>0</v>
      </c>
      <c r="I20" s="37">
        <f t="shared" si="9"/>
        <v>-2950.3010231290682</v>
      </c>
      <c r="J20" s="40">
        <f t="shared" si="10"/>
        <v>-213.09916849135388</v>
      </c>
      <c r="K20" s="37">
        <f t="shared" si="11"/>
        <v>-3163.400191620422</v>
      </c>
      <c r="L20" s="37">
        <f t="shared" si="12"/>
        <v>-80109523.681023583</v>
      </c>
      <c r="M20" s="37">
        <f t="shared" si="13"/>
        <v>-85895805.403069317</v>
      </c>
      <c r="N20" s="41">
        <f>'jan-mai'!M20</f>
        <v>-71572756.663609713</v>
      </c>
      <c r="O20" s="41">
        <f t="shared" si="14"/>
        <v>-14323048.739459604</v>
      </c>
      <c r="P20" s="4"/>
      <c r="Q20" s="4"/>
      <c r="R20" s="4"/>
      <c r="S20" s="4"/>
      <c r="T20" s="4"/>
      <c r="U20" s="4"/>
      <c r="V20" s="4"/>
      <c r="W20" s="4"/>
      <c r="X20" s="4"/>
      <c r="Y20" s="4"/>
    </row>
    <row r="21" spans="1:25" s="34" customFormat="1" ht="14.5" x14ac:dyDescent="0.35">
      <c r="A21" s="33">
        <v>1127</v>
      </c>
      <c r="B21" s="34" t="s">
        <v>216</v>
      </c>
      <c r="C21">
        <v>232885296</v>
      </c>
      <c r="D21" s="36">
        <v>11221</v>
      </c>
      <c r="E21" s="37">
        <f t="shared" si="8"/>
        <v>20754.415470991891</v>
      </c>
      <c r="F21" s="38">
        <f t="shared" si="1"/>
        <v>1.0941997491043782</v>
      </c>
      <c r="G21" s="39">
        <f t="shared" si="2"/>
        <v>-1072.0496317655247</v>
      </c>
      <c r="H21" s="39">
        <f t="shared" si="3"/>
        <v>0</v>
      </c>
      <c r="I21" s="37">
        <f t="shared" si="9"/>
        <v>-1072.0496317655247</v>
      </c>
      <c r="J21" s="40">
        <f t="shared" si="10"/>
        <v>-213.09916849135388</v>
      </c>
      <c r="K21" s="37">
        <f t="shared" si="11"/>
        <v>-1285.1488002568785</v>
      </c>
      <c r="L21" s="37">
        <f t="shared" si="12"/>
        <v>-12029468.918040954</v>
      </c>
      <c r="M21" s="37">
        <f t="shared" si="13"/>
        <v>-14420654.687682435</v>
      </c>
      <c r="N21" s="41">
        <f>'jan-mai'!M21</f>
        <v>-10221479.244642021</v>
      </c>
      <c r="O21" s="41">
        <f t="shared" si="14"/>
        <v>-4199175.4430404138</v>
      </c>
      <c r="P21" s="4"/>
      <c r="Q21" s="4"/>
      <c r="R21" s="4"/>
      <c r="S21" s="4"/>
      <c r="T21" s="4"/>
      <c r="U21" s="4"/>
      <c r="V21" s="4"/>
      <c r="W21" s="4"/>
      <c r="X21" s="4"/>
      <c r="Y21" s="4"/>
    </row>
    <row r="22" spans="1:25" s="34" customFormat="1" ht="14.5" x14ac:dyDescent="0.35">
      <c r="A22" s="33">
        <v>1130</v>
      </c>
      <c r="B22" s="34" t="s">
        <v>217</v>
      </c>
      <c r="C22">
        <v>218879287</v>
      </c>
      <c r="D22" s="36">
        <v>12968</v>
      </c>
      <c r="E22" s="37">
        <f t="shared" si="8"/>
        <v>16878.415098704503</v>
      </c>
      <c r="F22" s="38">
        <f t="shared" si="1"/>
        <v>0.88985197352799172</v>
      </c>
      <c r="G22" s="39">
        <f t="shared" si="2"/>
        <v>1253.550591606908</v>
      </c>
      <c r="H22" s="39">
        <f t="shared" si="3"/>
        <v>67.369532138969589</v>
      </c>
      <c r="I22" s="37">
        <f t="shared" si="9"/>
        <v>1320.9201237458776</v>
      </c>
      <c r="J22" s="40">
        <f t="shared" si="10"/>
        <v>-213.09916849135388</v>
      </c>
      <c r="K22" s="37">
        <f t="shared" si="11"/>
        <v>1107.8209552545238</v>
      </c>
      <c r="L22" s="37">
        <f t="shared" si="12"/>
        <v>17129692.164736539</v>
      </c>
      <c r="M22" s="37">
        <f t="shared" si="13"/>
        <v>14366222.147740666</v>
      </c>
      <c r="N22" s="41">
        <f>'jan-mai'!M22</f>
        <v>11971933.361715268</v>
      </c>
      <c r="O22" s="41">
        <f t="shared" si="14"/>
        <v>2394288.7860253975</v>
      </c>
      <c r="P22" s="4"/>
      <c r="Q22" s="4"/>
      <c r="R22" s="4"/>
      <c r="S22" s="4"/>
      <c r="T22" s="4"/>
      <c r="U22" s="4"/>
      <c r="V22" s="4"/>
      <c r="W22" s="4"/>
      <c r="X22" s="4"/>
      <c r="Y22" s="4"/>
    </row>
    <row r="23" spans="1:25" s="34" customFormat="1" ht="14.5" x14ac:dyDescent="0.35">
      <c r="A23" s="33">
        <v>1133</v>
      </c>
      <c r="B23" s="34" t="s">
        <v>218</v>
      </c>
      <c r="C23">
        <v>65800148</v>
      </c>
      <c r="D23" s="36">
        <v>2574</v>
      </c>
      <c r="E23" s="37">
        <f t="shared" si="8"/>
        <v>25563.383061383061</v>
      </c>
      <c r="F23" s="38">
        <f t="shared" si="1"/>
        <v>1.3477347685903127</v>
      </c>
      <c r="G23" s="39">
        <f t="shared" si="2"/>
        <v>-3957.430186000227</v>
      </c>
      <c r="H23" s="39">
        <f t="shared" si="3"/>
        <v>0</v>
      </c>
      <c r="I23" s="37">
        <f t="shared" si="9"/>
        <v>-3957.430186000227</v>
      </c>
      <c r="J23" s="40">
        <f t="shared" si="10"/>
        <v>-213.09916849135388</v>
      </c>
      <c r="K23" s="37">
        <f t="shared" si="11"/>
        <v>-4170.5293544915812</v>
      </c>
      <c r="L23" s="37">
        <f t="shared" si="12"/>
        <v>-10186425.298764585</v>
      </c>
      <c r="M23" s="37">
        <f t="shared" si="13"/>
        <v>-10734942.558461331</v>
      </c>
      <c r="N23" s="41">
        <f>'jan-mai'!M23</f>
        <v>-11014453.199599732</v>
      </c>
      <c r="O23" s="41">
        <f t="shared" si="14"/>
        <v>279510.64113840088</v>
      </c>
      <c r="P23" s="4"/>
      <c r="Q23" s="4"/>
      <c r="R23" s="4"/>
      <c r="S23" s="4"/>
      <c r="T23" s="4"/>
      <c r="U23" s="4"/>
      <c r="V23" s="4"/>
      <c r="W23" s="4"/>
      <c r="X23" s="4"/>
      <c r="Y23" s="4"/>
    </row>
    <row r="24" spans="1:25" s="34" customFormat="1" ht="14.5" x14ac:dyDescent="0.35">
      <c r="A24" s="33">
        <v>1134</v>
      </c>
      <c r="B24" s="34" t="s">
        <v>219</v>
      </c>
      <c r="C24">
        <v>104059968</v>
      </c>
      <c r="D24" s="36">
        <v>3804</v>
      </c>
      <c r="E24" s="37">
        <f t="shared" si="8"/>
        <v>27355.406940063091</v>
      </c>
      <c r="F24" s="38">
        <f t="shared" si="1"/>
        <v>1.4422125957871983</v>
      </c>
      <c r="G24" s="39">
        <f t="shared" si="2"/>
        <v>-5032.6445132082445</v>
      </c>
      <c r="H24" s="39">
        <f t="shared" si="3"/>
        <v>0</v>
      </c>
      <c r="I24" s="37">
        <f t="shared" si="9"/>
        <v>-5032.6445132082445</v>
      </c>
      <c r="J24" s="40">
        <f t="shared" si="10"/>
        <v>-213.09916849135388</v>
      </c>
      <c r="K24" s="37">
        <f t="shared" si="11"/>
        <v>-5245.7436816995987</v>
      </c>
      <c r="L24" s="37">
        <f t="shared" si="12"/>
        <v>-19144179.728244163</v>
      </c>
      <c r="M24" s="37">
        <f t="shared" si="13"/>
        <v>-19954808.965185273</v>
      </c>
      <c r="N24" s="41">
        <f>'jan-mai'!M24</f>
        <v>-21089722.209198669</v>
      </c>
      <c r="O24" s="41">
        <f t="shared" si="14"/>
        <v>1134913.2440133952</v>
      </c>
      <c r="P24" s="4"/>
      <c r="Q24" s="4"/>
      <c r="R24" s="4"/>
      <c r="S24" s="4"/>
      <c r="T24" s="4"/>
      <c r="U24" s="4"/>
      <c r="V24" s="4"/>
      <c r="W24" s="4"/>
      <c r="X24" s="4"/>
      <c r="Y24" s="4"/>
    </row>
    <row r="25" spans="1:25" s="34" customFormat="1" ht="14.5" x14ac:dyDescent="0.35">
      <c r="A25" s="33">
        <v>1135</v>
      </c>
      <c r="B25" s="34" t="s">
        <v>220</v>
      </c>
      <c r="C25">
        <v>95714539</v>
      </c>
      <c r="D25" s="36">
        <v>4595</v>
      </c>
      <c r="E25" s="37">
        <f t="shared" si="8"/>
        <v>20830.149945593035</v>
      </c>
      <c r="F25" s="38">
        <f t="shared" si="1"/>
        <v>1.0981925690044592</v>
      </c>
      <c r="G25" s="39">
        <f t="shared" si="2"/>
        <v>-1117.4903165262112</v>
      </c>
      <c r="H25" s="39">
        <f t="shared" si="3"/>
        <v>0</v>
      </c>
      <c r="I25" s="37">
        <f t="shared" si="9"/>
        <v>-1117.4903165262112</v>
      </c>
      <c r="J25" s="40">
        <f t="shared" si="10"/>
        <v>-213.09916849135388</v>
      </c>
      <c r="K25" s="37">
        <f t="shared" si="11"/>
        <v>-1330.589485017565</v>
      </c>
      <c r="L25" s="37">
        <f t="shared" si="12"/>
        <v>-5134868.0044379411</v>
      </c>
      <c r="M25" s="37">
        <f t="shared" si="13"/>
        <v>-6114058.6836557109</v>
      </c>
      <c r="N25" s="41">
        <f>'jan-mai'!M25</f>
        <v>-7144170.5626887167</v>
      </c>
      <c r="O25" s="41">
        <f t="shared" si="14"/>
        <v>1030111.8790330058</v>
      </c>
      <c r="P25" s="4"/>
      <c r="Q25" s="4"/>
      <c r="R25" s="4"/>
      <c r="S25" s="4"/>
      <c r="T25" s="4"/>
      <c r="U25" s="4"/>
      <c r="V25" s="4"/>
      <c r="W25" s="4"/>
      <c r="X25" s="4"/>
      <c r="Y25" s="4"/>
    </row>
    <row r="26" spans="1:25" s="34" customFormat="1" ht="14.5" x14ac:dyDescent="0.35">
      <c r="A26" s="33">
        <v>1144</v>
      </c>
      <c r="B26" s="34" t="s">
        <v>221</v>
      </c>
      <c r="C26">
        <v>8728831</v>
      </c>
      <c r="D26" s="36">
        <v>517</v>
      </c>
      <c r="E26" s="37">
        <f t="shared" si="8"/>
        <v>16883.618955512571</v>
      </c>
      <c r="F26" s="38">
        <f t="shared" si="1"/>
        <v>0.89012632762009913</v>
      </c>
      <c r="G26" s="39">
        <f t="shared" si="2"/>
        <v>1250.4282775220672</v>
      </c>
      <c r="H26" s="39">
        <f t="shared" si="3"/>
        <v>65.548182256145807</v>
      </c>
      <c r="I26" s="37">
        <f t="shared" si="9"/>
        <v>1315.976459778213</v>
      </c>
      <c r="J26" s="40">
        <f t="shared" si="10"/>
        <v>-213.09916849135388</v>
      </c>
      <c r="K26" s="37">
        <f t="shared" si="11"/>
        <v>1102.8772912868592</v>
      </c>
      <c r="L26" s="37">
        <f t="shared" si="12"/>
        <v>680359.82970533613</v>
      </c>
      <c r="M26" s="37">
        <f t="shared" si="13"/>
        <v>570187.55959530617</v>
      </c>
      <c r="N26" s="41">
        <f>'jan-mai'!M26</f>
        <v>255463.12572142182</v>
      </c>
      <c r="O26" s="41">
        <f t="shared" si="14"/>
        <v>314724.43387388438</v>
      </c>
      <c r="P26" s="4"/>
      <c r="Q26" s="4"/>
      <c r="R26" s="4"/>
      <c r="S26" s="4"/>
      <c r="T26" s="4"/>
      <c r="U26" s="4"/>
      <c r="V26" s="4"/>
      <c r="W26" s="4"/>
      <c r="X26" s="4"/>
      <c r="Y26" s="4"/>
    </row>
    <row r="27" spans="1:25" s="34" customFormat="1" ht="14.5" x14ac:dyDescent="0.35">
      <c r="A27" s="33">
        <v>1145</v>
      </c>
      <c r="B27" s="34" t="s">
        <v>222</v>
      </c>
      <c r="C27">
        <v>14557861</v>
      </c>
      <c r="D27" s="36">
        <v>852</v>
      </c>
      <c r="E27" s="37">
        <f t="shared" si="8"/>
        <v>17086.691314553991</v>
      </c>
      <c r="F27" s="38">
        <f t="shared" si="1"/>
        <v>0.90083256623345453</v>
      </c>
      <c r="G27" s="39">
        <f t="shared" si="2"/>
        <v>1128.5848620972151</v>
      </c>
      <c r="H27" s="39">
        <f t="shared" si="3"/>
        <v>0</v>
      </c>
      <c r="I27" s="37">
        <f t="shared" si="9"/>
        <v>1128.5848620972151</v>
      </c>
      <c r="J27" s="40">
        <f t="shared" si="10"/>
        <v>-213.09916849135388</v>
      </c>
      <c r="K27" s="37">
        <f t="shared" si="11"/>
        <v>915.48569360586123</v>
      </c>
      <c r="L27" s="37">
        <f t="shared" si="12"/>
        <v>961554.30250682728</v>
      </c>
      <c r="M27" s="37">
        <f t="shared" si="13"/>
        <v>779993.8109521938</v>
      </c>
      <c r="N27" s="41">
        <f>'jan-mai'!M27</f>
        <v>575277.49383878382</v>
      </c>
      <c r="O27" s="41">
        <f t="shared" si="14"/>
        <v>204716.31711340998</v>
      </c>
      <c r="P27" s="4"/>
      <c r="Q27" s="4"/>
      <c r="R27" s="4"/>
      <c r="S27" s="4"/>
      <c r="T27" s="4"/>
      <c r="U27" s="4"/>
      <c r="V27" s="4"/>
      <c r="W27" s="4"/>
      <c r="X27" s="4"/>
      <c r="Y27" s="4"/>
    </row>
    <row r="28" spans="1:25" s="34" customFormat="1" ht="14.5" x14ac:dyDescent="0.35">
      <c r="A28" s="33">
        <v>1146</v>
      </c>
      <c r="B28" s="34" t="s">
        <v>223</v>
      </c>
      <c r="C28">
        <v>182260412</v>
      </c>
      <c r="D28" s="36">
        <v>11065</v>
      </c>
      <c r="E28" s="37">
        <f t="shared" si="8"/>
        <v>16471.795029371893</v>
      </c>
      <c r="F28" s="38">
        <f t="shared" si="1"/>
        <v>0.86841443516578587</v>
      </c>
      <c r="G28" s="39">
        <f t="shared" si="2"/>
        <v>1497.522633206474</v>
      </c>
      <c r="H28" s="39">
        <f t="shared" si="3"/>
        <v>209.68655640538307</v>
      </c>
      <c r="I28" s="37">
        <f t="shared" si="9"/>
        <v>1707.209189611857</v>
      </c>
      <c r="J28" s="40">
        <f t="shared" si="10"/>
        <v>-213.09916849135388</v>
      </c>
      <c r="K28" s="37">
        <f t="shared" si="11"/>
        <v>1494.1100211205032</v>
      </c>
      <c r="L28" s="37">
        <f t="shared" si="12"/>
        <v>18890269.6830552</v>
      </c>
      <c r="M28" s="37">
        <f t="shared" si="13"/>
        <v>16532327.383698368</v>
      </c>
      <c r="N28" s="41">
        <f>'jan-mai'!M28</f>
        <v>11564106.775692442</v>
      </c>
      <c r="O28" s="41">
        <f t="shared" si="14"/>
        <v>4968220.608005926</v>
      </c>
      <c r="P28" s="4"/>
      <c r="Q28" s="4"/>
      <c r="R28" s="4"/>
      <c r="S28" s="4"/>
      <c r="T28" s="4"/>
      <c r="U28" s="4"/>
      <c r="V28" s="4"/>
      <c r="W28" s="4"/>
      <c r="X28" s="4"/>
      <c r="Y28" s="4"/>
    </row>
    <row r="29" spans="1:25" s="34" customFormat="1" ht="14.5" x14ac:dyDescent="0.35">
      <c r="A29" s="33">
        <v>1149</v>
      </c>
      <c r="B29" s="34" t="s">
        <v>224</v>
      </c>
      <c r="C29">
        <v>688122956</v>
      </c>
      <c r="D29" s="36">
        <v>42186</v>
      </c>
      <c r="E29" s="37">
        <f t="shared" si="8"/>
        <v>16311.642630256483</v>
      </c>
      <c r="F29" s="38">
        <f t="shared" si="1"/>
        <v>0.8599709926041067</v>
      </c>
      <c r="G29" s="39">
        <f t="shared" si="2"/>
        <v>1593.6140726757199</v>
      </c>
      <c r="H29" s="39">
        <f t="shared" si="3"/>
        <v>265.73989609577654</v>
      </c>
      <c r="I29" s="37">
        <f t="shared" si="9"/>
        <v>1859.3539687714965</v>
      </c>
      <c r="J29" s="40">
        <f t="shared" si="10"/>
        <v>-213.09916849135388</v>
      </c>
      <c r="K29" s="37">
        <f t="shared" si="11"/>
        <v>1646.2548002801427</v>
      </c>
      <c r="L29" s="37">
        <f t="shared" si="12"/>
        <v>78438706.526594356</v>
      </c>
      <c r="M29" s="37">
        <f t="shared" si="13"/>
        <v>69448905.004618093</v>
      </c>
      <c r="N29" s="41">
        <f>'jan-mai'!M29</f>
        <v>57540890.630299255</v>
      </c>
      <c r="O29" s="41">
        <f t="shared" si="14"/>
        <v>11908014.374318838</v>
      </c>
      <c r="P29" s="4"/>
      <c r="Q29" s="4"/>
      <c r="R29" s="4"/>
      <c r="S29" s="4"/>
      <c r="T29" s="4"/>
      <c r="U29" s="4"/>
      <c r="V29" s="4"/>
      <c r="W29" s="4"/>
      <c r="X29" s="4"/>
      <c r="Y29" s="4"/>
    </row>
    <row r="30" spans="1:25" s="34" customFormat="1" ht="14.5" x14ac:dyDescent="0.35">
      <c r="A30" s="33">
        <v>1151</v>
      </c>
      <c r="B30" s="34" t="s">
        <v>225</v>
      </c>
      <c r="C30">
        <v>3619603</v>
      </c>
      <c r="D30" s="36">
        <v>198</v>
      </c>
      <c r="E30" s="37">
        <f t="shared" si="8"/>
        <v>18280.823232323233</v>
      </c>
      <c r="F30" s="38">
        <f t="shared" si="1"/>
        <v>0.96378875243136874</v>
      </c>
      <c r="G30" s="39">
        <f t="shared" si="2"/>
        <v>412.10571143566995</v>
      </c>
      <c r="H30" s="39">
        <f t="shared" si="3"/>
        <v>0</v>
      </c>
      <c r="I30" s="37">
        <f t="shared" si="9"/>
        <v>412.10571143566995</v>
      </c>
      <c r="J30" s="40">
        <f t="shared" si="10"/>
        <v>-213.09916849135388</v>
      </c>
      <c r="K30" s="37">
        <f t="shared" si="11"/>
        <v>199.00654294431607</v>
      </c>
      <c r="L30" s="37">
        <f t="shared" si="12"/>
        <v>81596.930864262657</v>
      </c>
      <c r="M30" s="37">
        <f t="shared" si="13"/>
        <v>39403.295502974579</v>
      </c>
      <c r="N30" s="41">
        <f>'jan-mai'!M30</f>
        <v>84675.507723097689</v>
      </c>
      <c r="O30" s="41">
        <f t="shared" si="14"/>
        <v>-45272.21222012311</v>
      </c>
      <c r="P30" s="4"/>
      <c r="Q30" s="4"/>
      <c r="R30" s="4"/>
      <c r="S30" s="4"/>
      <c r="T30" s="4"/>
      <c r="U30" s="4"/>
      <c r="V30" s="4"/>
      <c r="W30" s="4"/>
      <c r="X30" s="4"/>
      <c r="Y30" s="4"/>
    </row>
    <row r="31" spans="1:25" s="34" customFormat="1" ht="14.5" x14ac:dyDescent="0.35">
      <c r="A31" s="33">
        <v>1160</v>
      </c>
      <c r="B31" s="34" t="s">
        <v>226</v>
      </c>
      <c r="C31">
        <v>189648313</v>
      </c>
      <c r="D31" s="36">
        <v>8714</v>
      </c>
      <c r="E31" s="37">
        <f t="shared" si="8"/>
        <v>21763.634725728713</v>
      </c>
      <c r="F31" s="38">
        <f t="shared" si="1"/>
        <v>1.1474070994567784</v>
      </c>
      <c r="G31" s="39">
        <f t="shared" si="2"/>
        <v>-1677.5811846076176</v>
      </c>
      <c r="H31" s="39">
        <f t="shared" si="3"/>
        <v>0</v>
      </c>
      <c r="I31" s="37">
        <f t="shared" si="9"/>
        <v>-1677.5811846076176</v>
      </c>
      <c r="J31" s="40">
        <f t="shared" si="10"/>
        <v>-213.09916849135388</v>
      </c>
      <c r="K31" s="37">
        <f t="shared" si="11"/>
        <v>-1890.6803530989714</v>
      </c>
      <c r="L31" s="37">
        <f t="shared" si="12"/>
        <v>-14618442.442670779</v>
      </c>
      <c r="M31" s="37">
        <f t="shared" si="13"/>
        <v>-16475388.596904436</v>
      </c>
      <c r="N31" s="41">
        <f>'jan-mai'!M31</f>
        <v>-13040109.091418812</v>
      </c>
      <c r="O31" s="41">
        <f t="shared" si="14"/>
        <v>-3435279.5054856241</v>
      </c>
      <c r="P31" s="4"/>
      <c r="Q31" s="4"/>
      <c r="R31" s="4"/>
      <c r="S31" s="4"/>
      <c r="T31" s="4"/>
      <c r="U31" s="4"/>
      <c r="V31" s="4"/>
      <c r="W31" s="4"/>
      <c r="X31" s="4"/>
      <c r="Y31" s="4"/>
    </row>
    <row r="32" spans="1:25" s="34" customFormat="1" ht="14.5" x14ac:dyDescent="0.35">
      <c r="A32" s="33">
        <v>1505</v>
      </c>
      <c r="B32" s="34" t="s">
        <v>267</v>
      </c>
      <c r="C32">
        <v>397635230</v>
      </c>
      <c r="D32" s="36">
        <v>24179</v>
      </c>
      <c r="E32" s="37">
        <f t="shared" si="8"/>
        <v>16445.478721204352</v>
      </c>
      <c r="F32" s="38">
        <f t="shared" si="1"/>
        <v>0.8670270052073501</v>
      </c>
      <c r="G32" s="39">
        <f t="shared" si="2"/>
        <v>1513.3124181069986</v>
      </c>
      <c r="H32" s="39">
        <f t="shared" si="3"/>
        <v>218.89726426402248</v>
      </c>
      <c r="I32" s="37">
        <f t="shared" si="9"/>
        <v>1732.209682371021</v>
      </c>
      <c r="J32" s="40">
        <f t="shared" si="10"/>
        <v>-213.09916849135388</v>
      </c>
      <c r="K32" s="37">
        <f t="shared" si="11"/>
        <v>1519.1105138796672</v>
      </c>
      <c r="L32" s="37">
        <f t="shared" si="12"/>
        <v>41883097.910048917</v>
      </c>
      <c r="M32" s="37">
        <f t="shared" si="13"/>
        <v>36730573.115096472</v>
      </c>
      <c r="N32" s="41">
        <f>'jan-mai'!M32</f>
        <v>29352911.802152477</v>
      </c>
      <c r="O32" s="41">
        <f t="shared" si="14"/>
        <v>7377661.312943995</v>
      </c>
      <c r="P32" s="4"/>
      <c r="Q32" s="4"/>
      <c r="R32" s="4"/>
      <c r="S32" s="4"/>
      <c r="T32" s="4"/>
      <c r="U32" s="4"/>
      <c r="V32" s="4"/>
      <c r="W32" s="4"/>
      <c r="X32" s="4"/>
      <c r="Y32" s="4"/>
    </row>
    <row r="33" spans="1:25" s="34" customFormat="1" ht="14.5" x14ac:dyDescent="0.35">
      <c r="A33" s="33">
        <v>1506</v>
      </c>
      <c r="B33" s="34" t="s">
        <v>265</v>
      </c>
      <c r="C33">
        <v>580861940</v>
      </c>
      <c r="D33" s="36">
        <v>31967</v>
      </c>
      <c r="E33" s="37">
        <f t="shared" si="8"/>
        <v>18170.674132699347</v>
      </c>
      <c r="F33" s="38">
        <f t="shared" si="1"/>
        <v>0.95798154878639086</v>
      </c>
      <c r="G33" s="39">
        <f t="shared" si="2"/>
        <v>478.19517121000172</v>
      </c>
      <c r="H33" s="39">
        <f t="shared" si="3"/>
        <v>0</v>
      </c>
      <c r="I33" s="37">
        <f t="shared" si="9"/>
        <v>478.19517121000172</v>
      </c>
      <c r="J33" s="40">
        <f t="shared" si="10"/>
        <v>-213.09916849135388</v>
      </c>
      <c r="K33" s="37">
        <f t="shared" si="11"/>
        <v>265.09600271864781</v>
      </c>
      <c r="L33" s="37">
        <f t="shared" si="12"/>
        <v>15286465.038070126</v>
      </c>
      <c r="M33" s="37">
        <f t="shared" si="13"/>
        <v>8474323.9189070147</v>
      </c>
      <c r="N33" s="41">
        <f>'jan-mai'!M33</f>
        <v>3251399.1534558991</v>
      </c>
      <c r="O33" s="41">
        <f t="shared" si="14"/>
        <v>5222924.7654511156</v>
      </c>
      <c r="P33" s="4"/>
      <c r="Q33" s="4"/>
      <c r="R33" s="4"/>
      <c r="S33" s="4"/>
      <c r="T33" s="4"/>
      <c r="U33" s="4"/>
      <c r="V33" s="4"/>
      <c r="W33" s="4"/>
      <c r="X33" s="4"/>
      <c r="Y33" s="4"/>
    </row>
    <row r="34" spans="1:25" s="34" customFormat="1" ht="14.5" x14ac:dyDescent="0.35">
      <c r="A34" s="33">
        <v>1507</v>
      </c>
      <c r="B34" s="34" t="s">
        <v>266</v>
      </c>
      <c r="C34">
        <v>1233380545</v>
      </c>
      <c r="D34" s="36">
        <v>66258</v>
      </c>
      <c r="E34" s="37">
        <f t="shared" si="8"/>
        <v>18614.8170032298</v>
      </c>
      <c r="F34" s="38">
        <f t="shared" si="1"/>
        <v>0.98139733797978768</v>
      </c>
      <c r="G34" s="39">
        <f t="shared" si="2"/>
        <v>211.70944889172969</v>
      </c>
      <c r="H34" s="39">
        <f t="shared" si="3"/>
        <v>0</v>
      </c>
      <c r="I34" s="37">
        <f t="shared" si="9"/>
        <v>211.70944889172969</v>
      </c>
      <c r="J34" s="40">
        <f t="shared" si="10"/>
        <v>-213.09916849135388</v>
      </c>
      <c r="K34" s="37">
        <f t="shared" si="11"/>
        <v>-1.3897195996241862</v>
      </c>
      <c r="L34" s="37">
        <f t="shared" si="12"/>
        <v>14027444.664668227</v>
      </c>
      <c r="M34" s="37">
        <f t="shared" si="13"/>
        <v>-92080.041231899333</v>
      </c>
      <c r="N34" s="41">
        <f>'jan-mai'!M34</f>
        <v>666234.81170206121</v>
      </c>
      <c r="O34" s="41">
        <f t="shared" si="14"/>
        <v>-758314.8529339605</v>
      </c>
      <c r="P34" s="4"/>
      <c r="Q34" s="4"/>
      <c r="R34" s="4"/>
      <c r="S34" s="4"/>
      <c r="T34" s="4"/>
      <c r="U34" s="4"/>
      <c r="V34" s="4"/>
      <c r="W34" s="4"/>
      <c r="X34" s="4"/>
      <c r="Y34" s="4"/>
    </row>
    <row r="35" spans="1:25" s="34" customFormat="1" ht="14.5" x14ac:dyDescent="0.35">
      <c r="A35" s="33">
        <v>1511</v>
      </c>
      <c r="B35" s="34" t="s">
        <v>268</v>
      </c>
      <c r="C35">
        <v>51208360</v>
      </c>
      <c r="D35" s="36">
        <v>3117</v>
      </c>
      <c r="E35" s="37">
        <f t="shared" si="8"/>
        <v>16428.732755854988</v>
      </c>
      <c r="F35" s="38">
        <f t="shared" si="1"/>
        <v>0.86614413615669461</v>
      </c>
      <c r="G35" s="39">
        <f t="shared" si="2"/>
        <v>1523.3599973166172</v>
      </c>
      <c r="H35" s="39">
        <f t="shared" si="3"/>
        <v>224.75835213629998</v>
      </c>
      <c r="I35" s="37">
        <f t="shared" si="9"/>
        <v>1748.1183494529171</v>
      </c>
      <c r="J35" s="40">
        <f t="shared" si="10"/>
        <v>-213.09916849135388</v>
      </c>
      <c r="K35" s="37">
        <f t="shared" si="11"/>
        <v>1535.0191809615633</v>
      </c>
      <c r="L35" s="37">
        <f t="shared" si="12"/>
        <v>5448884.8952447427</v>
      </c>
      <c r="M35" s="37">
        <f t="shared" si="13"/>
        <v>4784654.787057193</v>
      </c>
      <c r="N35" s="41">
        <f>'jan-mai'!M35</f>
        <v>3852515.8319144459</v>
      </c>
      <c r="O35" s="41">
        <f t="shared" si="14"/>
        <v>932138.95514274715</v>
      </c>
      <c r="P35" s="4"/>
      <c r="Q35" s="4"/>
      <c r="R35" s="4"/>
      <c r="S35" s="4"/>
      <c r="T35" s="4"/>
      <c r="U35" s="4"/>
      <c r="V35" s="4"/>
      <c r="W35" s="4"/>
      <c r="X35" s="4"/>
      <c r="Y35" s="4"/>
    </row>
    <row r="36" spans="1:25" s="34" customFormat="1" ht="14.5" x14ac:dyDescent="0.35">
      <c r="A36" s="33">
        <v>1514</v>
      </c>
      <c r="B36" s="34" t="s">
        <v>159</v>
      </c>
      <c r="C36">
        <v>44844060</v>
      </c>
      <c r="D36" s="36">
        <v>2461</v>
      </c>
      <c r="E36" s="37">
        <f t="shared" si="8"/>
        <v>18221.88541243397</v>
      </c>
      <c r="F36" s="38">
        <f t="shared" si="1"/>
        <v>0.96068147399099413</v>
      </c>
      <c r="G36" s="39">
        <f t="shared" si="2"/>
        <v>447.46840336922759</v>
      </c>
      <c r="H36" s="39">
        <f t="shared" si="3"/>
        <v>0</v>
      </c>
      <c r="I36" s="37">
        <f t="shared" si="9"/>
        <v>447.46840336922759</v>
      </c>
      <c r="J36" s="40">
        <f t="shared" si="10"/>
        <v>-213.09916849135388</v>
      </c>
      <c r="K36" s="37">
        <f t="shared" si="11"/>
        <v>234.36923487787371</v>
      </c>
      <c r="L36" s="37">
        <f t="shared" si="12"/>
        <v>1101219.7406916691</v>
      </c>
      <c r="M36" s="37">
        <f t="shared" si="13"/>
        <v>576782.68703444721</v>
      </c>
      <c r="N36" s="41">
        <f>'jan-mai'!M36</f>
        <v>566180.565184562</v>
      </c>
      <c r="O36" s="41">
        <f t="shared" si="14"/>
        <v>10602.12184988521</v>
      </c>
      <c r="P36" s="4"/>
      <c r="Q36" s="4"/>
      <c r="R36" s="4"/>
      <c r="S36" s="4"/>
      <c r="T36" s="4"/>
      <c r="U36" s="4"/>
      <c r="V36" s="4"/>
      <c r="W36" s="4"/>
      <c r="X36" s="4"/>
      <c r="Y36" s="4"/>
    </row>
    <row r="37" spans="1:25" s="34" customFormat="1" ht="14.5" x14ac:dyDescent="0.35">
      <c r="A37" s="33">
        <v>1515</v>
      </c>
      <c r="B37" s="34" t="s">
        <v>413</v>
      </c>
      <c r="C37">
        <v>182102292</v>
      </c>
      <c r="D37" s="36">
        <v>8900</v>
      </c>
      <c r="E37" s="37">
        <f t="shared" si="8"/>
        <v>20460.931685393258</v>
      </c>
      <c r="F37" s="38">
        <f t="shared" si="1"/>
        <v>1.0787269026145765</v>
      </c>
      <c r="G37" s="39">
        <f t="shared" si="2"/>
        <v>-895.95936040634479</v>
      </c>
      <c r="H37" s="39">
        <f t="shared" si="3"/>
        <v>0</v>
      </c>
      <c r="I37" s="37">
        <f t="shared" si="9"/>
        <v>-895.95936040634479</v>
      </c>
      <c r="J37" s="40">
        <f t="shared" si="10"/>
        <v>-213.09916849135388</v>
      </c>
      <c r="K37" s="37">
        <f t="shared" si="11"/>
        <v>-1109.0585288976986</v>
      </c>
      <c r="L37" s="37">
        <f t="shared" si="12"/>
        <v>-7974038.3076164685</v>
      </c>
      <c r="M37" s="37">
        <f t="shared" si="13"/>
        <v>-9870620.9071895182</v>
      </c>
      <c r="N37" s="41">
        <f>'jan-mai'!M37</f>
        <v>-5304170.9962849971</v>
      </c>
      <c r="O37" s="41">
        <f t="shared" si="14"/>
        <v>-4566449.9109045211</v>
      </c>
      <c r="P37" s="4"/>
      <c r="Q37" s="4"/>
      <c r="R37" s="4"/>
      <c r="S37" s="4"/>
      <c r="T37" s="4"/>
      <c r="U37" s="4"/>
      <c r="V37" s="4"/>
      <c r="W37" s="4"/>
      <c r="X37" s="4"/>
      <c r="Y37" s="4"/>
    </row>
    <row r="38" spans="1:25" s="34" customFormat="1" ht="14.5" x14ac:dyDescent="0.35">
      <c r="A38" s="33">
        <v>1516</v>
      </c>
      <c r="B38" s="34" t="s">
        <v>269</v>
      </c>
      <c r="C38">
        <v>168146350</v>
      </c>
      <c r="D38" s="36">
        <v>8571</v>
      </c>
      <c r="E38" s="37">
        <f t="shared" si="8"/>
        <v>19618.055069420137</v>
      </c>
      <c r="F38" s="38">
        <f t="shared" si="1"/>
        <v>1.0342893523008716</v>
      </c>
      <c r="G38" s="39">
        <f t="shared" si="2"/>
        <v>-390.23339082247259</v>
      </c>
      <c r="H38" s="39">
        <f t="shared" si="3"/>
        <v>0</v>
      </c>
      <c r="I38" s="37">
        <f t="shared" si="9"/>
        <v>-390.23339082247259</v>
      </c>
      <c r="J38" s="40">
        <f t="shared" si="10"/>
        <v>-213.09916849135388</v>
      </c>
      <c r="K38" s="37">
        <f t="shared" si="11"/>
        <v>-603.33255931382644</v>
      </c>
      <c r="L38" s="37">
        <f t="shared" si="12"/>
        <v>-3344690.3927394124</v>
      </c>
      <c r="M38" s="37">
        <f t="shared" si="13"/>
        <v>-5171163.3658788064</v>
      </c>
      <c r="N38" s="41">
        <f>'jan-mai'!M38</f>
        <v>-4005905.4581077211</v>
      </c>
      <c r="O38" s="41">
        <f t="shared" si="14"/>
        <v>-1165257.9077710854</v>
      </c>
      <c r="P38" s="4"/>
      <c r="Q38" s="4"/>
      <c r="R38" s="4"/>
      <c r="S38" s="4"/>
      <c r="T38" s="4"/>
      <c r="U38" s="4"/>
      <c r="V38" s="4"/>
      <c r="W38" s="4"/>
      <c r="X38" s="4"/>
      <c r="Y38" s="4"/>
    </row>
    <row r="39" spans="1:25" s="34" customFormat="1" ht="14.5" x14ac:dyDescent="0.35">
      <c r="A39" s="33">
        <v>1517</v>
      </c>
      <c r="B39" s="34" t="s">
        <v>270</v>
      </c>
      <c r="C39">
        <v>80483213</v>
      </c>
      <c r="D39" s="36">
        <v>5175</v>
      </c>
      <c r="E39" s="37">
        <f t="shared" si="8"/>
        <v>15552.311690821256</v>
      </c>
      <c r="F39" s="38">
        <f t="shared" si="1"/>
        <v>0.81993807890540504</v>
      </c>
      <c r="G39" s="39">
        <f t="shared" si="2"/>
        <v>2049.2126363368561</v>
      </c>
      <c r="H39" s="39">
        <f t="shared" si="3"/>
        <v>531.50572489810611</v>
      </c>
      <c r="I39" s="37">
        <f t="shared" si="9"/>
        <v>2580.7183612349622</v>
      </c>
      <c r="J39" s="40">
        <f t="shared" si="10"/>
        <v>-213.09916849135388</v>
      </c>
      <c r="K39" s="37">
        <f t="shared" si="11"/>
        <v>2367.6191927436084</v>
      </c>
      <c r="L39" s="37">
        <f t="shared" si="12"/>
        <v>13355217.519390929</v>
      </c>
      <c r="M39" s="37">
        <f t="shared" si="13"/>
        <v>12252429.322448174</v>
      </c>
      <c r="N39" s="41">
        <f>'jan-mai'!M39</f>
        <v>9005112.6924951021</v>
      </c>
      <c r="O39" s="41">
        <f t="shared" si="14"/>
        <v>3247316.6299530715</v>
      </c>
      <c r="P39" s="4"/>
      <c r="Q39" s="4"/>
      <c r="R39" s="4"/>
      <c r="S39" s="4"/>
      <c r="T39" s="4"/>
      <c r="U39" s="4"/>
      <c r="V39" s="4"/>
      <c r="W39" s="4"/>
      <c r="X39" s="4"/>
      <c r="Y39" s="4"/>
    </row>
    <row r="40" spans="1:25" s="34" customFormat="1" ht="14.5" x14ac:dyDescent="0.35">
      <c r="A40" s="33">
        <v>1520</v>
      </c>
      <c r="B40" s="34" t="s">
        <v>272</v>
      </c>
      <c r="C40">
        <v>171481391</v>
      </c>
      <c r="D40" s="36">
        <v>10825</v>
      </c>
      <c r="E40" s="37">
        <f t="shared" si="8"/>
        <v>15841.237043879908</v>
      </c>
      <c r="F40" s="38">
        <f t="shared" si="1"/>
        <v>0.83517059890908996</v>
      </c>
      <c r="G40" s="39">
        <f t="shared" si="2"/>
        <v>1875.857424501665</v>
      </c>
      <c r="H40" s="39">
        <f t="shared" si="3"/>
        <v>430.38185132757786</v>
      </c>
      <c r="I40" s="37">
        <f t="shared" si="9"/>
        <v>2306.2392758292431</v>
      </c>
      <c r="J40" s="40">
        <f t="shared" si="10"/>
        <v>-213.09916849135388</v>
      </c>
      <c r="K40" s="37">
        <f t="shared" si="11"/>
        <v>2093.1401073378893</v>
      </c>
      <c r="L40" s="37">
        <f t="shared" si="12"/>
        <v>24965040.160851557</v>
      </c>
      <c r="M40" s="37">
        <f t="shared" si="13"/>
        <v>22658241.661932651</v>
      </c>
      <c r="N40" s="41">
        <f>'jan-mai'!M40</f>
        <v>18450017.847344842</v>
      </c>
      <c r="O40" s="41">
        <f t="shared" si="14"/>
        <v>4208223.8145878091</v>
      </c>
      <c r="P40" s="4"/>
      <c r="Q40" s="4"/>
      <c r="R40" s="4"/>
      <c r="S40" s="4"/>
      <c r="T40" s="4"/>
      <c r="U40" s="4"/>
      <c r="V40" s="4"/>
      <c r="W40" s="4"/>
      <c r="X40" s="4"/>
      <c r="Y40" s="4"/>
    </row>
    <row r="41" spans="1:25" s="34" customFormat="1" ht="14.5" x14ac:dyDescent="0.35">
      <c r="A41" s="33">
        <v>1525</v>
      </c>
      <c r="B41" s="34" t="s">
        <v>273</v>
      </c>
      <c r="C41">
        <v>76289473</v>
      </c>
      <c r="D41" s="36">
        <v>4523</v>
      </c>
      <c r="E41" s="37">
        <f t="shared" si="8"/>
        <v>16867.007074950256</v>
      </c>
      <c r="F41" s="38">
        <f t="shared" si="1"/>
        <v>0.88925052769362833</v>
      </c>
      <c r="G41" s="39">
        <f t="shared" si="2"/>
        <v>1260.3954058594566</v>
      </c>
      <c r="H41" s="39">
        <f t="shared" si="3"/>
        <v>71.362340452956232</v>
      </c>
      <c r="I41" s="37">
        <f t="shared" si="9"/>
        <v>1331.7577463124128</v>
      </c>
      <c r="J41" s="40">
        <f t="shared" si="10"/>
        <v>-213.09916849135388</v>
      </c>
      <c r="K41" s="37">
        <f t="shared" si="11"/>
        <v>1118.658577821059</v>
      </c>
      <c r="L41" s="37">
        <f t="shared" si="12"/>
        <v>6023540.2865710426</v>
      </c>
      <c r="M41" s="37">
        <f t="shared" si="13"/>
        <v>5059692.7474846495</v>
      </c>
      <c r="N41" s="41">
        <f>'jan-mai'!M41</f>
        <v>5662352.9704841264</v>
      </c>
      <c r="O41" s="41">
        <f t="shared" si="14"/>
        <v>-602660.22299947683</v>
      </c>
      <c r="P41" s="4"/>
      <c r="Q41" s="4"/>
      <c r="R41" s="4"/>
      <c r="S41" s="4"/>
      <c r="T41" s="4"/>
      <c r="U41" s="4"/>
      <c r="V41" s="4"/>
      <c r="W41" s="4"/>
      <c r="X41" s="4"/>
      <c r="Y41" s="4"/>
    </row>
    <row r="42" spans="1:25" s="34" customFormat="1" ht="14.5" x14ac:dyDescent="0.35">
      <c r="A42" s="33">
        <v>1528</v>
      </c>
      <c r="B42" s="34" t="s">
        <v>274</v>
      </c>
      <c r="C42">
        <v>122941882</v>
      </c>
      <c r="D42" s="36">
        <v>7625</v>
      </c>
      <c r="E42" s="37">
        <f t="shared" si="8"/>
        <v>16123.525508196721</v>
      </c>
      <c r="F42" s="38">
        <f t="shared" si="1"/>
        <v>0.85005321351523155</v>
      </c>
      <c r="G42" s="39">
        <f t="shared" si="2"/>
        <v>1706.4843459115775</v>
      </c>
      <c r="H42" s="39">
        <f t="shared" si="3"/>
        <v>331.58088881669346</v>
      </c>
      <c r="I42" s="37">
        <f t="shared" si="9"/>
        <v>2038.065234728271</v>
      </c>
      <c r="J42" s="40">
        <f t="shared" si="10"/>
        <v>-213.09916849135388</v>
      </c>
      <c r="K42" s="37">
        <f t="shared" si="11"/>
        <v>1824.9660662369172</v>
      </c>
      <c r="L42" s="37">
        <f t="shared" si="12"/>
        <v>15540247.414803065</v>
      </c>
      <c r="M42" s="37">
        <f t="shared" si="13"/>
        <v>13915366.255056493</v>
      </c>
      <c r="N42" s="41">
        <f>'jan-mai'!M42</f>
        <v>11528718.66937685</v>
      </c>
      <c r="O42" s="41">
        <f t="shared" si="14"/>
        <v>2386647.5856796429</v>
      </c>
      <c r="P42" s="4"/>
      <c r="Q42" s="4"/>
      <c r="R42" s="4"/>
      <c r="S42" s="4"/>
      <c r="T42" s="4"/>
      <c r="U42" s="4"/>
      <c r="V42" s="4"/>
      <c r="W42" s="4"/>
      <c r="X42" s="4"/>
      <c r="Y42" s="4"/>
    </row>
    <row r="43" spans="1:25" s="34" customFormat="1" ht="14.5" x14ac:dyDescent="0.35">
      <c r="A43" s="33">
        <v>1531</v>
      </c>
      <c r="B43" s="34" t="s">
        <v>275</v>
      </c>
      <c r="C43">
        <v>147579973</v>
      </c>
      <c r="D43" s="36">
        <v>9310</v>
      </c>
      <c r="E43" s="37">
        <f t="shared" si="8"/>
        <v>15851.769387755103</v>
      </c>
      <c r="F43" s="38">
        <f t="shared" si="1"/>
        <v>0.83572587776248985</v>
      </c>
      <c r="G43" s="39">
        <f t="shared" si="2"/>
        <v>1869.5380181765481</v>
      </c>
      <c r="H43" s="39">
        <f t="shared" si="3"/>
        <v>426.6955309712597</v>
      </c>
      <c r="I43" s="37">
        <f t="shared" si="9"/>
        <v>2296.2335491478079</v>
      </c>
      <c r="J43" s="40">
        <f t="shared" si="10"/>
        <v>-213.09916849135388</v>
      </c>
      <c r="K43" s="37">
        <f t="shared" si="11"/>
        <v>2083.1343806564541</v>
      </c>
      <c r="L43" s="37">
        <f t="shared" si="12"/>
        <v>21377934.342566092</v>
      </c>
      <c r="M43" s="37">
        <f t="shared" si="13"/>
        <v>19393981.083911587</v>
      </c>
      <c r="N43" s="41">
        <f>'jan-mai'!M43</f>
        <v>14618290.212150617</v>
      </c>
      <c r="O43" s="41">
        <f t="shared" si="14"/>
        <v>4775690.87176097</v>
      </c>
      <c r="P43" s="4"/>
      <c r="Q43" s="4"/>
      <c r="R43" s="4"/>
      <c r="S43" s="4"/>
      <c r="T43" s="4"/>
      <c r="U43" s="4"/>
      <c r="V43" s="4"/>
      <c r="W43" s="4"/>
      <c r="X43" s="4"/>
      <c r="Y43" s="4"/>
    </row>
    <row r="44" spans="1:25" s="34" customFormat="1" ht="14.5" x14ac:dyDescent="0.35">
      <c r="A44" s="33">
        <v>1532</v>
      </c>
      <c r="B44" s="34" t="s">
        <v>276</v>
      </c>
      <c r="C44">
        <v>148944967</v>
      </c>
      <c r="D44" s="36">
        <v>8462</v>
      </c>
      <c r="E44" s="37">
        <f t="shared" si="8"/>
        <v>17601.626920349798</v>
      </c>
      <c r="F44" s="38">
        <f t="shared" si="1"/>
        <v>0.92798064040852335</v>
      </c>
      <c r="G44" s="39">
        <f t="shared" si="2"/>
        <v>819.62349861973121</v>
      </c>
      <c r="H44" s="39">
        <f t="shared" si="3"/>
        <v>0</v>
      </c>
      <c r="I44" s="37">
        <f t="shared" si="9"/>
        <v>819.62349861973121</v>
      </c>
      <c r="J44" s="40">
        <f t="shared" si="10"/>
        <v>-213.09916849135388</v>
      </c>
      <c r="K44" s="37">
        <f t="shared" si="11"/>
        <v>606.5243301283773</v>
      </c>
      <c r="L44" s="37">
        <f t="shared" si="12"/>
        <v>6935654.0453201653</v>
      </c>
      <c r="M44" s="37">
        <f t="shared" si="13"/>
        <v>5132408.8815463288</v>
      </c>
      <c r="N44" s="41">
        <f>'jan-mai'!M44</f>
        <v>4351049.6442063302</v>
      </c>
      <c r="O44" s="41">
        <f t="shared" si="14"/>
        <v>781359.2373399986</v>
      </c>
      <c r="P44" s="4"/>
      <c r="Q44" s="4"/>
      <c r="R44" s="4"/>
      <c r="S44" s="4"/>
      <c r="T44" s="4"/>
      <c r="U44" s="4"/>
      <c r="V44" s="4"/>
      <c r="W44" s="4"/>
      <c r="X44" s="4"/>
      <c r="Y44" s="4"/>
    </row>
    <row r="45" spans="1:25" s="34" customFormat="1" ht="14.5" x14ac:dyDescent="0.35">
      <c r="A45" s="33">
        <v>1535</v>
      </c>
      <c r="B45" s="34" t="s">
        <v>277</v>
      </c>
      <c r="C45">
        <v>117224508</v>
      </c>
      <c r="D45" s="36">
        <v>6532</v>
      </c>
      <c r="E45" s="37">
        <f t="shared" si="8"/>
        <v>17946.189222290264</v>
      </c>
      <c r="F45" s="38">
        <f t="shared" si="1"/>
        <v>0.94614641264436594</v>
      </c>
      <c r="G45" s="39">
        <f t="shared" si="2"/>
        <v>612.88611745545131</v>
      </c>
      <c r="H45" s="39">
        <f t="shared" si="3"/>
        <v>0</v>
      </c>
      <c r="I45" s="37">
        <f t="shared" si="9"/>
        <v>612.88611745545131</v>
      </c>
      <c r="J45" s="40">
        <f t="shared" si="10"/>
        <v>-213.09916849135388</v>
      </c>
      <c r="K45" s="37">
        <f t="shared" si="11"/>
        <v>399.78694896409741</v>
      </c>
      <c r="L45" s="37">
        <f t="shared" si="12"/>
        <v>4003372.1192190079</v>
      </c>
      <c r="M45" s="37">
        <f t="shared" si="13"/>
        <v>2611408.3506334843</v>
      </c>
      <c r="N45" s="41">
        <f>'jan-mai'!M45</f>
        <v>3041209.9860973428</v>
      </c>
      <c r="O45" s="41">
        <f t="shared" si="14"/>
        <v>-429801.63546385849</v>
      </c>
      <c r="P45" s="4"/>
      <c r="Q45" s="4"/>
      <c r="R45" s="4"/>
      <c r="S45" s="4"/>
      <c r="T45" s="4"/>
      <c r="U45" s="4"/>
      <c r="V45" s="4"/>
      <c r="W45" s="4"/>
      <c r="X45" s="4"/>
      <c r="Y45" s="4"/>
    </row>
    <row r="46" spans="1:25" s="34" customFormat="1" ht="14.5" x14ac:dyDescent="0.35">
      <c r="A46" s="33">
        <v>1539</v>
      </c>
      <c r="B46" s="34" t="s">
        <v>278</v>
      </c>
      <c r="C46">
        <v>125102374</v>
      </c>
      <c r="D46" s="36">
        <v>7468</v>
      </c>
      <c r="E46" s="37">
        <f t="shared" si="8"/>
        <v>16751.790840921265</v>
      </c>
      <c r="F46" s="38">
        <f t="shared" si="1"/>
        <v>0.88317617813926597</v>
      </c>
      <c r="G46" s="39">
        <f t="shared" si="2"/>
        <v>1329.5251462768508</v>
      </c>
      <c r="H46" s="39">
        <f t="shared" si="3"/>
        <v>111.68802236310293</v>
      </c>
      <c r="I46" s="37">
        <f t="shared" si="9"/>
        <v>1441.2131686399537</v>
      </c>
      <c r="J46" s="40">
        <f t="shared" si="10"/>
        <v>-213.09916849135388</v>
      </c>
      <c r="K46" s="37">
        <f t="shared" si="11"/>
        <v>1228.1140001485999</v>
      </c>
      <c r="L46" s="37">
        <f t="shared" si="12"/>
        <v>10762979.943403173</v>
      </c>
      <c r="M46" s="37">
        <f t="shared" si="13"/>
        <v>9171555.3531097434</v>
      </c>
      <c r="N46" s="41">
        <f>'jan-mai'!M46</f>
        <v>8589666.3370827883</v>
      </c>
      <c r="O46" s="41">
        <f t="shared" si="14"/>
        <v>581889.0160269551</v>
      </c>
      <c r="P46" s="4"/>
      <c r="Q46" s="4"/>
      <c r="R46" s="4"/>
      <c r="S46" s="4"/>
      <c r="T46" s="4"/>
      <c r="U46" s="4"/>
      <c r="V46" s="4"/>
      <c r="W46" s="4"/>
      <c r="X46" s="4"/>
      <c r="Y46" s="4"/>
    </row>
    <row r="47" spans="1:25" s="34" customFormat="1" ht="14.5" x14ac:dyDescent="0.35">
      <c r="A47" s="33">
        <v>1547</v>
      </c>
      <c r="B47" s="34" t="s">
        <v>279</v>
      </c>
      <c r="C47">
        <v>63971485</v>
      </c>
      <c r="D47" s="36">
        <v>3509</v>
      </c>
      <c r="E47" s="37">
        <f t="shared" si="8"/>
        <v>18230.688230265034</v>
      </c>
      <c r="F47" s="38">
        <f t="shared" si="1"/>
        <v>0.96114556998423584</v>
      </c>
      <c r="G47" s="39">
        <f t="shared" si="2"/>
        <v>442.1867126705896</v>
      </c>
      <c r="H47" s="39">
        <f t="shared" si="3"/>
        <v>0</v>
      </c>
      <c r="I47" s="37">
        <f t="shared" si="9"/>
        <v>442.1867126705896</v>
      </c>
      <c r="J47" s="40">
        <f t="shared" si="10"/>
        <v>-213.09916849135388</v>
      </c>
      <c r="K47" s="37">
        <f t="shared" si="11"/>
        <v>229.08754417923572</v>
      </c>
      <c r="L47" s="37">
        <f t="shared" si="12"/>
        <v>1551633.1747610988</v>
      </c>
      <c r="M47" s="37">
        <f t="shared" si="13"/>
        <v>803868.19252493815</v>
      </c>
      <c r="N47" s="41">
        <f>'jan-mai'!M47</f>
        <v>682396.99798156542</v>
      </c>
      <c r="O47" s="41">
        <f t="shared" si="14"/>
        <v>121471.19454337272</v>
      </c>
      <c r="P47" s="4"/>
      <c r="Q47" s="4"/>
      <c r="R47" s="4"/>
      <c r="S47" s="4"/>
      <c r="T47" s="4"/>
      <c r="U47" s="4"/>
      <c r="V47" s="4"/>
      <c r="W47" s="4"/>
      <c r="X47" s="4"/>
      <c r="Y47" s="4"/>
    </row>
    <row r="48" spans="1:25" s="34" customFormat="1" ht="14.5" x14ac:dyDescent="0.35">
      <c r="A48" s="33">
        <v>1554</v>
      </c>
      <c r="B48" s="34" t="s">
        <v>280</v>
      </c>
      <c r="C48">
        <v>100878774</v>
      </c>
      <c r="D48" s="36">
        <v>5788</v>
      </c>
      <c r="E48" s="37">
        <f t="shared" si="8"/>
        <v>17428.951969592261</v>
      </c>
      <c r="F48" s="38">
        <f t="shared" si="1"/>
        <v>0.91887699265416534</v>
      </c>
      <c r="G48" s="39">
        <f t="shared" si="2"/>
        <v>923.22846907425333</v>
      </c>
      <c r="H48" s="39">
        <f t="shared" si="3"/>
        <v>0</v>
      </c>
      <c r="I48" s="37">
        <f t="shared" si="9"/>
        <v>923.22846907425333</v>
      </c>
      <c r="J48" s="40">
        <f t="shared" si="10"/>
        <v>-213.09916849135388</v>
      </c>
      <c r="K48" s="37">
        <f t="shared" si="11"/>
        <v>710.12930058289942</v>
      </c>
      <c r="L48" s="37">
        <f t="shared" si="12"/>
        <v>5343646.3790017786</v>
      </c>
      <c r="M48" s="37">
        <f t="shared" si="13"/>
        <v>4110228.3917738218</v>
      </c>
      <c r="N48" s="41">
        <f>'jan-mai'!M48</f>
        <v>3513008.2055620672</v>
      </c>
      <c r="O48" s="41">
        <f t="shared" si="14"/>
        <v>597220.18621175457</v>
      </c>
      <c r="P48" s="4"/>
      <c r="Q48" s="4"/>
      <c r="R48" s="4"/>
      <c r="S48" s="4"/>
      <c r="T48" s="4"/>
      <c r="U48" s="4"/>
      <c r="V48" s="4"/>
      <c r="W48" s="4"/>
      <c r="X48" s="4"/>
      <c r="Y48" s="4"/>
    </row>
    <row r="49" spans="1:25" s="34" customFormat="1" ht="14.5" x14ac:dyDescent="0.35">
      <c r="A49" s="33">
        <v>1557</v>
      </c>
      <c r="B49" s="34" t="s">
        <v>281</v>
      </c>
      <c r="C49">
        <v>38580871</v>
      </c>
      <c r="D49" s="36">
        <v>2629</v>
      </c>
      <c r="E49" s="37">
        <f t="shared" si="8"/>
        <v>14675.112590338531</v>
      </c>
      <c r="F49" s="38">
        <f t="shared" si="1"/>
        <v>0.77369100261437074</v>
      </c>
      <c r="G49" s="39">
        <f t="shared" si="2"/>
        <v>2575.5320966264912</v>
      </c>
      <c r="H49" s="39">
        <f t="shared" si="3"/>
        <v>838.52541006705985</v>
      </c>
      <c r="I49" s="37">
        <f t="shared" si="9"/>
        <v>3414.0575066935512</v>
      </c>
      <c r="J49" s="40">
        <f t="shared" si="10"/>
        <v>-213.09916849135388</v>
      </c>
      <c r="K49" s="37">
        <f t="shared" si="11"/>
        <v>3200.9583382021974</v>
      </c>
      <c r="L49" s="37">
        <f t="shared" si="12"/>
        <v>8975557.1850973461</v>
      </c>
      <c r="M49" s="37">
        <f t="shared" si="13"/>
        <v>8415319.4711335767</v>
      </c>
      <c r="N49" s="41">
        <f>'jan-mai'!M49</f>
        <v>6788399.4442743259</v>
      </c>
      <c r="O49" s="41">
        <f t="shared" si="14"/>
        <v>1626920.0268592509</v>
      </c>
      <c r="P49" s="4"/>
      <c r="Q49" s="4"/>
      <c r="R49" s="4"/>
      <c r="S49" s="4"/>
      <c r="T49" s="4"/>
      <c r="U49" s="4"/>
      <c r="V49" s="4"/>
      <c r="W49" s="4"/>
      <c r="X49" s="4"/>
      <c r="Y49" s="4"/>
    </row>
    <row r="50" spans="1:25" s="34" customFormat="1" ht="14.5" x14ac:dyDescent="0.35">
      <c r="A50" s="33">
        <v>1560</v>
      </c>
      <c r="B50" s="34" t="s">
        <v>282</v>
      </c>
      <c r="C50">
        <v>44791499</v>
      </c>
      <c r="D50" s="36">
        <v>3025</v>
      </c>
      <c r="E50" s="37">
        <f t="shared" si="8"/>
        <v>14807.107107438016</v>
      </c>
      <c r="F50" s="38">
        <f t="shared" si="1"/>
        <v>0.780649925051636</v>
      </c>
      <c r="G50" s="39">
        <f t="shared" si="2"/>
        <v>2496.3353863668003</v>
      </c>
      <c r="H50" s="39">
        <f t="shared" si="3"/>
        <v>792.32732908224</v>
      </c>
      <c r="I50" s="37">
        <f t="shared" si="9"/>
        <v>3288.6627154490402</v>
      </c>
      <c r="J50" s="40">
        <f t="shared" si="10"/>
        <v>-213.09916849135388</v>
      </c>
      <c r="K50" s="37">
        <f t="shared" si="11"/>
        <v>3075.5635469576864</v>
      </c>
      <c r="L50" s="37">
        <f t="shared" si="12"/>
        <v>9948204.7142333463</v>
      </c>
      <c r="M50" s="37">
        <f t="shared" si="13"/>
        <v>9303579.7295470014</v>
      </c>
      <c r="N50" s="41">
        <f>'jan-mai'!M50</f>
        <v>7997238.0760478619</v>
      </c>
      <c r="O50" s="41">
        <f t="shared" si="14"/>
        <v>1306341.6534991395</v>
      </c>
      <c r="P50" s="4"/>
      <c r="Q50" s="4"/>
      <c r="R50" s="4"/>
      <c r="S50" s="4"/>
      <c r="T50" s="4"/>
      <c r="U50" s="4"/>
      <c r="V50" s="4"/>
      <c r="W50" s="4"/>
      <c r="X50" s="4"/>
      <c r="Y50" s="4"/>
    </row>
    <row r="51" spans="1:25" s="34" customFormat="1" ht="14.5" x14ac:dyDescent="0.35">
      <c r="A51" s="33">
        <v>1563</v>
      </c>
      <c r="B51" s="34" t="s">
        <v>283</v>
      </c>
      <c r="C51">
        <v>128076486</v>
      </c>
      <c r="D51" s="36">
        <v>7036</v>
      </c>
      <c r="E51" s="37">
        <f t="shared" si="8"/>
        <v>18203.025298465036</v>
      </c>
      <c r="F51" s="38">
        <f t="shared" si="1"/>
        <v>0.95968714427827673</v>
      </c>
      <c r="G51" s="39">
        <f t="shared" si="2"/>
        <v>458.78447175058824</v>
      </c>
      <c r="H51" s="39">
        <f t="shared" si="3"/>
        <v>0</v>
      </c>
      <c r="I51" s="37">
        <f t="shared" si="9"/>
        <v>458.78447175058824</v>
      </c>
      <c r="J51" s="40">
        <f t="shared" si="10"/>
        <v>-213.09916849135388</v>
      </c>
      <c r="K51" s="37">
        <f t="shared" si="11"/>
        <v>245.68530325923436</v>
      </c>
      <c r="L51" s="37">
        <f t="shared" si="12"/>
        <v>3228007.543237139</v>
      </c>
      <c r="M51" s="37">
        <f t="shared" si="13"/>
        <v>1728641.793731973</v>
      </c>
      <c r="N51" s="41">
        <f>'jan-mai'!M51</f>
        <v>-2016059.2851529487</v>
      </c>
      <c r="O51" s="41">
        <f t="shared" si="14"/>
        <v>3744701.078884922</v>
      </c>
      <c r="P51" s="4"/>
      <c r="Q51" s="4"/>
      <c r="R51" s="4"/>
      <c r="S51" s="4"/>
      <c r="T51" s="4"/>
      <c r="U51" s="4"/>
      <c r="V51" s="4"/>
      <c r="W51" s="4"/>
      <c r="X51" s="4"/>
      <c r="Y51" s="4"/>
    </row>
    <row r="52" spans="1:25" s="34" customFormat="1" ht="14.5" x14ac:dyDescent="0.35">
      <c r="A52" s="33">
        <v>1566</v>
      </c>
      <c r="B52" s="34" t="s">
        <v>284</v>
      </c>
      <c r="C52">
        <v>89189544</v>
      </c>
      <c r="D52" s="36">
        <v>5920</v>
      </c>
      <c r="E52" s="37">
        <f t="shared" si="8"/>
        <v>15065.801351351351</v>
      </c>
      <c r="F52" s="38">
        <f t="shared" si="1"/>
        <v>0.7942886217029751</v>
      </c>
      <c r="G52" s="39">
        <f t="shared" si="2"/>
        <v>2341.1188400187993</v>
      </c>
      <c r="H52" s="39">
        <f t="shared" si="3"/>
        <v>701.78434371257299</v>
      </c>
      <c r="I52" s="37">
        <f t="shared" si="9"/>
        <v>3042.9031837313723</v>
      </c>
      <c r="J52" s="40">
        <f t="shared" si="10"/>
        <v>-213.09916849135388</v>
      </c>
      <c r="K52" s="37">
        <f t="shared" si="11"/>
        <v>2829.8040152400185</v>
      </c>
      <c r="L52" s="37">
        <f t="shared" si="12"/>
        <v>18013986.847689725</v>
      </c>
      <c r="M52" s="37">
        <f t="shared" si="13"/>
        <v>16752439.770220909</v>
      </c>
      <c r="N52" s="41">
        <f>'jan-mai'!M52</f>
        <v>10939132.249240775</v>
      </c>
      <c r="O52" s="41">
        <f t="shared" si="14"/>
        <v>5813307.5209801346</v>
      </c>
      <c r="P52" s="4"/>
      <c r="Q52" s="4"/>
      <c r="R52" s="4"/>
      <c r="S52" s="4"/>
      <c r="T52" s="4"/>
      <c r="U52" s="4"/>
      <c r="V52" s="4"/>
      <c r="W52" s="4"/>
      <c r="X52" s="4"/>
      <c r="Y52" s="4"/>
    </row>
    <row r="53" spans="1:25" s="34" customFormat="1" ht="14.5" x14ac:dyDescent="0.35">
      <c r="A53" s="33">
        <v>1573</v>
      </c>
      <c r="B53" s="34" t="s">
        <v>286</v>
      </c>
      <c r="C53">
        <v>34821382</v>
      </c>
      <c r="D53" s="36">
        <v>2150</v>
      </c>
      <c r="E53" s="37">
        <f t="shared" si="8"/>
        <v>16195.991627906977</v>
      </c>
      <c r="F53" s="38">
        <f t="shared" si="1"/>
        <v>0.85387372149900764</v>
      </c>
      <c r="G53" s="39">
        <f t="shared" si="2"/>
        <v>1663.0046740854239</v>
      </c>
      <c r="H53" s="39">
        <f t="shared" si="3"/>
        <v>306.21774691810384</v>
      </c>
      <c r="I53" s="37">
        <f t="shared" si="9"/>
        <v>1969.2224210035276</v>
      </c>
      <c r="J53" s="40">
        <f t="shared" si="10"/>
        <v>-213.09916849135388</v>
      </c>
      <c r="K53" s="37">
        <f t="shared" si="11"/>
        <v>1756.1232525121738</v>
      </c>
      <c r="L53" s="37">
        <f t="shared" si="12"/>
        <v>4233828.2051575845</v>
      </c>
      <c r="M53" s="37">
        <f t="shared" si="13"/>
        <v>3775664.9929011739</v>
      </c>
      <c r="N53" s="41">
        <f>'jan-mai'!M53</f>
        <v>2994749.2664472414</v>
      </c>
      <c r="O53" s="41">
        <f t="shared" si="14"/>
        <v>780915.72645393247</v>
      </c>
      <c r="P53" s="4"/>
      <c r="Q53" s="4"/>
      <c r="R53" s="4"/>
      <c r="S53" s="4"/>
      <c r="T53" s="4"/>
      <c r="U53" s="4"/>
      <c r="V53" s="4"/>
      <c r="W53" s="4"/>
      <c r="X53" s="4"/>
      <c r="Y53" s="4"/>
    </row>
    <row r="54" spans="1:25" s="34" customFormat="1" ht="14.5" x14ac:dyDescent="0.35">
      <c r="A54" s="33">
        <v>1576</v>
      </c>
      <c r="B54" s="34" t="s">
        <v>287</v>
      </c>
      <c r="C54">
        <v>57389428</v>
      </c>
      <c r="D54" s="36">
        <v>3507</v>
      </c>
      <c r="E54" s="37">
        <f t="shared" si="8"/>
        <v>16364.250926717992</v>
      </c>
      <c r="F54" s="38">
        <f t="shared" si="1"/>
        <v>0.86274457034564556</v>
      </c>
      <c r="G54" s="39">
        <f t="shared" si="2"/>
        <v>1562.0490947988146</v>
      </c>
      <c r="H54" s="39">
        <f t="shared" si="3"/>
        <v>247.32699233424844</v>
      </c>
      <c r="I54" s="37">
        <f t="shared" si="9"/>
        <v>1809.376087133063</v>
      </c>
      <c r="J54" s="40">
        <f t="shared" si="10"/>
        <v>-213.09916849135388</v>
      </c>
      <c r="K54" s="37">
        <f t="shared" si="11"/>
        <v>1596.2769186417092</v>
      </c>
      <c r="L54" s="37">
        <f t="shared" si="12"/>
        <v>6345481.9375756523</v>
      </c>
      <c r="M54" s="37">
        <f t="shared" si="13"/>
        <v>5598143.1536764745</v>
      </c>
      <c r="N54" s="41">
        <f>'jan-mai'!M54</f>
        <v>5056790.840479291</v>
      </c>
      <c r="O54" s="41">
        <f t="shared" si="14"/>
        <v>541352.31319718342</v>
      </c>
      <c r="P54" s="4"/>
      <c r="Q54" s="4"/>
      <c r="R54" s="4"/>
      <c r="S54" s="4"/>
      <c r="T54" s="4"/>
      <c r="U54" s="4"/>
      <c r="V54" s="4"/>
      <c r="W54" s="4"/>
      <c r="X54" s="4"/>
      <c r="Y54" s="4"/>
    </row>
    <row r="55" spans="1:25" s="34" customFormat="1" ht="14.5" x14ac:dyDescent="0.35">
      <c r="A55" s="33">
        <v>1577</v>
      </c>
      <c r="B55" s="34" t="s">
        <v>271</v>
      </c>
      <c r="C55">
        <v>155126027</v>
      </c>
      <c r="D55" s="36">
        <v>10473</v>
      </c>
      <c r="E55" s="37">
        <f t="shared" si="8"/>
        <v>14811.995321302396</v>
      </c>
      <c r="F55" s="38">
        <f t="shared" si="1"/>
        <v>0.78090763803764851</v>
      </c>
      <c r="G55" s="39">
        <f t="shared" si="2"/>
        <v>2493.4024580481719</v>
      </c>
      <c r="H55" s="39">
        <f t="shared" si="3"/>
        <v>790.61645422970696</v>
      </c>
      <c r="I55" s="37">
        <f t="shared" si="9"/>
        <v>3284.0189122778788</v>
      </c>
      <c r="J55" s="40">
        <f t="shared" si="10"/>
        <v>-213.09916849135388</v>
      </c>
      <c r="K55" s="37">
        <f t="shared" si="11"/>
        <v>3070.919743786525</v>
      </c>
      <c r="L55" s="37">
        <f t="shared" si="12"/>
        <v>34393530.068286225</v>
      </c>
      <c r="M55" s="37">
        <f t="shared" si="13"/>
        <v>32161742.476676278</v>
      </c>
      <c r="N55" s="41">
        <f>'jan-mai'!M55</f>
        <v>25121765.485768348</v>
      </c>
      <c r="O55" s="41">
        <f t="shared" si="14"/>
        <v>7039976.9909079298</v>
      </c>
      <c r="P55" s="4"/>
      <c r="Q55" s="4"/>
      <c r="R55" s="4"/>
      <c r="S55" s="4"/>
      <c r="T55" s="4"/>
      <c r="U55" s="4"/>
      <c r="V55" s="4"/>
      <c r="W55" s="4"/>
      <c r="X55" s="4"/>
      <c r="Y55" s="4"/>
    </row>
    <row r="56" spans="1:25" s="34" customFormat="1" ht="14.5" x14ac:dyDescent="0.35">
      <c r="A56" s="33">
        <v>1578</v>
      </c>
      <c r="B56" s="34" t="s">
        <v>414</v>
      </c>
      <c r="C56">
        <v>44924545</v>
      </c>
      <c r="D56" s="36">
        <v>2549</v>
      </c>
      <c r="E56" s="37">
        <f t="shared" si="8"/>
        <v>17624.380149078072</v>
      </c>
      <c r="F56" s="38">
        <f t="shared" si="1"/>
        <v>0.92918022018953861</v>
      </c>
      <c r="G56" s="39">
        <f t="shared" si="2"/>
        <v>805.97156138276694</v>
      </c>
      <c r="H56" s="39">
        <f t="shared" si="3"/>
        <v>0</v>
      </c>
      <c r="I56" s="37">
        <f t="shared" si="9"/>
        <v>805.97156138276694</v>
      </c>
      <c r="J56" s="40">
        <f t="shared" si="10"/>
        <v>-213.09916849135388</v>
      </c>
      <c r="K56" s="37">
        <f t="shared" si="11"/>
        <v>592.87239289141303</v>
      </c>
      <c r="L56" s="37">
        <f t="shared" si="12"/>
        <v>2054421.5099646728</v>
      </c>
      <c r="M56" s="37">
        <f t="shared" si="13"/>
        <v>1511231.7294802119</v>
      </c>
      <c r="N56" s="41">
        <f>'jan-mai'!M56</f>
        <v>33602.590839271972</v>
      </c>
      <c r="O56" s="41">
        <f t="shared" si="14"/>
        <v>1477629.13864094</v>
      </c>
      <c r="P56" s="4"/>
      <c r="Q56" s="4"/>
      <c r="R56" s="4"/>
      <c r="S56" s="4"/>
      <c r="T56" s="4"/>
      <c r="U56" s="4"/>
      <c r="V56" s="4"/>
      <c r="W56" s="4"/>
      <c r="X56" s="4"/>
      <c r="Y56" s="4"/>
    </row>
    <row r="57" spans="1:25" s="34" customFormat="1" ht="14.5" x14ac:dyDescent="0.35">
      <c r="A57" s="33">
        <v>1579</v>
      </c>
      <c r="B57" s="34" t="s">
        <v>415</v>
      </c>
      <c r="C57">
        <v>205240818</v>
      </c>
      <c r="D57" s="36">
        <v>13279</v>
      </c>
      <c r="E57" s="37">
        <f t="shared" si="8"/>
        <v>15456.044732284057</v>
      </c>
      <c r="F57" s="38">
        <f t="shared" si="1"/>
        <v>0.81486275977508937</v>
      </c>
      <c r="G57" s="39">
        <f t="shared" si="2"/>
        <v>2106.9728114591753</v>
      </c>
      <c r="H57" s="39">
        <f t="shared" si="3"/>
        <v>565.19916038612564</v>
      </c>
      <c r="I57" s="37">
        <f t="shared" si="9"/>
        <v>2672.171971845301</v>
      </c>
      <c r="J57" s="40">
        <f t="shared" si="10"/>
        <v>-213.09916849135388</v>
      </c>
      <c r="K57" s="37">
        <f t="shared" si="11"/>
        <v>2459.0728033539472</v>
      </c>
      <c r="L57" s="37">
        <f t="shared" si="12"/>
        <v>35483771.614133753</v>
      </c>
      <c r="M57" s="37">
        <f t="shared" si="13"/>
        <v>32654027.755737066</v>
      </c>
      <c r="N57" s="41">
        <f>'jan-mai'!M57</f>
        <v>28006227.339699041</v>
      </c>
      <c r="O57" s="41">
        <f t="shared" si="14"/>
        <v>4647800.4160380252</v>
      </c>
      <c r="P57" s="4"/>
      <c r="Q57" s="4"/>
      <c r="R57" s="4"/>
      <c r="S57" s="4"/>
      <c r="T57" s="4"/>
      <c r="U57" s="4"/>
      <c r="V57" s="4"/>
      <c r="W57" s="4"/>
      <c r="X57" s="4"/>
      <c r="Y57" s="4"/>
    </row>
    <row r="58" spans="1:25" s="34" customFormat="1" ht="14.5" x14ac:dyDescent="0.35">
      <c r="A58" s="33">
        <v>1804</v>
      </c>
      <c r="B58" s="34" t="s">
        <v>288</v>
      </c>
      <c r="C58">
        <v>966643253</v>
      </c>
      <c r="D58" s="36">
        <v>52357</v>
      </c>
      <c r="E58" s="37">
        <f t="shared" si="8"/>
        <v>18462.540882785492</v>
      </c>
      <c r="F58" s="38">
        <f t="shared" si="1"/>
        <v>0.97336914306301758</v>
      </c>
      <c r="G58" s="39">
        <f t="shared" si="2"/>
        <v>303.07512115831486</v>
      </c>
      <c r="H58" s="39">
        <f t="shared" si="3"/>
        <v>0</v>
      </c>
      <c r="I58" s="37">
        <f t="shared" si="9"/>
        <v>303.07512115831486</v>
      </c>
      <c r="J58" s="40">
        <f t="shared" si="10"/>
        <v>-213.09916849135388</v>
      </c>
      <c r="K58" s="37">
        <f t="shared" si="11"/>
        <v>89.975952666960978</v>
      </c>
      <c r="L58" s="37">
        <f t="shared" si="12"/>
        <v>15868104.11848589</v>
      </c>
      <c r="M58" s="37">
        <f t="shared" si="13"/>
        <v>4710870.9537840756</v>
      </c>
      <c r="N58" s="41">
        <f>'jan-mai'!M58</f>
        <v>-1155781.4885948137</v>
      </c>
      <c r="O58" s="41">
        <f t="shared" si="14"/>
        <v>5866652.4423788898</v>
      </c>
      <c r="P58" s="4"/>
      <c r="Q58" s="4"/>
      <c r="R58" s="4"/>
      <c r="S58" s="4"/>
      <c r="T58" s="4"/>
      <c r="U58" s="4"/>
      <c r="V58" s="4"/>
      <c r="W58" s="4"/>
      <c r="X58" s="4"/>
      <c r="Y58" s="4"/>
    </row>
    <row r="59" spans="1:25" s="34" customFormat="1" ht="14.5" x14ac:dyDescent="0.35">
      <c r="A59" s="33">
        <v>1806</v>
      </c>
      <c r="B59" s="34" t="s">
        <v>289</v>
      </c>
      <c r="C59">
        <v>373228763</v>
      </c>
      <c r="D59" s="36">
        <v>21845</v>
      </c>
      <c r="E59" s="37">
        <f t="shared" si="8"/>
        <v>17085.317601281757</v>
      </c>
      <c r="F59" s="38">
        <f t="shared" si="1"/>
        <v>0.90076014228492562</v>
      </c>
      <c r="G59" s="39">
        <f t="shared" si="2"/>
        <v>1129.4090900605559</v>
      </c>
      <c r="H59" s="39">
        <f t="shared" si="3"/>
        <v>0</v>
      </c>
      <c r="I59" s="37">
        <f t="shared" si="9"/>
        <v>1129.4090900605559</v>
      </c>
      <c r="J59" s="40">
        <f t="shared" si="10"/>
        <v>-213.09916849135388</v>
      </c>
      <c r="K59" s="37">
        <f t="shared" si="11"/>
        <v>916.30992156920195</v>
      </c>
      <c r="L59" s="37">
        <f t="shared" si="12"/>
        <v>24671941.572372843</v>
      </c>
      <c r="M59" s="37">
        <f t="shared" si="13"/>
        <v>20016790.236679215</v>
      </c>
      <c r="N59" s="41">
        <f>'jan-mai'!M59</f>
        <v>14022095.434399333</v>
      </c>
      <c r="O59" s="41">
        <f t="shared" si="14"/>
        <v>5994694.8022798821</v>
      </c>
      <c r="P59" s="4"/>
      <c r="Q59" s="4"/>
      <c r="R59" s="4"/>
      <c r="S59" s="4"/>
      <c r="T59" s="4"/>
      <c r="U59" s="4"/>
      <c r="V59" s="4"/>
      <c r="W59" s="4"/>
      <c r="X59" s="4"/>
      <c r="Y59" s="4"/>
    </row>
    <row r="60" spans="1:25" s="34" customFormat="1" ht="14.5" x14ac:dyDescent="0.35">
      <c r="A60" s="33">
        <v>1811</v>
      </c>
      <c r="B60" s="34" t="s">
        <v>290</v>
      </c>
      <c r="C60">
        <v>25342994</v>
      </c>
      <c r="D60" s="36">
        <v>1426</v>
      </c>
      <c r="E60" s="37">
        <f t="shared" si="8"/>
        <v>17772.085553997196</v>
      </c>
      <c r="F60" s="38">
        <f t="shared" si="1"/>
        <v>0.93696744104525287</v>
      </c>
      <c r="G60" s="39">
        <f t="shared" si="2"/>
        <v>717.34831843129211</v>
      </c>
      <c r="H60" s="39">
        <f t="shared" si="3"/>
        <v>0</v>
      </c>
      <c r="I60" s="37">
        <f t="shared" si="9"/>
        <v>717.34831843129211</v>
      </c>
      <c r="J60" s="40">
        <f t="shared" si="10"/>
        <v>-213.09916849135388</v>
      </c>
      <c r="K60" s="37">
        <f t="shared" si="11"/>
        <v>504.24914993993821</v>
      </c>
      <c r="L60" s="37">
        <f t="shared" si="12"/>
        <v>1022938.7020830226</v>
      </c>
      <c r="M60" s="37">
        <f t="shared" si="13"/>
        <v>719059.28781435185</v>
      </c>
      <c r="N60" s="41">
        <f>'jan-mai'!M60</f>
        <v>-222598.0706407211</v>
      </c>
      <c r="O60" s="41">
        <f t="shared" si="14"/>
        <v>941657.35845507297</v>
      </c>
      <c r="P60" s="4"/>
      <c r="Q60" s="4"/>
      <c r="R60" s="4"/>
      <c r="S60" s="4"/>
      <c r="T60" s="4"/>
      <c r="U60" s="4"/>
      <c r="V60" s="4"/>
      <c r="W60" s="4"/>
      <c r="X60" s="4"/>
      <c r="Y60" s="4"/>
    </row>
    <row r="61" spans="1:25" s="34" customFormat="1" ht="14.5" x14ac:dyDescent="0.35">
      <c r="A61" s="33">
        <v>1812</v>
      </c>
      <c r="B61" s="34" t="s">
        <v>291</v>
      </c>
      <c r="C61">
        <v>26348592</v>
      </c>
      <c r="D61" s="36">
        <v>1975</v>
      </c>
      <c r="E61" s="37">
        <f t="shared" si="8"/>
        <v>13341.059240506329</v>
      </c>
      <c r="F61" s="38">
        <f t="shared" si="1"/>
        <v>0.70335797672315836</v>
      </c>
      <c r="G61" s="39">
        <f t="shared" si="2"/>
        <v>3375.9641065258124</v>
      </c>
      <c r="H61" s="39">
        <f t="shared" si="3"/>
        <v>1305.4440825083304</v>
      </c>
      <c r="I61" s="37">
        <f t="shared" si="9"/>
        <v>4681.4081890341431</v>
      </c>
      <c r="J61" s="40">
        <f t="shared" si="10"/>
        <v>-213.09916849135388</v>
      </c>
      <c r="K61" s="37">
        <f t="shared" si="11"/>
        <v>4468.3090205427889</v>
      </c>
      <c r="L61" s="37">
        <f t="shared" si="12"/>
        <v>9245781.1733424328</v>
      </c>
      <c r="M61" s="37">
        <f t="shared" si="13"/>
        <v>8824910.3155720085</v>
      </c>
      <c r="N61" s="41">
        <f>'jan-mai'!M61</f>
        <v>7206651.464527119</v>
      </c>
      <c r="O61" s="41">
        <f t="shared" si="14"/>
        <v>1618258.8510448895</v>
      </c>
      <c r="P61" s="4"/>
      <c r="Q61" s="4"/>
      <c r="R61" s="4"/>
      <c r="S61" s="4"/>
      <c r="T61" s="4"/>
      <c r="U61" s="4"/>
      <c r="V61" s="4"/>
      <c r="W61" s="4"/>
      <c r="X61" s="4"/>
      <c r="Y61" s="4"/>
    </row>
    <row r="62" spans="1:25" s="34" customFormat="1" ht="14.5" x14ac:dyDescent="0.35">
      <c r="A62" s="33">
        <v>1813</v>
      </c>
      <c r="B62" s="34" t="s">
        <v>292</v>
      </c>
      <c r="C62">
        <v>118543051</v>
      </c>
      <c r="D62" s="36">
        <v>7917</v>
      </c>
      <c r="E62" s="37">
        <f t="shared" si="8"/>
        <v>14973.22862195276</v>
      </c>
      <c r="F62" s="38">
        <f t="shared" si="1"/>
        <v>0.78940806713262734</v>
      </c>
      <c r="G62" s="39">
        <f t="shared" si="2"/>
        <v>2396.6624776579542</v>
      </c>
      <c r="H62" s="39">
        <f t="shared" si="3"/>
        <v>734.18479900207979</v>
      </c>
      <c r="I62" s="37">
        <f t="shared" si="9"/>
        <v>3130.8472766600339</v>
      </c>
      <c r="J62" s="40">
        <f t="shared" si="10"/>
        <v>-213.09916849135388</v>
      </c>
      <c r="K62" s="37">
        <f t="shared" si="11"/>
        <v>2917.7481081686801</v>
      </c>
      <c r="L62" s="37">
        <f t="shared" si="12"/>
        <v>24786917.88931749</v>
      </c>
      <c r="M62" s="37">
        <f t="shared" si="13"/>
        <v>23099811.772371441</v>
      </c>
      <c r="N62" s="41">
        <f>'jan-mai'!M62</f>
        <v>16936911.548866428</v>
      </c>
      <c r="O62" s="41">
        <f t="shared" si="14"/>
        <v>6162900.2235050127</v>
      </c>
      <c r="P62" s="4"/>
      <c r="Q62" s="4"/>
      <c r="R62" s="4"/>
      <c r="S62" s="4"/>
      <c r="T62" s="4"/>
      <c r="U62" s="4"/>
      <c r="V62" s="4"/>
      <c r="W62" s="4"/>
      <c r="X62" s="4"/>
      <c r="Y62" s="4"/>
    </row>
    <row r="63" spans="1:25" s="34" customFormat="1" ht="14.5" x14ac:dyDescent="0.35">
      <c r="A63" s="33">
        <v>1815</v>
      </c>
      <c r="B63" s="34" t="s">
        <v>293</v>
      </c>
      <c r="C63">
        <v>15457156</v>
      </c>
      <c r="D63" s="36">
        <v>1200</v>
      </c>
      <c r="E63" s="37">
        <f t="shared" si="8"/>
        <v>12880.963333333333</v>
      </c>
      <c r="F63" s="38">
        <f t="shared" si="1"/>
        <v>0.67910112271075374</v>
      </c>
      <c r="G63" s="39">
        <f t="shared" si="2"/>
        <v>3652.0216508296098</v>
      </c>
      <c r="H63" s="39">
        <f t="shared" si="3"/>
        <v>1466.4776500188791</v>
      </c>
      <c r="I63" s="37">
        <f t="shared" si="9"/>
        <v>5118.4993008484889</v>
      </c>
      <c r="J63" s="40">
        <f t="shared" si="10"/>
        <v>-213.09916849135388</v>
      </c>
      <c r="K63" s="37">
        <f t="shared" si="11"/>
        <v>4905.4001323571347</v>
      </c>
      <c r="L63" s="37">
        <f t="shared" si="12"/>
        <v>6142199.1610181872</v>
      </c>
      <c r="M63" s="37">
        <f t="shared" si="13"/>
        <v>5886480.1588285612</v>
      </c>
      <c r="N63" s="41">
        <f>'jan-mai'!M63</f>
        <v>4677977.4417379946</v>
      </c>
      <c r="O63" s="41">
        <f t="shared" si="14"/>
        <v>1208502.7170905666</v>
      </c>
      <c r="P63" s="4"/>
      <c r="Q63" s="4"/>
      <c r="R63" s="4"/>
      <c r="S63" s="4"/>
      <c r="T63" s="4"/>
      <c r="U63" s="4"/>
      <c r="V63" s="4"/>
      <c r="W63" s="4"/>
      <c r="X63" s="4"/>
      <c r="Y63" s="4"/>
    </row>
    <row r="64" spans="1:25" s="34" customFormat="1" ht="14.5" x14ac:dyDescent="0.35">
      <c r="A64" s="33">
        <v>1816</v>
      </c>
      <c r="B64" s="34" t="s">
        <v>294</v>
      </c>
      <c r="C64">
        <v>6861635</v>
      </c>
      <c r="D64" s="36">
        <v>462</v>
      </c>
      <c r="E64" s="37">
        <f t="shared" si="8"/>
        <v>14852.023809523809</v>
      </c>
      <c r="F64" s="38">
        <f t="shared" si="1"/>
        <v>0.78301799194427213</v>
      </c>
      <c r="G64" s="39">
        <f t="shared" si="2"/>
        <v>2469.3853651153245</v>
      </c>
      <c r="H64" s="39">
        <f t="shared" si="3"/>
        <v>776.60648335221242</v>
      </c>
      <c r="I64" s="37">
        <f t="shared" si="9"/>
        <v>3245.9918484675368</v>
      </c>
      <c r="J64" s="40">
        <f t="shared" si="10"/>
        <v>-213.09916849135388</v>
      </c>
      <c r="K64" s="37">
        <f t="shared" si="11"/>
        <v>3032.892679976183</v>
      </c>
      <c r="L64" s="37">
        <f t="shared" si="12"/>
        <v>1499648.233992002</v>
      </c>
      <c r="M64" s="37">
        <f t="shared" si="13"/>
        <v>1401196.4181489965</v>
      </c>
      <c r="N64" s="41">
        <f>'jan-mai'!M64</f>
        <v>1080583.8370691286</v>
      </c>
      <c r="O64" s="41">
        <f t="shared" si="14"/>
        <v>320612.5810798679</v>
      </c>
      <c r="P64" s="4"/>
      <c r="Q64" s="4"/>
      <c r="R64" s="4"/>
      <c r="S64" s="4"/>
      <c r="T64" s="4"/>
      <c r="U64" s="4"/>
      <c r="V64" s="4"/>
      <c r="W64" s="4"/>
      <c r="X64" s="4"/>
      <c r="Y64" s="4"/>
    </row>
    <row r="65" spans="1:25" s="34" customFormat="1" ht="14.5" x14ac:dyDescent="0.35">
      <c r="A65" s="33">
        <v>1818</v>
      </c>
      <c r="B65" s="34" t="s">
        <v>416</v>
      </c>
      <c r="C65">
        <v>29684672</v>
      </c>
      <c r="D65" s="36">
        <v>1777</v>
      </c>
      <c r="E65" s="37">
        <f t="shared" si="8"/>
        <v>16704.936409679234</v>
      </c>
      <c r="F65" s="38">
        <f t="shared" si="1"/>
        <v>0.88070595164789034</v>
      </c>
      <c r="G65" s="39">
        <f t="shared" si="2"/>
        <v>1357.6378050220694</v>
      </c>
      <c r="H65" s="39">
        <f t="shared" si="3"/>
        <v>128.08707329781373</v>
      </c>
      <c r="I65" s="37">
        <f t="shared" si="9"/>
        <v>1485.7248783198831</v>
      </c>
      <c r="J65" s="40">
        <f t="shared" si="10"/>
        <v>-213.09916849135388</v>
      </c>
      <c r="K65" s="37">
        <f t="shared" si="11"/>
        <v>1272.6257098285294</v>
      </c>
      <c r="L65" s="37">
        <f t="shared" si="12"/>
        <v>2640133.1087744324</v>
      </c>
      <c r="M65" s="37">
        <f t="shared" si="13"/>
        <v>2261455.8863652968</v>
      </c>
      <c r="N65" s="41">
        <f>'jan-mai'!M65</f>
        <v>2510166.9986403491</v>
      </c>
      <c r="O65" s="41">
        <f t="shared" si="14"/>
        <v>-248711.11227505235</v>
      </c>
      <c r="P65" s="4"/>
      <c r="Q65" s="4"/>
      <c r="R65" s="4"/>
      <c r="S65" s="4"/>
      <c r="T65" s="4"/>
      <c r="U65" s="4"/>
      <c r="V65" s="4"/>
      <c r="W65" s="4"/>
      <c r="X65" s="4"/>
      <c r="Y65" s="4"/>
    </row>
    <row r="66" spans="1:25" s="34" customFormat="1" ht="14.5" x14ac:dyDescent="0.35">
      <c r="A66" s="33">
        <v>1820</v>
      </c>
      <c r="B66" s="34" t="s">
        <v>295</v>
      </c>
      <c r="C66">
        <v>115337943</v>
      </c>
      <c r="D66" s="36">
        <v>7447</v>
      </c>
      <c r="E66" s="37">
        <f t="shared" si="8"/>
        <v>15487.839801262253</v>
      </c>
      <c r="F66" s="38">
        <f t="shared" si="1"/>
        <v>0.81653903712182185</v>
      </c>
      <c r="G66" s="39">
        <f t="shared" si="2"/>
        <v>2087.8957700722581</v>
      </c>
      <c r="H66" s="39">
        <f t="shared" si="3"/>
        <v>554.07088624375717</v>
      </c>
      <c r="I66" s="37">
        <f t="shared" si="9"/>
        <v>2641.9666563160154</v>
      </c>
      <c r="J66" s="40">
        <f t="shared" si="10"/>
        <v>-213.09916849135388</v>
      </c>
      <c r="K66" s="37">
        <f t="shared" si="11"/>
        <v>2428.8674878246616</v>
      </c>
      <c r="L66" s="37">
        <f t="shared" si="12"/>
        <v>19674725.689585365</v>
      </c>
      <c r="M66" s="37">
        <f t="shared" si="13"/>
        <v>18087776.181830253</v>
      </c>
      <c r="N66" s="41">
        <f>'jan-mai'!M66</f>
        <v>13298977.98085238</v>
      </c>
      <c r="O66" s="41">
        <f t="shared" si="14"/>
        <v>4788798.2009778731</v>
      </c>
      <c r="P66" s="4"/>
      <c r="Q66" s="4"/>
      <c r="R66" s="4"/>
      <c r="S66" s="4"/>
      <c r="T66" s="4"/>
      <c r="U66" s="4"/>
      <c r="V66" s="4"/>
      <c r="W66" s="4"/>
      <c r="X66" s="4"/>
      <c r="Y66" s="4"/>
    </row>
    <row r="67" spans="1:25" s="34" customFormat="1" ht="14.5" x14ac:dyDescent="0.35">
      <c r="A67" s="33">
        <v>1822</v>
      </c>
      <c r="B67" s="34" t="s">
        <v>296</v>
      </c>
      <c r="C67">
        <v>28964895</v>
      </c>
      <c r="D67" s="36">
        <v>2294</v>
      </c>
      <c r="E67" s="37">
        <f t="shared" si="8"/>
        <v>12626.370967741936</v>
      </c>
      <c r="F67" s="38">
        <f t="shared" si="1"/>
        <v>0.66567868241397177</v>
      </c>
      <c r="G67" s="39">
        <f t="shared" si="2"/>
        <v>3804.7770701844483</v>
      </c>
      <c r="H67" s="39">
        <f t="shared" si="3"/>
        <v>1555.5849779758682</v>
      </c>
      <c r="I67" s="37">
        <f t="shared" si="9"/>
        <v>5360.3620481603166</v>
      </c>
      <c r="J67" s="40">
        <f t="shared" si="10"/>
        <v>-213.09916849135388</v>
      </c>
      <c r="K67" s="37">
        <f t="shared" si="11"/>
        <v>5147.2628796689623</v>
      </c>
      <c r="L67" s="37">
        <f t="shared" si="12"/>
        <v>12296670.538479766</v>
      </c>
      <c r="M67" s="37">
        <f t="shared" si="13"/>
        <v>11807821.0459606</v>
      </c>
      <c r="N67" s="41">
        <f>'jan-mai'!M67</f>
        <v>9409758.7234557979</v>
      </c>
      <c r="O67" s="41">
        <f t="shared" si="14"/>
        <v>2398062.3225048017</v>
      </c>
      <c r="P67" s="4"/>
      <c r="Q67" s="4"/>
      <c r="R67" s="4"/>
      <c r="S67" s="4"/>
      <c r="T67" s="4"/>
      <c r="U67" s="4"/>
      <c r="V67" s="4"/>
      <c r="W67" s="4"/>
      <c r="X67" s="4"/>
      <c r="Y67" s="4"/>
    </row>
    <row r="68" spans="1:25" s="34" customFormat="1" ht="14.5" x14ac:dyDescent="0.35">
      <c r="A68" s="33">
        <v>1824</v>
      </c>
      <c r="B68" s="34" t="s">
        <v>297</v>
      </c>
      <c r="C68">
        <v>208866646</v>
      </c>
      <c r="D68" s="36">
        <v>13278</v>
      </c>
      <c r="E68" s="37">
        <f t="shared" si="8"/>
        <v>15730.279108299443</v>
      </c>
      <c r="F68" s="38">
        <f t="shared" si="1"/>
        <v>0.82932075238158942</v>
      </c>
      <c r="G68" s="39">
        <f t="shared" si="2"/>
        <v>1942.4321858499443</v>
      </c>
      <c r="H68" s="39">
        <f t="shared" si="3"/>
        <v>469.21712878074072</v>
      </c>
      <c r="I68" s="37">
        <f t="shared" si="9"/>
        <v>2411.6493146306848</v>
      </c>
      <c r="J68" s="40">
        <f t="shared" si="10"/>
        <v>-213.09916849135388</v>
      </c>
      <c r="K68" s="37">
        <f t="shared" si="11"/>
        <v>2198.550146139331</v>
      </c>
      <c r="L68" s="37">
        <f t="shared" si="12"/>
        <v>32021879.599666234</v>
      </c>
      <c r="M68" s="37">
        <f t="shared" si="13"/>
        <v>29192348.840438038</v>
      </c>
      <c r="N68" s="41">
        <f>'jan-mai'!M68</f>
        <v>20644485.310830917</v>
      </c>
      <c r="O68" s="41">
        <f t="shared" si="14"/>
        <v>8547863.5296071209</v>
      </c>
      <c r="P68" s="4"/>
      <c r="Q68" s="4"/>
      <c r="R68" s="4"/>
      <c r="S68" s="4"/>
      <c r="T68" s="4"/>
      <c r="U68" s="4"/>
      <c r="V68" s="4"/>
      <c r="W68" s="4"/>
      <c r="X68" s="4"/>
      <c r="Y68" s="4"/>
    </row>
    <row r="69" spans="1:25" s="34" customFormat="1" ht="14.5" x14ac:dyDescent="0.35">
      <c r="A69" s="33">
        <v>1825</v>
      </c>
      <c r="B69" s="34" t="s">
        <v>298</v>
      </c>
      <c r="C69">
        <v>21718491</v>
      </c>
      <c r="D69" s="36">
        <v>1482</v>
      </c>
      <c r="E69" s="37">
        <f t="shared" si="8"/>
        <v>14654.852226720648</v>
      </c>
      <c r="F69" s="38">
        <f t="shared" si="1"/>
        <v>0.77262284992086627</v>
      </c>
      <c r="G69" s="39">
        <f t="shared" si="2"/>
        <v>2587.6883147972208</v>
      </c>
      <c r="H69" s="39">
        <f t="shared" si="3"/>
        <v>845.61653733331877</v>
      </c>
      <c r="I69" s="37">
        <f t="shared" si="9"/>
        <v>3433.3048521305395</v>
      </c>
      <c r="J69" s="40">
        <f t="shared" si="10"/>
        <v>-213.09916849135388</v>
      </c>
      <c r="K69" s="37">
        <f t="shared" si="11"/>
        <v>3220.2056836391857</v>
      </c>
      <c r="L69" s="37">
        <f t="shared" si="12"/>
        <v>5088157.7908574594</v>
      </c>
      <c r="M69" s="37">
        <f t="shared" si="13"/>
        <v>4772344.8231532732</v>
      </c>
      <c r="N69" s="41">
        <f>'jan-mai'!M69</f>
        <v>3325990.8825464244</v>
      </c>
      <c r="O69" s="41">
        <f t="shared" si="14"/>
        <v>1446353.9406068488</v>
      </c>
      <c r="P69" s="4"/>
      <c r="Q69" s="4"/>
      <c r="R69" s="4"/>
      <c r="S69" s="4"/>
      <c r="T69" s="4"/>
      <c r="U69" s="4"/>
      <c r="V69" s="4"/>
      <c r="W69" s="4"/>
      <c r="X69" s="4"/>
      <c r="Y69" s="4"/>
    </row>
    <row r="70" spans="1:25" s="34" customFormat="1" ht="14.5" x14ac:dyDescent="0.35">
      <c r="A70" s="33">
        <v>1826</v>
      </c>
      <c r="B70" s="34" t="s">
        <v>417</v>
      </c>
      <c r="C70">
        <v>18603576</v>
      </c>
      <c r="D70" s="36">
        <v>1297</v>
      </c>
      <c r="E70" s="37">
        <f t="shared" si="8"/>
        <v>14343.543562066307</v>
      </c>
      <c r="F70" s="38">
        <f t="shared" si="1"/>
        <v>0.75621025264801622</v>
      </c>
      <c r="G70" s="39">
        <f t="shared" si="2"/>
        <v>2774.4735135898259</v>
      </c>
      <c r="H70" s="39">
        <f t="shared" si="3"/>
        <v>954.57456996233839</v>
      </c>
      <c r="I70" s="37">
        <f t="shared" si="9"/>
        <v>3729.0480835521644</v>
      </c>
      <c r="J70" s="40">
        <f t="shared" si="10"/>
        <v>-213.09916849135388</v>
      </c>
      <c r="K70" s="37">
        <f t="shared" si="11"/>
        <v>3515.9489150608106</v>
      </c>
      <c r="L70" s="37">
        <f t="shared" si="12"/>
        <v>4836575.3643671572</v>
      </c>
      <c r="M70" s="37">
        <f t="shared" si="13"/>
        <v>4560185.7428338714</v>
      </c>
      <c r="N70" s="41">
        <f>'jan-mai'!M70</f>
        <v>2998741.44194515</v>
      </c>
      <c r="O70" s="41">
        <f t="shared" si="14"/>
        <v>1561444.3008887214</v>
      </c>
      <c r="P70" s="4"/>
      <c r="Q70" s="4"/>
      <c r="R70" s="4"/>
      <c r="S70" s="4"/>
      <c r="T70" s="4"/>
      <c r="U70" s="4"/>
      <c r="V70" s="4"/>
      <c r="W70" s="4"/>
      <c r="X70" s="4"/>
      <c r="Y70" s="4"/>
    </row>
    <row r="71" spans="1:25" s="34" customFormat="1" ht="14.5" x14ac:dyDescent="0.35">
      <c r="A71" s="33">
        <v>1827</v>
      </c>
      <c r="B71" s="34" t="s">
        <v>299</v>
      </c>
      <c r="C71">
        <v>21842286</v>
      </c>
      <c r="D71" s="36">
        <v>1371</v>
      </c>
      <c r="E71" s="37">
        <f t="shared" si="8"/>
        <v>15931.645514223195</v>
      </c>
      <c r="F71" s="38">
        <f t="shared" si="1"/>
        <v>0.8399370509300973</v>
      </c>
      <c r="G71" s="39">
        <f t="shared" si="2"/>
        <v>1821.6123422956928</v>
      </c>
      <c r="H71" s="39">
        <f t="shared" si="3"/>
        <v>398.73888670742735</v>
      </c>
      <c r="I71" s="37">
        <f t="shared" si="9"/>
        <v>2220.3512290031204</v>
      </c>
      <c r="J71" s="40">
        <f t="shared" si="10"/>
        <v>-213.09916849135388</v>
      </c>
      <c r="K71" s="37">
        <f t="shared" si="11"/>
        <v>2007.2520605117666</v>
      </c>
      <c r="L71" s="37">
        <f t="shared" si="12"/>
        <v>3044101.5349632781</v>
      </c>
      <c r="M71" s="37">
        <f t="shared" si="13"/>
        <v>2751942.574961632</v>
      </c>
      <c r="N71" s="41">
        <f>'jan-mai'!M71</f>
        <v>2605499.4281856609</v>
      </c>
      <c r="O71" s="41">
        <f t="shared" si="14"/>
        <v>146443.14677597117</v>
      </c>
      <c r="P71" s="4"/>
      <c r="Q71" s="4"/>
      <c r="R71" s="4"/>
      <c r="S71" s="4"/>
      <c r="T71" s="4"/>
      <c r="U71" s="4"/>
      <c r="V71" s="4"/>
      <c r="W71" s="4"/>
      <c r="X71" s="4"/>
      <c r="Y71" s="4"/>
    </row>
    <row r="72" spans="1:25" s="34" customFormat="1" ht="14.5" x14ac:dyDescent="0.35">
      <c r="A72" s="33">
        <v>1828</v>
      </c>
      <c r="B72" s="34" t="s">
        <v>300</v>
      </c>
      <c r="C72">
        <v>24831963</v>
      </c>
      <c r="D72" s="36">
        <v>1761</v>
      </c>
      <c r="E72" s="37">
        <f t="shared" si="8"/>
        <v>14101.057921635434</v>
      </c>
      <c r="F72" s="38">
        <f t="shared" ref="F72:F135" si="15">IF(ISNUMBER(C72),E72/E$364,"")</f>
        <v>0.74342609463153442</v>
      </c>
      <c r="G72" s="39">
        <f t="shared" ref="G72:G135" si="16">(E$364-E72)*0.6</f>
        <v>2919.9648978483492</v>
      </c>
      <c r="H72" s="39">
        <f t="shared" ref="H72:H135" si="17">IF(E72&gt;=E$364*0.9,0,IF(E72&lt;0.9*E$364,(E$364*0.9-E72)*0.35))</f>
        <v>1039.4445441131436</v>
      </c>
      <c r="I72" s="37">
        <f t="shared" si="9"/>
        <v>3959.409441961493</v>
      </c>
      <c r="J72" s="40">
        <f t="shared" si="10"/>
        <v>-213.09916849135388</v>
      </c>
      <c r="K72" s="37">
        <f t="shared" si="11"/>
        <v>3746.3102734701392</v>
      </c>
      <c r="L72" s="37">
        <f t="shared" si="12"/>
        <v>6972520.0272941897</v>
      </c>
      <c r="M72" s="37">
        <f t="shared" si="13"/>
        <v>6597252.3915809151</v>
      </c>
      <c r="N72" s="41">
        <f>'jan-mai'!M72</f>
        <v>4990969.2867505085</v>
      </c>
      <c r="O72" s="41">
        <f t="shared" si="14"/>
        <v>1606283.1048304066</v>
      </c>
      <c r="P72" s="4"/>
      <c r="Q72" s="4"/>
      <c r="R72" s="4"/>
      <c r="S72" s="4"/>
      <c r="T72" s="4"/>
      <c r="U72" s="4"/>
      <c r="V72" s="4"/>
      <c r="W72" s="4"/>
      <c r="X72" s="4"/>
      <c r="Y72" s="4"/>
    </row>
    <row r="73" spans="1:25" s="34" customFormat="1" ht="14.5" x14ac:dyDescent="0.35">
      <c r="A73" s="33">
        <v>1832</v>
      </c>
      <c r="B73" s="34" t="s">
        <v>301</v>
      </c>
      <c r="C73">
        <v>92428725</v>
      </c>
      <c r="D73" s="36">
        <v>4454</v>
      </c>
      <c r="E73" s="37">
        <f t="shared" ref="E73:E136" si="18">(C73)/D73</f>
        <v>20751.84665469241</v>
      </c>
      <c r="F73" s="38">
        <f t="shared" si="15"/>
        <v>1.0940643177714982</v>
      </c>
      <c r="G73" s="39">
        <f t="shared" si="16"/>
        <v>-1070.5083419858361</v>
      </c>
      <c r="H73" s="39">
        <f t="shared" si="17"/>
        <v>0</v>
      </c>
      <c r="I73" s="37">
        <f t="shared" ref="I73:I136" si="19">G73+H73</f>
        <v>-1070.5083419858361</v>
      </c>
      <c r="J73" s="40">
        <f t="shared" ref="J73:J136" si="20">I$366</f>
        <v>-213.09916849135388</v>
      </c>
      <c r="K73" s="37">
        <f t="shared" ref="K73:K136" si="21">I73+J73</f>
        <v>-1283.6075104771899</v>
      </c>
      <c r="L73" s="37">
        <f t="shared" ref="L73:L136" si="22">(I73*D73)</f>
        <v>-4768044.1552049136</v>
      </c>
      <c r="M73" s="37">
        <f t="shared" ref="M73:M136" si="23">(K73*D73)</f>
        <v>-5717187.8516654037</v>
      </c>
      <c r="N73" s="41">
        <f>'jan-mai'!M73</f>
        <v>-8820982.9606127441</v>
      </c>
      <c r="O73" s="41">
        <f t="shared" ref="O73:O136" si="24">M73-N73</f>
        <v>3103795.1089473404</v>
      </c>
      <c r="P73" s="4"/>
      <c r="Q73" s="4"/>
      <c r="R73" s="4"/>
      <c r="S73" s="4"/>
      <c r="T73" s="4"/>
      <c r="U73" s="4"/>
      <c r="V73" s="4"/>
      <c r="W73" s="4"/>
      <c r="X73" s="4"/>
      <c r="Y73" s="4"/>
    </row>
    <row r="74" spans="1:25" s="34" customFormat="1" ht="14.5" x14ac:dyDescent="0.35">
      <c r="A74" s="33">
        <v>1833</v>
      </c>
      <c r="B74" s="34" t="s">
        <v>302</v>
      </c>
      <c r="C74">
        <v>443184922</v>
      </c>
      <c r="D74" s="36">
        <v>26184</v>
      </c>
      <c r="E74" s="37">
        <f t="shared" si="18"/>
        <v>16925.791399327834</v>
      </c>
      <c r="F74" s="38">
        <f t="shared" si="15"/>
        <v>0.89234971365119575</v>
      </c>
      <c r="G74" s="39">
        <f t="shared" si="16"/>
        <v>1225.1248112329092</v>
      </c>
      <c r="H74" s="39">
        <f t="shared" si="17"/>
        <v>50.787826920803667</v>
      </c>
      <c r="I74" s="37">
        <f t="shared" si="19"/>
        <v>1275.9126381537128</v>
      </c>
      <c r="J74" s="40">
        <f t="shared" si="20"/>
        <v>-213.09916849135388</v>
      </c>
      <c r="K74" s="37">
        <f t="shared" si="21"/>
        <v>1062.813469662359</v>
      </c>
      <c r="L74" s="37">
        <f t="shared" si="22"/>
        <v>33408496.517416816</v>
      </c>
      <c r="M74" s="37">
        <f t="shared" si="23"/>
        <v>27828707.88963921</v>
      </c>
      <c r="N74" s="41">
        <f>'jan-mai'!M74</f>
        <v>14499316.469806025</v>
      </c>
      <c r="O74" s="41">
        <f t="shared" si="24"/>
        <v>13329391.419833185</v>
      </c>
      <c r="P74" s="4"/>
      <c r="Q74" s="4"/>
      <c r="R74" s="4"/>
      <c r="S74" s="4"/>
      <c r="T74" s="4"/>
      <c r="U74" s="4"/>
      <c r="V74" s="4"/>
      <c r="W74" s="4"/>
      <c r="X74" s="4"/>
      <c r="Y74" s="4"/>
    </row>
    <row r="75" spans="1:25" s="34" customFormat="1" ht="14.5" x14ac:dyDescent="0.35">
      <c r="A75" s="33">
        <v>1834</v>
      </c>
      <c r="B75" s="34" t="s">
        <v>303</v>
      </c>
      <c r="C75">
        <v>44315747</v>
      </c>
      <c r="D75" s="36">
        <v>1890</v>
      </c>
      <c r="E75" s="37">
        <f t="shared" si="18"/>
        <v>23447.485185185185</v>
      </c>
      <c r="F75" s="38">
        <f t="shared" si="15"/>
        <v>1.2361818834463227</v>
      </c>
      <c r="G75" s="39">
        <f t="shared" si="16"/>
        <v>-2687.8914602815012</v>
      </c>
      <c r="H75" s="39">
        <f t="shared" si="17"/>
        <v>0</v>
      </c>
      <c r="I75" s="37">
        <f t="shared" si="19"/>
        <v>-2687.8914602815012</v>
      </c>
      <c r="J75" s="40">
        <f t="shared" si="20"/>
        <v>-213.09916849135388</v>
      </c>
      <c r="K75" s="37">
        <f t="shared" si="21"/>
        <v>-2900.990628772855</v>
      </c>
      <c r="L75" s="37">
        <f t="shared" si="22"/>
        <v>-5080114.8599320371</v>
      </c>
      <c r="M75" s="37">
        <f t="shared" si="23"/>
        <v>-5482872.2883806955</v>
      </c>
      <c r="N75" s="41">
        <f>'jan-mai'!M75</f>
        <v>-4949123.5171886114</v>
      </c>
      <c r="O75" s="41">
        <f t="shared" si="24"/>
        <v>-533748.77119208407</v>
      </c>
      <c r="P75" s="4"/>
      <c r="Q75" s="4"/>
      <c r="R75" s="4"/>
      <c r="S75" s="4"/>
      <c r="T75" s="4"/>
      <c r="U75" s="4"/>
      <c r="V75" s="4"/>
      <c r="W75" s="4"/>
      <c r="X75" s="4"/>
      <c r="Y75" s="4"/>
    </row>
    <row r="76" spans="1:25" s="34" customFormat="1" ht="14.5" x14ac:dyDescent="0.35">
      <c r="A76" s="33">
        <v>1835</v>
      </c>
      <c r="B76" s="34" t="s">
        <v>304</v>
      </c>
      <c r="C76">
        <v>7540805</v>
      </c>
      <c r="D76" s="36">
        <v>435</v>
      </c>
      <c r="E76" s="37">
        <f t="shared" si="18"/>
        <v>17335.183908045976</v>
      </c>
      <c r="F76" s="38">
        <f t="shared" si="15"/>
        <v>0.9139334186199386</v>
      </c>
      <c r="G76" s="39">
        <f t="shared" si="16"/>
        <v>979.48930600202436</v>
      </c>
      <c r="H76" s="39">
        <f t="shared" si="17"/>
        <v>0</v>
      </c>
      <c r="I76" s="37">
        <f t="shared" si="19"/>
        <v>979.48930600202436</v>
      </c>
      <c r="J76" s="40">
        <f t="shared" si="20"/>
        <v>-213.09916849135388</v>
      </c>
      <c r="K76" s="37">
        <f t="shared" si="21"/>
        <v>766.39013751067046</v>
      </c>
      <c r="L76" s="37">
        <f t="shared" si="22"/>
        <v>426077.84811088059</v>
      </c>
      <c r="M76" s="37">
        <f t="shared" si="23"/>
        <v>333379.70981714164</v>
      </c>
      <c r="N76" s="41">
        <f>'jan-mai'!M76</f>
        <v>243575.20636135113</v>
      </c>
      <c r="O76" s="41">
        <f t="shared" si="24"/>
        <v>89804.503455790516</v>
      </c>
      <c r="P76" s="4"/>
      <c r="Q76" s="4"/>
      <c r="R76" s="4"/>
      <c r="S76" s="4"/>
      <c r="T76" s="4"/>
      <c r="U76" s="4"/>
      <c r="V76" s="4"/>
      <c r="W76" s="4"/>
      <c r="X76" s="4"/>
      <c r="Y76" s="4"/>
    </row>
    <row r="77" spans="1:25" s="34" customFormat="1" ht="14.5" x14ac:dyDescent="0.35">
      <c r="A77" s="33">
        <v>1836</v>
      </c>
      <c r="B77" s="34" t="s">
        <v>305</v>
      </c>
      <c r="C77">
        <v>18065246</v>
      </c>
      <c r="D77" s="36">
        <v>1213</v>
      </c>
      <c r="E77" s="37">
        <f t="shared" si="18"/>
        <v>14893.030502885407</v>
      </c>
      <c r="F77" s="38">
        <f t="shared" si="15"/>
        <v>0.78517991809683341</v>
      </c>
      <c r="G77" s="39">
        <f t="shared" si="16"/>
        <v>2444.7813490983654</v>
      </c>
      <c r="H77" s="39">
        <f t="shared" si="17"/>
        <v>762.25414067565316</v>
      </c>
      <c r="I77" s="37">
        <f t="shared" si="19"/>
        <v>3207.0354897740185</v>
      </c>
      <c r="J77" s="40">
        <f t="shared" si="20"/>
        <v>-213.09916849135388</v>
      </c>
      <c r="K77" s="37">
        <f t="shared" si="21"/>
        <v>2993.9363212826647</v>
      </c>
      <c r="L77" s="37">
        <f t="shared" si="22"/>
        <v>3890134.0490958844</v>
      </c>
      <c r="M77" s="37">
        <f t="shared" si="23"/>
        <v>3631644.7577158725</v>
      </c>
      <c r="N77" s="41">
        <f>'jan-mai'!M77</f>
        <v>2622693.0670234892</v>
      </c>
      <c r="O77" s="41">
        <f t="shared" si="24"/>
        <v>1008951.6906923833</v>
      </c>
      <c r="P77" s="4"/>
      <c r="Q77" s="4"/>
      <c r="R77" s="4"/>
      <c r="S77" s="4"/>
      <c r="T77" s="4"/>
      <c r="U77" s="4"/>
      <c r="V77" s="4"/>
      <c r="W77" s="4"/>
      <c r="X77" s="4"/>
      <c r="Y77" s="4"/>
    </row>
    <row r="78" spans="1:25" s="34" customFormat="1" ht="14.5" x14ac:dyDescent="0.35">
      <c r="A78" s="33">
        <v>1837</v>
      </c>
      <c r="B78" s="34" t="s">
        <v>306</v>
      </c>
      <c r="C78">
        <v>122745599</v>
      </c>
      <c r="D78" s="36">
        <v>6288</v>
      </c>
      <c r="E78" s="37">
        <f t="shared" si="18"/>
        <v>19520.610527989822</v>
      </c>
      <c r="F78" s="38">
        <f t="shared" si="15"/>
        <v>1.0291519494704393</v>
      </c>
      <c r="G78" s="39">
        <f t="shared" si="16"/>
        <v>-331.76666596428328</v>
      </c>
      <c r="H78" s="39">
        <f t="shared" si="17"/>
        <v>0</v>
      </c>
      <c r="I78" s="37">
        <f t="shared" si="19"/>
        <v>-331.76666596428328</v>
      </c>
      <c r="J78" s="40">
        <f t="shared" si="20"/>
        <v>-213.09916849135388</v>
      </c>
      <c r="K78" s="37">
        <f t="shared" si="21"/>
        <v>-544.86583445563713</v>
      </c>
      <c r="L78" s="37">
        <f t="shared" si="22"/>
        <v>-2086148.7955834132</v>
      </c>
      <c r="M78" s="37">
        <f t="shared" si="23"/>
        <v>-3426116.3670570464</v>
      </c>
      <c r="N78" s="41">
        <f>'jan-mai'!M78</f>
        <v>-6125532.4032179853</v>
      </c>
      <c r="O78" s="41">
        <f t="shared" si="24"/>
        <v>2699416.0361609389</v>
      </c>
      <c r="P78" s="4"/>
      <c r="Q78" s="4"/>
      <c r="R78" s="4"/>
      <c r="S78" s="4"/>
      <c r="T78" s="4"/>
      <c r="U78" s="4"/>
      <c r="V78" s="4"/>
      <c r="W78" s="4"/>
      <c r="X78" s="4"/>
      <c r="Y78" s="4"/>
    </row>
    <row r="79" spans="1:25" s="34" customFormat="1" ht="14.5" x14ac:dyDescent="0.35">
      <c r="A79" s="33">
        <v>1838</v>
      </c>
      <c r="B79" s="34" t="s">
        <v>307</v>
      </c>
      <c r="C79">
        <v>33113293</v>
      </c>
      <c r="D79" s="36">
        <v>1950</v>
      </c>
      <c r="E79" s="37">
        <f t="shared" si="18"/>
        <v>16981.175897435896</v>
      </c>
      <c r="F79" s="38">
        <f t="shared" si="15"/>
        <v>0.89526965635056088</v>
      </c>
      <c r="G79" s="39">
        <f t="shared" si="16"/>
        <v>1191.894112368072</v>
      </c>
      <c r="H79" s="39">
        <f t="shared" si="17"/>
        <v>31.403252582981985</v>
      </c>
      <c r="I79" s="37">
        <f t="shared" si="19"/>
        <v>1223.2973649510541</v>
      </c>
      <c r="J79" s="40">
        <f t="shared" si="20"/>
        <v>-213.09916849135388</v>
      </c>
      <c r="K79" s="37">
        <f t="shared" si="21"/>
        <v>1010.1981964597002</v>
      </c>
      <c r="L79" s="37">
        <f t="shared" si="22"/>
        <v>2385429.8616545554</v>
      </c>
      <c r="M79" s="37">
        <f t="shared" si="23"/>
        <v>1969886.4830964154</v>
      </c>
      <c r="N79" s="41">
        <f>'jan-mai'!M79</f>
        <v>811080.14575778076</v>
      </c>
      <c r="O79" s="41">
        <f t="shared" si="24"/>
        <v>1158806.3373386348</v>
      </c>
      <c r="P79" s="4"/>
      <c r="Q79" s="4"/>
      <c r="R79" s="4"/>
      <c r="S79" s="4"/>
      <c r="T79" s="4"/>
      <c r="U79" s="4"/>
      <c r="V79" s="4"/>
      <c r="W79" s="4"/>
      <c r="X79" s="4"/>
      <c r="Y79" s="4"/>
    </row>
    <row r="80" spans="1:25" s="34" customFormat="1" ht="14.5" x14ac:dyDescent="0.35">
      <c r="A80" s="33">
        <v>1839</v>
      </c>
      <c r="B80" s="34" t="s">
        <v>308</v>
      </c>
      <c r="C80">
        <v>19572310</v>
      </c>
      <c r="D80" s="36">
        <v>1017</v>
      </c>
      <c r="E80" s="37">
        <f t="shared" si="18"/>
        <v>19245.142576204522</v>
      </c>
      <c r="F80" s="38">
        <f t="shared" si="15"/>
        <v>1.0146289211466082</v>
      </c>
      <c r="G80" s="39">
        <f t="shared" si="16"/>
        <v>-166.48589489310325</v>
      </c>
      <c r="H80" s="39">
        <f t="shared" si="17"/>
        <v>0</v>
      </c>
      <c r="I80" s="37">
        <f t="shared" si="19"/>
        <v>-166.48589489310325</v>
      </c>
      <c r="J80" s="40">
        <f t="shared" si="20"/>
        <v>-213.09916849135388</v>
      </c>
      <c r="K80" s="37">
        <f t="shared" si="21"/>
        <v>-379.58506338445716</v>
      </c>
      <c r="L80" s="37">
        <f t="shared" si="22"/>
        <v>-169316.15510628599</v>
      </c>
      <c r="M80" s="37">
        <f t="shared" si="23"/>
        <v>-386038.00946199294</v>
      </c>
      <c r="N80" s="41">
        <f>'jan-mai'!M80</f>
        <v>-1123062.283058634</v>
      </c>
      <c r="O80" s="41">
        <f t="shared" si="24"/>
        <v>737024.27359664114</v>
      </c>
      <c r="P80" s="4"/>
      <c r="Q80" s="4"/>
      <c r="R80" s="4"/>
      <c r="S80" s="4"/>
      <c r="T80" s="4"/>
      <c r="U80" s="4"/>
      <c r="V80" s="4"/>
      <c r="W80" s="4"/>
      <c r="X80" s="4"/>
      <c r="Y80" s="4"/>
    </row>
    <row r="81" spans="1:25" s="34" customFormat="1" ht="14.5" x14ac:dyDescent="0.35">
      <c r="A81" s="33">
        <v>1840</v>
      </c>
      <c r="B81" s="34" t="s">
        <v>309</v>
      </c>
      <c r="C81">
        <v>67610850</v>
      </c>
      <c r="D81" s="36">
        <v>4671</v>
      </c>
      <c r="E81" s="37">
        <f t="shared" si="18"/>
        <v>14474.598587026332</v>
      </c>
      <c r="F81" s="38">
        <f t="shared" si="15"/>
        <v>0.76311964383904041</v>
      </c>
      <c r="G81" s="39">
        <f t="shared" si="16"/>
        <v>2695.8404986138107</v>
      </c>
      <c r="H81" s="39">
        <f t="shared" si="17"/>
        <v>908.7053112263294</v>
      </c>
      <c r="I81" s="37">
        <f t="shared" si="19"/>
        <v>3604.54580984014</v>
      </c>
      <c r="J81" s="40">
        <f t="shared" si="20"/>
        <v>-213.09916849135388</v>
      </c>
      <c r="K81" s="37">
        <f t="shared" si="21"/>
        <v>3391.4466413487862</v>
      </c>
      <c r="L81" s="37">
        <f t="shared" si="22"/>
        <v>16836833.477763295</v>
      </c>
      <c r="M81" s="37">
        <f t="shared" si="23"/>
        <v>15841447.26174018</v>
      </c>
      <c r="N81" s="41">
        <f>'jan-mai'!M81</f>
        <v>11745930.742965151</v>
      </c>
      <c r="O81" s="41">
        <f t="shared" si="24"/>
        <v>4095516.5187750291</v>
      </c>
      <c r="P81" s="4"/>
      <c r="Q81" s="4"/>
      <c r="R81" s="4"/>
      <c r="S81" s="4"/>
      <c r="T81" s="4"/>
      <c r="U81" s="4"/>
      <c r="V81" s="4"/>
      <c r="W81" s="4"/>
      <c r="X81" s="4"/>
      <c r="Y81" s="4"/>
    </row>
    <row r="82" spans="1:25" s="34" customFormat="1" ht="14.5" x14ac:dyDescent="0.35">
      <c r="A82" s="33">
        <v>1841</v>
      </c>
      <c r="B82" s="34" t="s">
        <v>418</v>
      </c>
      <c r="C82">
        <v>163676472</v>
      </c>
      <c r="D82" s="36">
        <v>9739</v>
      </c>
      <c r="E82" s="37">
        <f t="shared" si="18"/>
        <v>16806.291405688469</v>
      </c>
      <c r="F82" s="38">
        <f t="shared" si="15"/>
        <v>0.88604951872443782</v>
      </c>
      <c r="G82" s="39">
        <f t="shared" si="16"/>
        <v>1296.8248074165283</v>
      </c>
      <c r="H82" s="39">
        <f t="shared" si="17"/>
        <v>92.612824694581462</v>
      </c>
      <c r="I82" s="37">
        <f t="shared" si="19"/>
        <v>1389.4376321111097</v>
      </c>
      <c r="J82" s="40">
        <f t="shared" si="20"/>
        <v>-213.09916849135388</v>
      </c>
      <c r="K82" s="37">
        <f t="shared" si="21"/>
        <v>1176.3384636197559</v>
      </c>
      <c r="L82" s="37">
        <f t="shared" si="22"/>
        <v>13531733.099130098</v>
      </c>
      <c r="M82" s="37">
        <f t="shared" si="23"/>
        <v>11456360.297192803</v>
      </c>
      <c r="N82" s="41">
        <f>'jan-mai'!M82</f>
        <v>6181889.9005820686</v>
      </c>
      <c r="O82" s="41">
        <f t="shared" si="24"/>
        <v>5274470.3966107341</v>
      </c>
      <c r="P82" s="4"/>
      <c r="Q82" s="4"/>
      <c r="R82" s="4"/>
      <c r="S82" s="4"/>
      <c r="T82" s="4"/>
      <c r="U82" s="4"/>
      <c r="V82" s="4"/>
      <c r="W82" s="4"/>
      <c r="X82" s="4"/>
      <c r="Y82" s="4"/>
    </row>
    <row r="83" spans="1:25" s="34" customFormat="1" ht="14.5" x14ac:dyDescent="0.35">
      <c r="A83" s="33">
        <v>1845</v>
      </c>
      <c r="B83" s="34" t="s">
        <v>310</v>
      </c>
      <c r="C83">
        <v>42485342</v>
      </c>
      <c r="D83" s="36">
        <v>1926</v>
      </c>
      <c r="E83" s="37">
        <f t="shared" si="18"/>
        <v>22058.848390446521</v>
      </c>
      <c r="F83" s="38">
        <f t="shared" si="15"/>
        <v>1.1629711474213136</v>
      </c>
      <c r="G83" s="39">
        <f t="shared" si="16"/>
        <v>-1854.7093834383027</v>
      </c>
      <c r="H83" s="39">
        <f t="shared" si="17"/>
        <v>0</v>
      </c>
      <c r="I83" s="37">
        <f t="shared" si="19"/>
        <v>-1854.7093834383027</v>
      </c>
      <c r="J83" s="40">
        <f t="shared" si="20"/>
        <v>-213.09916849135388</v>
      </c>
      <c r="K83" s="37">
        <f t="shared" si="21"/>
        <v>-2067.8085519296565</v>
      </c>
      <c r="L83" s="37">
        <f t="shared" si="22"/>
        <v>-3572170.2725021709</v>
      </c>
      <c r="M83" s="37">
        <f t="shared" si="23"/>
        <v>-3982599.2710165181</v>
      </c>
      <c r="N83" s="41">
        <f>'jan-mai'!M83</f>
        <v>-5260440.0794207761</v>
      </c>
      <c r="O83" s="41">
        <f t="shared" si="24"/>
        <v>1277840.808404258</v>
      </c>
      <c r="P83" s="4"/>
      <c r="Q83" s="4"/>
      <c r="R83" s="4"/>
      <c r="S83" s="4"/>
      <c r="T83" s="4"/>
      <c r="U83" s="4"/>
      <c r="V83" s="4"/>
      <c r="W83" s="4"/>
      <c r="X83" s="4"/>
      <c r="Y83" s="4"/>
    </row>
    <row r="84" spans="1:25" s="34" customFormat="1" ht="14.5" x14ac:dyDescent="0.35">
      <c r="A84" s="33">
        <v>1848</v>
      </c>
      <c r="B84" s="34" t="s">
        <v>311</v>
      </c>
      <c r="C84">
        <v>40977626</v>
      </c>
      <c r="D84" s="36">
        <v>2608</v>
      </c>
      <c r="E84" s="37">
        <f t="shared" si="18"/>
        <v>15712.27990797546</v>
      </c>
      <c r="F84" s="38">
        <f t="shared" si="15"/>
        <v>0.82837181115478842</v>
      </c>
      <c r="G84" s="39">
        <f t="shared" si="16"/>
        <v>1953.2317060443336</v>
      </c>
      <c r="H84" s="39">
        <f t="shared" si="17"/>
        <v>475.51684889413451</v>
      </c>
      <c r="I84" s="37">
        <f t="shared" si="19"/>
        <v>2428.7485549384683</v>
      </c>
      <c r="J84" s="40">
        <f t="shared" si="20"/>
        <v>-213.09916849135388</v>
      </c>
      <c r="K84" s="37">
        <f t="shared" si="21"/>
        <v>2215.6493864471145</v>
      </c>
      <c r="L84" s="37">
        <f t="shared" si="22"/>
        <v>6334176.231279525</v>
      </c>
      <c r="M84" s="37">
        <f t="shared" si="23"/>
        <v>5778413.5998540744</v>
      </c>
      <c r="N84" s="41">
        <f>'jan-mai'!M84</f>
        <v>5625656.5880439105</v>
      </c>
      <c r="O84" s="41">
        <f t="shared" si="24"/>
        <v>152757.01181016397</v>
      </c>
      <c r="P84" s="4"/>
      <c r="Q84" s="4"/>
      <c r="R84" s="4"/>
      <c r="S84" s="4"/>
      <c r="T84" s="4"/>
      <c r="U84" s="4"/>
      <c r="V84" s="4"/>
      <c r="W84" s="4"/>
      <c r="X84" s="4"/>
      <c r="Y84" s="4"/>
    </row>
    <row r="85" spans="1:25" s="34" customFormat="1" ht="14.5" x14ac:dyDescent="0.35">
      <c r="A85" s="33">
        <v>1851</v>
      </c>
      <c r="B85" s="34" t="s">
        <v>312</v>
      </c>
      <c r="C85">
        <v>33080096</v>
      </c>
      <c r="D85" s="36">
        <v>2034</v>
      </c>
      <c r="E85" s="37">
        <f t="shared" si="18"/>
        <v>16263.567354965586</v>
      </c>
      <c r="F85" s="38">
        <f t="shared" si="15"/>
        <v>0.85743640162827572</v>
      </c>
      <c r="G85" s="39">
        <f t="shared" si="16"/>
        <v>1622.4592378502584</v>
      </c>
      <c r="H85" s="39">
        <f t="shared" si="17"/>
        <v>282.56624244759064</v>
      </c>
      <c r="I85" s="37">
        <f t="shared" si="19"/>
        <v>1905.0254802978491</v>
      </c>
      <c r="J85" s="40">
        <f t="shared" si="20"/>
        <v>-213.09916849135388</v>
      </c>
      <c r="K85" s="37">
        <f t="shared" si="21"/>
        <v>1691.9263118064953</v>
      </c>
      <c r="L85" s="37">
        <f t="shared" si="22"/>
        <v>3874821.8269258249</v>
      </c>
      <c r="M85" s="37">
        <f t="shared" si="23"/>
        <v>3441378.1182144112</v>
      </c>
      <c r="N85" s="41">
        <f>'jan-mai'!M85</f>
        <v>1763864.9177459036</v>
      </c>
      <c r="O85" s="41">
        <f t="shared" si="24"/>
        <v>1677513.2004685076</v>
      </c>
      <c r="P85" s="4"/>
      <c r="Q85" s="4"/>
      <c r="R85" s="4"/>
      <c r="S85" s="4"/>
      <c r="T85" s="4"/>
      <c r="U85" s="4"/>
      <c r="V85" s="4"/>
      <c r="W85" s="4"/>
      <c r="X85" s="4"/>
      <c r="Y85" s="4"/>
    </row>
    <row r="86" spans="1:25" s="34" customFormat="1" ht="14.5" x14ac:dyDescent="0.35">
      <c r="A86" s="33">
        <v>1853</v>
      </c>
      <c r="B86" s="34" t="s">
        <v>314</v>
      </c>
      <c r="C86">
        <v>18450159</v>
      </c>
      <c r="D86" s="36">
        <v>1348</v>
      </c>
      <c r="E86" s="37">
        <f t="shared" si="18"/>
        <v>13687.061572700297</v>
      </c>
      <c r="F86" s="38">
        <f t="shared" si="15"/>
        <v>0.72159966922494567</v>
      </c>
      <c r="G86" s="39">
        <f t="shared" si="16"/>
        <v>3168.3627072094318</v>
      </c>
      <c r="H86" s="39">
        <f t="shared" si="17"/>
        <v>1184.3432662404416</v>
      </c>
      <c r="I86" s="37">
        <f t="shared" si="19"/>
        <v>4352.7059734498735</v>
      </c>
      <c r="J86" s="40">
        <f t="shared" si="20"/>
        <v>-213.09916849135388</v>
      </c>
      <c r="K86" s="37">
        <f t="shared" si="21"/>
        <v>4139.6068049585192</v>
      </c>
      <c r="L86" s="37">
        <f t="shared" si="22"/>
        <v>5867447.6522104293</v>
      </c>
      <c r="M86" s="37">
        <f t="shared" si="23"/>
        <v>5580189.9730840838</v>
      </c>
      <c r="N86" s="41">
        <f>'jan-mai'!M86</f>
        <v>4109223.9142190143</v>
      </c>
      <c r="O86" s="41">
        <f t="shared" si="24"/>
        <v>1470966.0588650694</v>
      </c>
      <c r="P86" s="4"/>
      <c r="Q86" s="4"/>
      <c r="R86" s="4"/>
      <c r="S86" s="4"/>
      <c r="T86" s="4"/>
      <c r="U86" s="4"/>
      <c r="V86" s="4"/>
      <c r="W86" s="4"/>
      <c r="X86" s="4"/>
      <c r="Y86" s="4"/>
    </row>
    <row r="87" spans="1:25" s="34" customFormat="1" ht="14.5" x14ac:dyDescent="0.35">
      <c r="A87" s="33">
        <v>1856</v>
      </c>
      <c r="B87" s="34" t="s">
        <v>315</v>
      </c>
      <c r="C87">
        <v>10922346</v>
      </c>
      <c r="D87" s="36">
        <v>498</v>
      </c>
      <c r="E87" s="37">
        <f t="shared" si="18"/>
        <v>21932.421686746988</v>
      </c>
      <c r="F87" s="38">
        <f t="shared" si="15"/>
        <v>1.1563057673405557</v>
      </c>
      <c r="G87" s="39">
        <f t="shared" si="16"/>
        <v>-1778.8533612185827</v>
      </c>
      <c r="H87" s="39">
        <f t="shared" si="17"/>
        <v>0</v>
      </c>
      <c r="I87" s="37">
        <f t="shared" si="19"/>
        <v>-1778.8533612185827</v>
      </c>
      <c r="J87" s="40">
        <f t="shared" si="20"/>
        <v>-213.09916849135388</v>
      </c>
      <c r="K87" s="37">
        <f t="shared" si="21"/>
        <v>-1991.9525297099365</v>
      </c>
      <c r="L87" s="37">
        <f t="shared" si="22"/>
        <v>-885868.97388685413</v>
      </c>
      <c r="M87" s="37">
        <f t="shared" si="23"/>
        <v>-991992.35979554837</v>
      </c>
      <c r="N87" s="41">
        <f>'jan-mai'!M87</f>
        <v>-212495.37754493597</v>
      </c>
      <c r="O87" s="41">
        <f t="shared" si="24"/>
        <v>-779496.98225061246</v>
      </c>
      <c r="P87" s="4"/>
      <c r="Q87" s="4"/>
      <c r="R87" s="4"/>
      <c r="S87" s="4"/>
      <c r="T87" s="4"/>
      <c r="U87" s="4"/>
      <c r="V87" s="4"/>
      <c r="W87" s="4"/>
      <c r="X87" s="4"/>
      <c r="Y87" s="4"/>
    </row>
    <row r="88" spans="1:25" s="34" customFormat="1" ht="14.5" x14ac:dyDescent="0.35">
      <c r="A88" s="33">
        <v>1857</v>
      </c>
      <c r="B88" s="34" t="s">
        <v>316</v>
      </c>
      <c r="C88">
        <v>13358462</v>
      </c>
      <c r="D88" s="36">
        <v>728</v>
      </c>
      <c r="E88" s="37">
        <f t="shared" si="18"/>
        <v>18349.535714285714</v>
      </c>
      <c r="F88" s="38">
        <f t="shared" si="15"/>
        <v>0.96741136375611403</v>
      </c>
      <c r="G88" s="39">
        <f t="shared" si="16"/>
        <v>370.87822225818161</v>
      </c>
      <c r="H88" s="39">
        <f t="shared" si="17"/>
        <v>0</v>
      </c>
      <c r="I88" s="37">
        <f t="shared" si="19"/>
        <v>370.87822225818161</v>
      </c>
      <c r="J88" s="40">
        <f t="shared" si="20"/>
        <v>-213.09916849135388</v>
      </c>
      <c r="K88" s="37">
        <f t="shared" si="21"/>
        <v>157.77905376682773</v>
      </c>
      <c r="L88" s="37">
        <f t="shared" si="22"/>
        <v>269999.34580395621</v>
      </c>
      <c r="M88" s="37">
        <f t="shared" si="23"/>
        <v>114863.15114225059</v>
      </c>
      <c r="N88" s="41">
        <f>'jan-mai'!M88</f>
        <v>468796.03041623841</v>
      </c>
      <c r="O88" s="41">
        <f t="shared" si="24"/>
        <v>-353932.87927398784</v>
      </c>
      <c r="P88" s="4"/>
      <c r="Q88" s="4"/>
      <c r="R88" s="4"/>
      <c r="S88" s="4"/>
      <c r="T88" s="4"/>
      <c r="U88" s="4"/>
      <c r="V88" s="4"/>
      <c r="W88" s="4"/>
      <c r="X88" s="4"/>
      <c r="Y88" s="4"/>
    </row>
    <row r="89" spans="1:25" s="34" customFormat="1" ht="14.5" x14ac:dyDescent="0.35">
      <c r="A89" s="33">
        <v>1859</v>
      </c>
      <c r="B89" s="34" t="s">
        <v>317</v>
      </c>
      <c r="C89">
        <v>23084543</v>
      </c>
      <c r="D89" s="36">
        <v>1272</v>
      </c>
      <c r="E89" s="37">
        <f t="shared" si="18"/>
        <v>18148.225628930817</v>
      </c>
      <c r="F89" s="38">
        <f t="shared" si="15"/>
        <v>0.95679803450117162</v>
      </c>
      <c r="G89" s="39">
        <f t="shared" si="16"/>
        <v>491.66427347111966</v>
      </c>
      <c r="H89" s="39">
        <f t="shared" si="17"/>
        <v>0</v>
      </c>
      <c r="I89" s="37">
        <f t="shared" si="19"/>
        <v>491.66427347111966</v>
      </c>
      <c r="J89" s="40">
        <f t="shared" si="20"/>
        <v>-213.09916849135388</v>
      </c>
      <c r="K89" s="37">
        <f t="shared" si="21"/>
        <v>278.56510497976581</v>
      </c>
      <c r="L89" s="37">
        <f t="shared" si="22"/>
        <v>625396.95585526421</v>
      </c>
      <c r="M89" s="37">
        <f t="shared" si="23"/>
        <v>354334.81353426212</v>
      </c>
      <c r="N89" s="41">
        <f>'jan-mai'!M89</f>
        <v>1494694.4202422749</v>
      </c>
      <c r="O89" s="41">
        <f t="shared" si="24"/>
        <v>-1140359.6067080128</v>
      </c>
      <c r="P89" s="4"/>
      <c r="Q89" s="4"/>
      <c r="R89" s="4"/>
      <c r="S89" s="4"/>
      <c r="T89" s="4"/>
      <c r="U89" s="4"/>
      <c r="V89" s="4"/>
      <c r="W89" s="4"/>
      <c r="X89" s="4"/>
      <c r="Y89" s="4"/>
    </row>
    <row r="90" spans="1:25" s="34" customFormat="1" ht="14.5" x14ac:dyDescent="0.35">
      <c r="A90" s="33">
        <v>1860</v>
      </c>
      <c r="B90" s="34" t="s">
        <v>318</v>
      </c>
      <c r="C90">
        <v>179560859</v>
      </c>
      <c r="D90" s="36">
        <v>11433</v>
      </c>
      <c r="E90" s="37">
        <f t="shared" si="18"/>
        <v>15705.489285401907</v>
      </c>
      <c r="F90" s="38">
        <f t="shared" si="15"/>
        <v>0.82801380070989627</v>
      </c>
      <c r="G90" s="39">
        <f t="shared" si="16"/>
        <v>1957.3060795884655</v>
      </c>
      <c r="H90" s="39">
        <f t="shared" si="17"/>
        <v>477.89356679487815</v>
      </c>
      <c r="I90" s="37">
        <f t="shared" si="19"/>
        <v>2435.1996463833439</v>
      </c>
      <c r="J90" s="40">
        <f t="shared" si="20"/>
        <v>-213.09916849135388</v>
      </c>
      <c r="K90" s="37">
        <f t="shared" si="21"/>
        <v>2222.1004778919901</v>
      </c>
      <c r="L90" s="37">
        <f t="shared" si="22"/>
        <v>27841637.557100769</v>
      </c>
      <c r="M90" s="37">
        <f t="shared" si="23"/>
        <v>25405274.763739124</v>
      </c>
      <c r="N90" s="41">
        <f>'jan-mai'!M90</f>
        <v>22820245.34915876</v>
      </c>
      <c r="O90" s="41">
        <f t="shared" si="24"/>
        <v>2585029.4145803638</v>
      </c>
      <c r="P90" s="4"/>
      <c r="Q90" s="4"/>
      <c r="R90" s="4"/>
      <c r="S90" s="4"/>
      <c r="T90" s="4"/>
      <c r="U90" s="4"/>
      <c r="V90" s="4"/>
      <c r="W90" s="4"/>
      <c r="X90" s="4"/>
      <c r="Y90" s="4"/>
    </row>
    <row r="91" spans="1:25" s="34" customFormat="1" ht="14.5" x14ac:dyDescent="0.35">
      <c r="A91" s="33">
        <v>1865</v>
      </c>
      <c r="B91" s="34" t="s">
        <v>319</v>
      </c>
      <c r="C91">
        <v>163247643</v>
      </c>
      <c r="D91" s="36">
        <v>9608</v>
      </c>
      <c r="E91" s="37">
        <f t="shared" si="18"/>
        <v>16990.803809325564</v>
      </c>
      <c r="F91" s="38">
        <f t="shared" si="15"/>
        <v>0.8957772523745875</v>
      </c>
      <c r="G91" s="39">
        <f t="shared" si="16"/>
        <v>1186.1173652342716</v>
      </c>
      <c r="H91" s="39">
        <f t="shared" si="17"/>
        <v>28.033483421598429</v>
      </c>
      <c r="I91" s="37">
        <f t="shared" si="19"/>
        <v>1214.15084865587</v>
      </c>
      <c r="J91" s="40">
        <f t="shared" si="20"/>
        <v>-213.09916849135388</v>
      </c>
      <c r="K91" s="37">
        <f t="shared" si="21"/>
        <v>1001.0516801645161</v>
      </c>
      <c r="L91" s="37">
        <f t="shared" si="22"/>
        <v>11665561.3538856</v>
      </c>
      <c r="M91" s="37">
        <f t="shared" si="23"/>
        <v>9618104.5430206712</v>
      </c>
      <c r="N91" s="41">
        <f>'jan-mai'!M91</f>
        <v>9103418.0648488756</v>
      </c>
      <c r="O91" s="41">
        <f t="shared" si="24"/>
        <v>514686.47817179561</v>
      </c>
      <c r="P91" s="4"/>
      <c r="Q91" s="4"/>
      <c r="R91" s="4"/>
      <c r="S91" s="4"/>
      <c r="T91" s="4"/>
      <c r="U91" s="4"/>
      <c r="V91" s="4"/>
      <c r="W91" s="4"/>
      <c r="X91" s="4"/>
      <c r="Y91" s="4"/>
    </row>
    <row r="92" spans="1:25" s="34" customFormat="1" ht="14.5" x14ac:dyDescent="0.35">
      <c r="A92" s="33">
        <v>1866</v>
      </c>
      <c r="B92" s="34" t="s">
        <v>320</v>
      </c>
      <c r="C92">
        <v>121863618</v>
      </c>
      <c r="D92" s="36">
        <v>8061</v>
      </c>
      <c r="E92" s="37">
        <f t="shared" si="18"/>
        <v>15117.679940454038</v>
      </c>
      <c r="F92" s="38">
        <f t="shared" si="15"/>
        <v>0.79702372832447399</v>
      </c>
      <c r="G92" s="39">
        <f t="shared" si="16"/>
        <v>2309.9916865571872</v>
      </c>
      <c r="H92" s="39">
        <f t="shared" si="17"/>
        <v>683.62683752663236</v>
      </c>
      <c r="I92" s="37">
        <f t="shared" si="19"/>
        <v>2993.6185240838195</v>
      </c>
      <c r="J92" s="40">
        <f t="shared" si="20"/>
        <v>-213.09916849135388</v>
      </c>
      <c r="K92" s="37">
        <f t="shared" si="21"/>
        <v>2780.5193555924657</v>
      </c>
      <c r="L92" s="37">
        <f t="shared" si="22"/>
        <v>24131558.922639668</v>
      </c>
      <c r="M92" s="37">
        <f t="shared" si="23"/>
        <v>22413766.525430866</v>
      </c>
      <c r="N92" s="41">
        <f>'jan-mai'!M92</f>
        <v>18065037.055874985</v>
      </c>
      <c r="O92" s="41">
        <f t="shared" si="24"/>
        <v>4348729.4695558809</v>
      </c>
      <c r="P92" s="4"/>
      <c r="Q92" s="4"/>
      <c r="R92" s="4"/>
      <c r="S92" s="4"/>
      <c r="T92" s="4"/>
      <c r="U92" s="4"/>
      <c r="V92" s="4"/>
      <c r="W92" s="4"/>
      <c r="X92" s="4"/>
      <c r="Y92" s="4"/>
    </row>
    <row r="93" spans="1:25" s="34" customFormat="1" ht="14.5" x14ac:dyDescent="0.35">
      <c r="A93" s="33">
        <v>1867</v>
      </c>
      <c r="B93" s="34" t="s">
        <v>170</v>
      </c>
      <c r="C93">
        <v>37566439</v>
      </c>
      <c r="D93" s="36">
        <v>2569</v>
      </c>
      <c r="E93" s="37">
        <f t="shared" si="18"/>
        <v>14622.981315687039</v>
      </c>
      <c r="F93" s="38">
        <f t="shared" si="15"/>
        <v>0.7709425740824335</v>
      </c>
      <c r="G93" s="39">
        <f t="shared" si="16"/>
        <v>2606.8108614173866</v>
      </c>
      <c r="H93" s="39">
        <f t="shared" si="17"/>
        <v>856.77135619508215</v>
      </c>
      <c r="I93" s="37">
        <f t="shared" si="19"/>
        <v>3463.5822176124689</v>
      </c>
      <c r="J93" s="40">
        <f t="shared" si="20"/>
        <v>-213.09916849135388</v>
      </c>
      <c r="K93" s="37">
        <f t="shared" si="21"/>
        <v>3250.4830491211151</v>
      </c>
      <c r="L93" s="37">
        <f t="shared" si="22"/>
        <v>8897942.7170464322</v>
      </c>
      <c r="M93" s="37">
        <f t="shared" si="23"/>
        <v>8350490.9531921446</v>
      </c>
      <c r="N93" s="41">
        <f>'jan-mai'!M93</f>
        <v>7109894.5121874232</v>
      </c>
      <c r="O93" s="41">
        <f t="shared" si="24"/>
        <v>1240596.4410047214</v>
      </c>
      <c r="P93" s="4"/>
      <c r="Q93" s="4"/>
      <c r="R93" s="4"/>
      <c r="S93" s="4"/>
      <c r="T93" s="4"/>
      <c r="U93" s="4"/>
      <c r="V93" s="4"/>
      <c r="W93" s="4"/>
      <c r="X93" s="4"/>
      <c r="Y93" s="4"/>
    </row>
    <row r="94" spans="1:25" s="34" customFormat="1" ht="14.5" x14ac:dyDescent="0.35">
      <c r="A94" s="33">
        <v>1868</v>
      </c>
      <c r="B94" s="34" t="s">
        <v>321</v>
      </c>
      <c r="C94">
        <v>78010633</v>
      </c>
      <c r="D94" s="36">
        <v>4410</v>
      </c>
      <c r="E94" s="37">
        <f t="shared" si="18"/>
        <v>17689.485941043084</v>
      </c>
      <c r="F94" s="38">
        <f t="shared" si="15"/>
        <v>0.93261268213157344</v>
      </c>
      <c r="G94" s="39">
        <f t="shared" si="16"/>
        <v>766.90808620375969</v>
      </c>
      <c r="H94" s="39">
        <f t="shared" si="17"/>
        <v>0</v>
      </c>
      <c r="I94" s="37">
        <f t="shared" si="19"/>
        <v>766.90808620375969</v>
      </c>
      <c r="J94" s="40">
        <f t="shared" si="20"/>
        <v>-213.09916849135388</v>
      </c>
      <c r="K94" s="37">
        <f t="shared" si="21"/>
        <v>553.80891771240579</v>
      </c>
      <c r="L94" s="37">
        <f t="shared" si="22"/>
        <v>3382064.6601585802</v>
      </c>
      <c r="M94" s="37">
        <f t="shared" si="23"/>
        <v>2442297.3271117094</v>
      </c>
      <c r="N94" s="41">
        <f>'jan-mai'!M94</f>
        <v>3398342.1083871331</v>
      </c>
      <c r="O94" s="41">
        <f t="shared" si="24"/>
        <v>-956044.78127542371</v>
      </c>
      <c r="P94" s="4"/>
      <c r="Q94" s="4"/>
      <c r="R94" s="4"/>
      <c r="S94" s="4"/>
      <c r="T94" s="4"/>
      <c r="U94" s="4"/>
      <c r="V94" s="4"/>
      <c r="W94" s="4"/>
      <c r="X94" s="4"/>
      <c r="Y94" s="4"/>
    </row>
    <row r="95" spans="1:25" s="34" customFormat="1" ht="14.5" x14ac:dyDescent="0.35">
      <c r="A95" s="33">
        <v>1870</v>
      </c>
      <c r="B95" s="34" t="s">
        <v>385</v>
      </c>
      <c r="C95">
        <v>167234797</v>
      </c>
      <c r="D95" s="36">
        <v>10566</v>
      </c>
      <c r="E95" s="37">
        <f t="shared" si="18"/>
        <v>15827.63552905546</v>
      </c>
      <c r="F95" s="38">
        <f t="shared" si="15"/>
        <v>0.83445350937558072</v>
      </c>
      <c r="G95" s="39">
        <f t="shared" si="16"/>
        <v>1884.0183333963337</v>
      </c>
      <c r="H95" s="39">
        <f t="shared" si="17"/>
        <v>435.14238151613461</v>
      </c>
      <c r="I95" s="37">
        <f t="shared" si="19"/>
        <v>2319.1607149124684</v>
      </c>
      <c r="J95" s="40">
        <f t="shared" si="20"/>
        <v>-213.09916849135388</v>
      </c>
      <c r="K95" s="37">
        <f t="shared" si="21"/>
        <v>2106.0615464211146</v>
      </c>
      <c r="L95" s="37">
        <f t="shared" si="22"/>
        <v>24504252.113765143</v>
      </c>
      <c r="M95" s="37">
        <f t="shared" si="23"/>
        <v>22252646.299485497</v>
      </c>
      <c r="N95" s="41">
        <f>'jan-mai'!M95</f>
        <v>16598824.920503054</v>
      </c>
      <c r="O95" s="41">
        <f t="shared" si="24"/>
        <v>5653821.3789824434</v>
      </c>
      <c r="P95" s="4"/>
      <c r="Q95" s="4"/>
      <c r="R95" s="4"/>
      <c r="S95" s="4"/>
      <c r="T95" s="4"/>
      <c r="U95" s="4"/>
      <c r="V95" s="4"/>
      <c r="W95" s="4"/>
      <c r="X95" s="4"/>
      <c r="Y95" s="4"/>
    </row>
    <row r="96" spans="1:25" s="34" customFormat="1" ht="14.5" x14ac:dyDescent="0.35">
      <c r="A96" s="33">
        <v>1871</v>
      </c>
      <c r="B96" s="34" t="s">
        <v>322</v>
      </c>
      <c r="C96">
        <v>75885689</v>
      </c>
      <c r="D96" s="36">
        <v>4663</v>
      </c>
      <c r="E96" s="37">
        <f t="shared" si="18"/>
        <v>16274.005790263778</v>
      </c>
      <c r="F96" s="38">
        <f t="shared" si="15"/>
        <v>0.85798672949948407</v>
      </c>
      <c r="G96" s="39">
        <f t="shared" si="16"/>
        <v>1616.196176671343</v>
      </c>
      <c r="H96" s="39">
        <f t="shared" si="17"/>
        <v>278.91279009322329</v>
      </c>
      <c r="I96" s="37">
        <f t="shared" si="19"/>
        <v>1895.1089667645663</v>
      </c>
      <c r="J96" s="40">
        <f t="shared" si="20"/>
        <v>-213.09916849135388</v>
      </c>
      <c r="K96" s="37">
        <f t="shared" si="21"/>
        <v>1682.0097982732125</v>
      </c>
      <c r="L96" s="37">
        <f t="shared" si="22"/>
        <v>8836893.1120231729</v>
      </c>
      <c r="M96" s="37">
        <f t="shared" si="23"/>
        <v>7843211.6893479899</v>
      </c>
      <c r="N96" s="41">
        <f>'jan-mai'!M96</f>
        <v>6066086.8120202264</v>
      </c>
      <c r="O96" s="41">
        <f t="shared" si="24"/>
        <v>1777124.8773277635</v>
      </c>
      <c r="P96" s="4"/>
      <c r="Q96" s="4"/>
      <c r="R96" s="4"/>
      <c r="S96" s="4"/>
      <c r="T96" s="4"/>
      <c r="U96" s="4"/>
      <c r="V96" s="4"/>
      <c r="W96" s="4"/>
      <c r="X96" s="4"/>
      <c r="Y96" s="4"/>
    </row>
    <row r="97" spans="1:25" s="34" customFormat="1" ht="14.5" x14ac:dyDescent="0.35">
      <c r="A97" s="33">
        <v>1874</v>
      </c>
      <c r="B97" s="34" t="s">
        <v>323</v>
      </c>
      <c r="C97">
        <v>18472057</v>
      </c>
      <c r="D97" s="36">
        <v>1015</v>
      </c>
      <c r="E97" s="37">
        <f t="shared" si="18"/>
        <v>18199.07093596059</v>
      </c>
      <c r="F97" s="38">
        <f t="shared" si="15"/>
        <v>0.95947866514927982</v>
      </c>
      <c r="G97" s="39">
        <f t="shared" si="16"/>
        <v>461.15708925325595</v>
      </c>
      <c r="H97" s="39">
        <f t="shared" si="17"/>
        <v>0</v>
      </c>
      <c r="I97" s="37">
        <f t="shared" si="19"/>
        <v>461.15708925325595</v>
      </c>
      <c r="J97" s="40">
        <f t="shared" si="20"/>
        <v>-213.09916849135388</v>
      </c>
      <c r="K97" s="37">
        <f t="shared" si="21"/>
        <v>248.05792076190207</v>
      </c>
      <c r="L97" s="37">
        <f t="shared" si="22"/>
        <v>468074.44559205481</v>
      </c>
      <c r="M97" s="37">
        <f t="shared" si="23"/>
        <v>251778.78957333061</v>
      </c>
      <c r="N97" s="41">
        <f>'jan-mai'!M97</f>
        <v>1170279.0511367207</v>
      </c>
      <c r="O97" s="41">
        <f t="shared" si="24"/>
        <v>-918500.26156339003</v>
      </c>
      <c r="P97" s="4"/>
      <c r="Q97" s="4"/>
      <c r="R97" s="4"/>
      <c r="S97" s="4"/>
      <c r="T97" s="4"/>
      <c r="U97" s="4"/>
      <c r="V97" s="4"/>
      <c r="W97" s="4"/>
      <c r="X97" s="4"/>
      <c r="Y97" s="4"/>
    </row>
    <row r="98" spans="1:25" s="34" customFormat="1" ht="14.5" x14ac:dyDescent="0.35">
      <c r="A98" s="33">
        <v>1875</v>
      </c>
      <c r="B98" s="34" t="s">
        <v>440</v>
      </c>
      <c r="C98">
        <v>50449367</v>
      </c>
      <c r="D98" s="36">
        <v>2766</v>
      </c>
      <c r="E98" s="37">
        <f t="shared" si="18"/>
        <v>18239.10592913955</v>
      </c>
      <c r="F98" s="38">
        <f t="shared" si="15"/>
        <v>0.96158936200571699</v>
      </c>
      <c r="G98" s="39">
        <f t="shared" si="16"/>
        <v>437.1360933458796</v>
      </c>
      <c r="H98" s="39">
        <f t="shared" si="17"/>
        <v>0</v>
      </c>
      <c r="I98" s="37">
        <f t="shared" si="19"/>
        <v>437.1360933458796</v>
      </c>
      <c r="J98" s="40">
        <f t="shared" si="20"/>
        <v>-213.09916849135388</v>
      </c>
      <c r="K98" s="37">
        <f t="shared" si="21"/>
        <v>224.03692485452572</v>
      </c>
      <c r="L98" s="37">
        <f t="shared" si="22"/>
        <v>1209118.4341947029</v>
      </c>
      <c r="M98" s="37">
        <f t="shared" si="23"/>
        <v>619686.1341476182</v>
      </c>
      <c r="N98" s="41">
        <f>'jan-mai'!M98</f>
        <v>-905166.59817127022</v>
      </c>
      <c r="O98" s="41">
        <f t="shared" si="24"/>
        <v>1524852.7323188884</v>
      </c>
      <c r="P98" s="4"/>
      <c r="Q98" s="4"/>
      <c r="R98" s="4"/>
      <c r="S98" s="4"/>
      <c r="T98" s="4"/>
      <c r="U98" s="4"/>
      <c r="V98" s="4"/>
      <c r="W98" s="4"/>
      <c r="X98" s="4"/>
      <c r="Y98" s="4"/>
    </row>
    <row r="99" spans="1:25" s="34" customFormat="1" ht="14.5" x14ac:dyDescent="0.35">
      <c r="A99" s="33">
        <v>3001</v>
      </c>
      <c r="B99" s="34" t="s">
        <v>63</v>
      </c>
      <c r="C99">
        <v>453259342</v>
      </c>
      <c r="D99" s="36">
        <v>31373</v>
      </c>
      <c r="E99" s="37">
        <f t="shared" si="18"/>
        <v>14447.433844388486</v>
      </c>
      <c r="F99" s="38">
        <f t="shared" si="15"/>
        <v>0.76168748331298941</v>
      </c>
      <c r="G99" s="39">
        <f t="shared" si="16"/>
        <v>2712.1393441965179</v>
      </c>
      <c r="H99" s="39">
        <f t="shared" si="17"/>
        <v>918.21297114957542</v>
      </c>
      <c r="I99" s="37">
        <f t="shared" si="19"/>
        <v>3630.3523153460933</v>
      </c>
      <c r="J99" s="40">
        <f t="shared" si="20"/>
        <v>-213.09916849135388</v>
      </c>
      <c r="K99" s="37">
        <f t="shared" si="21"/>
        <v>3417.2531468547395</v>
      </c>
      <c r="L99" s="37">
        <f t="shared" si="22"/>
        <v>113895043.18935299</v>
      </c>
      <c r="M99" s="37">
        <f t="shared" si="23"/>
        <v>107209482.97627375</v>
      </c>
      <c r="N99" s="41">
        <f>'jan-mai'!M99</f>
        <v>84573798.229371786</v>
      </c>
      <c r="O99" s="41">
        <f t="shared" si="24"/>
        <v>22635684.746901959</v>
      </c>
      <c r="P99" s="4"/>
      <c r="Q99" s="4"/>
      <c r="R99" s="4"/>
      <c r="S99" s="4"/>
      <c r="T99" s="4"/>
      <c r="U99" s="4"/>
      <c r="V99" s="4"/>
      <c r="W99" s="4"/>
      <c r="X99" s="4"/>
      <c r="Y99" s="4"/>
    </row>
    <row r="100" spans="1:25" s="34" customFormat="1" ht="14.5" x14ac:dyDescent="0.35">
      <c r="A100" s="33">
        <v>3002</v>
      </c>
      <c r="B100" s="34" t="s">
        <v>64</v>
      </c>
      <c r="C100">
        <v>816484677</v>
      </c>
      <c r="D100" s="36">
        <v>49273</v>
      </c>
      <c r="E100" s="37">
        <f t="shared" si="18"/>
        <v>16570.630507580216</v>
      </c>
      <c r="F100" s="38">
        <f t="shared" si="15"/>
        <v>0.87362516999034945</v>
      </c>
      <c r="G100" s="39">
        <f t="shared" si="16"/>
        <v>1438.2213462814805</v>
      </c>
      <c r="H100" s="39">
        <f t="shared" si="17"/>
        <v>175.09413903247022</v>
      </c>
      <c r="I100" s="37">
        <f t="shared" si="19"/>
        <v>1613.3154853139506</v>
      </c>
      <c r="J100" s="40">
        <f t="shared" si="20"/>
        <v>-213.09916849135388</v>
      </c>
      <c r="K100" s="37">
        <f t="shared" si="21"/>
        <v>1400.2163168225968</v>
      </c>
      <c r="L100" s="37">
        <f t="shared" si="22"/>
        <v>79492893.907874286</v>
      </c>
      <c r="M100" s="37">
        <f t="shared" si="23"/>
        <v>68992858.578799814</v>
      </c>
      <c r="N100" s="41">
        <f>'jan-mai'!M100</f>
        <v>52785471.21863018</v>
      </c>
      <c r="O100" s="41">
        <f t="shared" si="24"/>
        <v>16207387.360169634</v>
      </c>
      <c r="P100" s="4"/>
      <c r="Q100" s="4"/>
      <c r="R100" s="4"/>
      <c r="S100" s="4"/>
      <c r="T100" s="4"/>
      <c r="U100" s="4"/>
      <c r="V100" s="4"/>
      <c r="W100" s="4"/>
      <c r="X100" s="4"/>
      <c r="Y100" s="4"/>
    </row>
    <row r="101" spans="1:25" s="34" customFormat="1" ht="14.5" x14ac:dyDescent="0.35">
      <c r="A101" s="33">
        <v>3003</v>
      </c>
      <c r="B101" s="34" t="s">
        <v>65</v>
      </c>
      <c r="C101">
        <v>869756956</v>
      </c>
      <c r="D101" s="36">
        <v>56732</v>
      </c>
      <c r="E101" s="37">
        <f t="shared" si="18"/>
        <v>15330.976450680391</v>
      </c>
      <c r="F101" s="38">
        <f t="shared" si="15"/>
        <v>0.80826899747217507</v>
      </c>
      <c r="G101" s="39">
        <f t="shared" si="16"/>
        <v>2182.013780421375</v>
      </c>
      <c r="H101" s="39">
        <f t="shared" si="17"/>
        <v>608.97305894740873</v>
      </c>
      <c r="I101" s="37">
        <f t="shared" si="19"/>
        <v>2790.9868393687839</v>
      </c>
      <c r="J101" s="40">
        <f t="shared" si="20"/>
        <v>-213.09916849135388</v>
      </c>
      <c r="K101" s="37">
        <f t="shared" si="21"/>
        <v>2577.8876708774301</v>
      </c>
      <c r="L101" s="37">
        <f t="shared" si="22"/>
        <v>158338265.37106985</v>
      </c>
      <c r="M101" s="37">
        <f t="shared" si="23"/>
        <v>146248723.34421837</v>
      </c>
      <c r="N101" s="41">
        <f>'jan-mai'!M101</f>
        <v>112692043.54589997</v>
      </c>
      <c r="O101" s="41">
        <f t="shared" si="24"/>
        <v>33556679.798318401</v>
      </c>
      <c r="P101" s="4"/>
      <c r="Q101" s="4"/>
      <c r="R101" s="4"/>
      <c r="S101" s="4"/>
      <c r="T101" s="4"/>
      <c r="U101" s="4"/>
      <c r="V101" s="4"/>
      <c r="W101" s="4"/>
      <c r="X101" s="4"/>
      <c r="Y101" s="4"/>
    </row>
    <row r="102" spans="1:25" s="34" customFormat="1" ht="14.5" x14ac:dyDescent="0.35">
      <c r="A102" s="33">
        <v>3004</v>
      </c>
      <c r="B102" s="34" t="s">
        <v>66</v>
      </c>
      <c r="C102">
        <v>1299906313</v>
      </c>
      <c r="D102" s="36">
        <v>82385</v>
      </c>
      <c r="E102" s="37">
        <f t="shared" si="18"/>
        <v>15778.434338775263</v>
      </c>
      <c r="F102" s="38">
        <f t="shared" si="15"/>
        <v>0.83185955869865247</v>
      </c>
      <c r="G102" s="39">
        <f t="shared" si="16"/>
        <v>1913.5390475644517</v>
      </c>
      <c r="H102" s="39">
        <f t="shared" si="17"/>
        <v>452.36279811420349</v>
      </c>
      <c r="I102" s="37">
        <f t="shared" si="19"/>
        <v>2365.9018456786553</v>
      </c>
      <c r="J102" s="40">
        <f t="shared" si="20"/>
        <v>-213.09916849135388</v>
      </c>
      <c r="K102" s="37">
        <f t="shared" si="21"/>
        <v>2152.8026771873015</v>
      </c>
      <c r="L102" s="37">
        <f t="shared" si="22"/>
        <v>194914823.55623603</v>
      </c>
      <c r="M102" s="37">
        <f t="shared" si="23"/>
        <v>177358648.56007582</v>
      </c>
      <c r="N102" s="41">
        <f>'jan-mai'!M102</f>
        <v>143965318.54965404</v>
      </c>
      <c r="O102" s="41">
        <f t="shared" si="24"/>
        <v>33393330.010421783</v>
      </c>
      <c r="P102" s="4"/>
      <c r="Q102" s="4"/>
      <c r="R102" s="4"/>
      <c r="S102" s="4"/>
      <c r="T102" s="4"/>
      <c r="U102" s="4"/>
      <c r="V102" s="4"/>
      <c r="W102" s="4"/>
      <c r="X102" s="4"/>
      <c r="Y102" s="4"/>
    </row>
    <row r="103" spans="1:25" s="34" customFormat="1" ht="14.5" x14ac:dyDescent="0.35">
      <c r="A103" s="33">
        <v>3005</v>
      </c>
      <c r="B103" s="34" t="s">
        <v>138</v>
      </c>
      <c r="C103">
        <v>1775341734</v>
      </c>
      <c r="D103" s="36">
        <v>101386</v>
      </c>
      <c r="E103" s="37">
        <f t="shared" si="18"/>
        <v>17510.718777740516</v>
      </c>
      <c r="F103" s="38">
        <f t="shared" si="15"/>
        <v>0.92318784501644635</v>
      </c>
      <c r="G103" s="39">
        <f t="shared" si="16"/>
        <v>874.16838418530017</v>
      </c>
      <c r="H103" s="39">
        <f t="shared" si="17"/>
        <v>0</v>
      </c>
      <c r="I103" s="37">
        <f t="shared" si="19"/>
        <v>874.16838418530017</v>
      </c>
      <c r="J103" s="40">
        <f t="shared" si="20"/>
        <v>-213.09916849135388</v>
      </c>
      <c r="K103" s="37">
        <f t="shared" si="21"/>
        <v>661.06921569394626</v>
      </c>
      <c r="L103" s="37">
        <f t="shared" si="22"/>
        <v>88628435.799010843</v>
      </c>
      <c r="M103" s="37">
        <f t="shared" si="23"/>
        <v>67023163.502346434</v>
      </c>
      <c r="N103" s="41">
        <f>'jan-mai'!M103</f>
        <v>57220887.198050432</v>
      </c>
      <c r="O103" s="41">
        <f t="shared" si="24"/>
        <v>9802276.3042960018</v>
      </c>
      <c r="P103" s="4"/>
      <c r="Q103" s="4"/>
      <c r="R103" s="4"/>
      <c r="S103" s="4"/>
      <c r="T103" s="4"/>
      <c r="U103" s="4"/>
      <c r="V103" s="4"/>
      <c r="W103" s="4"/>
      <c r="X103" s="4"/>
      <c r="Y103" s="4"/>
    </row>
    <row r="104" spans="1:25" s="34" customFormat="1" ht="14.5" x14ac:dyDescent="0.35">
      <c r="A104" s="33">
        <v>3006</v>
      </c>
      <c r="B104" s="34" t="s">
        <v>139</v>
      </c>
      <c r="C104">
        <v>552052786</v>
      </c>
      <c r="D104" s="36">
        <v>27723</v>
      </c>
      <c r="E104" s="37">
        <f t="shared" si="18"/>
        <v>19913.169065396964</v>
      </c>
      <c r="F104" s="38">
        <f t="shared" si="15"/>
        <v>1.0498481455998863</v>
      </c>
      <c r="G104" s="39">
        <f t="shared" si="16"/>
        <v>-567.3017884085682</v>
      </c>
      <c r="H104" s="39">
        <f t="shared" si="17"/>
        <v>0</v>
      </c>
      <c r="I104" s="37">
        <f t="shared" si="19"/>
        <v>-567.3017884085682</v>
      </c>
      <c r="J104" s="40">
        <f t="shared" si="20"/>
        <v>-213.09916849135388</v>
      </c>
      <c r="K104" s="37">
        <f t="shared" si="21"/>
        <v>-780.40095689992211</v>
      </c>
      <c r="L104" s="37">
        <f t="shared" si="22"/>
        <v>-15727307.480050737</v>
      </c>
      <c r="M104" s="37">
        <f t="shared" si="23"/>
        <v>-21635055.728136539</v>
      </c>
      <c r="N104" s="41">
        <f>'jan-mai'!M104</f>
        <v>-14239423.565619001</v>
      </c>
      <c r="O104" s="41">
        <f t="shared" si="24"/>
        <v>-7395632.1625175383</v>
      </c>
      <c r="P104" s="4"/>
      <c r="Q104" s="4"/>
      <c r="R104" s="4"/>
      <c r="S104" s="4"/>
      <c r="T104" s="4"/>
    </row>
    <row r="105" spans="1:25" s="34" customFormat="1" ht="14.5" x14ac:dyDescent="0.35">
      <c r="A105" s="33">
        <v>3007</v>
      </c>
      <c r="B105" s="34" t="s">
        <v>140</v>
      </c>
      <c r="C105">
        <v>508602805</v>
      </c>
      <c r="D105" s="36">
        <v>30641</v>
      </c>
      <c r="E105" s="37">
        <f t="shared" si="18"/>
        <v>16598.766521980353</v>
      </c>
      <c r="F105" s="38">
        <f t="shared" si="15"/>
        <v>0.8751085372256473</v>
      </c>
      <c r="G105" s="39">
        <f t="shared" si="16"/>
        <v>1421.339737641398</v>
      </c>
      <c r="H105" s="39">
        <f t="shared" si="17"/>
        <v>165.24653399242214</v>
      </c>
      <c r="I105" s="37">
        <f t="shared" si="19"/>
        <v>1586.5862716338202</v>
      </c>
      <c r="J105" s="40">
        <f t="shared" si="20"/>
        <v>-213.09916849135388</v>
      </c>
      <c r="K105" s="37">
        <f t="shared" si="21"/>
        <v>1373.4871031424664</v>
      </c>
      <c r="L105" s="37">
        <f t="shared" si="22"/>
        <v>48614589.949131884</v>
      </c>
      <c r="M105" s="37">
        <f t="shared" si="23"/>
        <v>42085018.327388309</v>
      </c>
      <c r="N105" s="41">
        <f>'jan-mai'!M105</f>
        <v>38817729.097911596</v>
      </c>
      <c r="O105" s="41">
        <f t="shared" si="24"/>
        <v>3267289.2294767126</v>
      </c>
      <c r="P105" s="4"/>
      <c r="Q105" s="4"/>
      <c r="R105" s="4"/>
      <c r="S105" s="4"/>
      <c r="T105" s="4"/>
    </row>
    <row r="106" spans="1:25" s="34" customFormat="1" ht="14.5" x14ac:dyDescent="0.35">
      <c r="A106" s="33">
        <v>3011</v>
      </c>
      <c r="B106" s="34" t="s">
        <v>67</v>
      </c>
      <c r="C106">
        <v>94110784</v>
      </c>
      <c r="D106" s="36">
        <v>4668</v>
      </c>
      <c r="E106" s="37">
        <f t="shared" si="18"/>
        <v>20160.836332476436</v>
      </c>
      <c r="F106" s="38">
        <f t="shared" si="15"/>
        <v>1.0629054857055853</v>
      </c>
      <c r="G106" s="39">
        <f t="shared" si="16"/>
        <v>-715.9021486562516</v>
      </c>
      <c r="H106" s="39">
        <f t="shared" si="17"/>
        <v>0</v>
      </c>
      <c r="I106" s="37">
        <f t="shared" si="19"/>
        <v>-715.9021486562516</v>
      </c>
      <c r="J106" s="40">
        <f t="shared" si="20"/>
        <v>-213.09916849135388</v>
      </c>
      <c r="K106" s="37">
        <f t="shared" si="21"/>
        <v>-929.0013171476055</v>
      </c>
      <c r="L106" s="37">
        <f t="shared" si="22"/>
        <v>-3341831.2299273824</v>
      </c>
      <c r="M106" s="37">
        <f t="shared" si="23"/>
        <v>-4336578.1484450223</v>
      </c>
      <c r="N106" s="41">
        <f>'jan-mai'!M106</f>
        <v>-2854841.1027706051</v>
      </c>
      <c r="O106" s="41">
        <f t="shared" si="24"/>
        <v>-1481737.0456744172</v>
      </c>
      <c r="P106" s="4"/>
      <c r="Q106" s="4"/>
      <c r="R106" s="4"/>
      <c r="S106" s="4"/>
      <c r="T106" s="4"/>
    </row>
    <row r="107" spans="1:25" s="34" customFormat="1" ht="14.5" x14ac:dyDescent="0.35">
      <c r="A107" s="33">
        <v>3012</v>
      </c>
      <c r="B107" s="34" t="s">
        <v>68</v>
      </c>
      <c r="C107">
        <v>19776115</v>
      </c>
      <c r="D107" s="36">
        <v>1325</v>
      </c>
      <c r="E107" s="37">
        <f t="shared" si="18"/>
        <v>14925.369811320756</v>
      </c>
      <c r="F107" s="38">
        <f t="shared" si="15"/>
        <v>0.78688488845485804</v>
      </c>
      <c r="G107" s="39">
        <f t="shared" si="16"/>
        <v>2425.3777640371563</v>
      </c>
      <c r="H107" s="39">
        <f t="shared" si="17"/>
        <v>750.93538272328124</v>
      </c>
      <c r="I107" s="37">
        <f t="shared" si="19"/>
        <v>3176.3131467604376</v>
      </c>
      <c r="J107" s="40">
        <f t="shared" si="20"/>
        <v>-213.09916849135388</v>
      </c>
      <c r="K107" s="37">
        <f t="shared" si="21"/>
        <v>2963.2139782690838</v>
      </c>
      <c r="L107" s="37">
        <f t="shared" si="22"/>
        <v>4208614.91945758</v>
      </c>
      <c r="M107" s="37">
        <f t="shared" si="23"/>
        <v>3926258.5212065359</v>
      </c>
      <c r="N107" s="41">
        <f>'jan-mai'!M107</f>
        <v>3302028.7502523703</v>
      </c>
      <c r="O107" s="41">
        <f t="shared" si="24"/>
        <v>624229.77095416561</v>
      </c>
      <c r="P107" s="4"/>
      <c r="Q107" s="4"/>
      <c r="R107" s="4"/>
      <c r="S107" s="4"/>
      <c r="T107" s="4"/>
    </row>
    <row r="108" spans="1:25" s="34" customFormat="1" ht="14.5" x14ac:dyDescent="0.35">
      <c r="A108" s="33">
        <v>3013</v>
      </c>
      <c r="B108" s="34" t="s">
        <v>69</v>
      </c>
      <c r="C108">
        <v>52502537</v>
      </c>
      <c r="D108" s="36">
        <v>3595</v>
      </c>
      <c r="E108" s="37">
        <f t="shared" si="18"/>
        <v>14604.321835883171</v>
      </c>
      <c r="F108" s="38">
        <f t="shared" si="15"/>
        <v>0.76995882206357524</v>
      </c>
      <c r="G108" s="39">
        <f t="shared" si="16"/>
        <v>2618.0065492997073</v>
      </c>
      <c r="H108" s="39">
        <f t="shared" si="17"/>
        <v>863.30217412643583</v>
      </c>
      <c r="I108" s="37">
        <f t="shared" si="19"/>
        <v>3481.3087234261429</v>
      </c>
      <c r="J108" s="40">
        <f t="shared" si="20"/>
        <v>-213.09916849135388</v>
      </c>
      <c r="K108" s="37">
        <f t="shared" si="21"/>
        <v>3268.2095549347891</v>
      </c>
      <c r="L108" s="37">
        <f t="shared" si="22"/>
        <v>12515304.860716984</v>
      </c>
      <c r="M108" s="37">
        <f t="shared" si="23"/>
        <v>11749213.349990567</v>
      </c>
      <c r="N108" s="41">
        <f>'jan-mai'!M108</f>
        <v>9690962.9808734078</v>
      </c>
      <c r="O108" s="41">
        <f t="shared" si="24"/>
        <v>2058250.3691171594</v>
      </c>
      <c r="P108" s="4"/>
      <c r="Q108" s="4"/>
      <c r="R108" s="4"/>
      <c r="S108" s="4"/>
      <c r="T108" s="4"/>
    </row>
    <row r="109" spans="1:25" s="34" customFormat="1" ht="14.5" x14ac:dyDescent="0.35">
      <c r="A109" s="33">
        <v>3014</v>
      </c>
      <c r="B109" s="34" t="s">
        <v>419</v>
      </c>
      <c r="C109">
        <v>712925655</v>
      </c>
      <c r="D109" s="36">
        <v>44792</v>
      </c>
      <c r="E109" s="37">
        <f t="shared" si="18"/>
        <v>15916.361292195035</v>
      </c>
      <c r="F109" s="38">
        <f t="shared" si="15"/>
        <v>0.83913124688652674</v>
      </c>
      <c r="G109" s="39">
        <f t="shared" si="16"/>
        <v>1830.7828755125886</v>
      </c>
      <c r="H109" s="39">
        <f t="shared" si="17"/>
        <v>404.08836441728334</v>
      </c>
      <c r="I109" s="37">
        <f t="shared" si="19"/>
        <v>2234.871239929872</v>
      </c>
      <c r="J109" s="40">
        <f t="shared" si="20"/>
        <v>-213.09916849135388</v>
      </c>
      <c r="K109" s="37">
        <f t="shared" si="21"/>
        <v>2021.7720714385182</v>
      </c>
      <c r="L109" s="37">
        <f t="shared" si="22"/>
        <v>100104352.57893883</v>
      </c>
      <c r="M109" s="37">
        <f t="shared" si="23"/>
        <v>90559214.623874113</v>
      </c>
      <c r="N109" s="41">
        <f>'jan-mai'!M109</f>
        <v>70617499.560606912</v>
      </c>
      <c r="O109" s="41">
        <f t="shared" si="24"/>
        <v>19941715.063267201</v>
      </c>
      <c r="P109" s="4"/>
      <c r="Q109" s="4"/>
      <c r="R109" s="4"/>
      <c r="S109" s="4"/>
      <c r="T109" s="4"/>
    </row>
    <row r="110" spans="1:25" s="34" customFormat="1" ht="14.5" x14ac:dyDescent="0.35">
      <c r="A110" s="33">
        <v>3015</v>
      </c>
      <c r="B110" s="34" t="s">
        <v>70</v>
      </c>
      <c r="C110">
        <v>57846984</v>
      </c>
      <c r="D110" s="36">
        <v>3805</v>
      </c>
      <c r="E110" s="37">
        <f t="shared" si="18"/>
        <v>15202.886727989488</v>
      </c>
      <c r="F110" s="38">
        <f t="shared" si="15"/>
        <v>0.80151594086949074</v>
      </c>
      <c r="G110" s="39">
        <f t="shared" si="16"/>
        <v>2258.8676140359171</v>
      </c>
      <c r="H110" s="39">
        <f t="shared" si="17"/>
        <v>653.80446188922497</v>
      </c>
      <c r="I110" s="37">
        <f t="shared" si="19"/>
        <v>2912.6720759251421</v>
      </c>
      <c r="J110" s="40">
        <f t="shared" si="20"/>
        <v>-213.09916849135388</v>
      </c>
      <c r="K110" s="37">
        <f t="shared" si="21"/>
        <v>2699.5729074337883</v>
      </c>
      <c r="L110" s="37">
        <f t="shared" si="22"/>
        <v>11082717.248895166</v>
      </c>
      <c r="M110" s="37">
        <f t="shared" si="23"/>
        <v>10271874.912785564</v>
      </c>
      <c r="N110" s="41">
        <f>'jan-mai'!M110</f>
        <v>8176092.4931775583</v>
      </c>
      <c r="O110" s="41">
        <f t="shared" si="24"/>
        <v>2095782.4196080053</v>
      </c>
      <c r="P110" s="4"/>
      <c r="Q110" s="4"/>
      <c r="R110" s="4"/>
      <c r="S110" s="4"/>
      <c r="T110" s="4"/>
    </row>
    <row r="111" spans="1:25" s="34" customFormat="1" ht="14.5" x14ac:dyDescent="0.35">
      <c r="A111" s="33">
        <v>3016</v>
      </c>
      <c r="B111" s="34" t="s">
        <v>71</v>
      </c>
      <c r="C111">
        <v>128163229</v>
      </c>
      <c r="D111" s="36">
        <v>8255</v>
      </c>
      <c r="E111" s="37">
        <f t="shared" si="18"/>
        <v>15525.527437916415</v>
      </c>
      <c r="F111" s="38">
        <f t="shared" si="15"/>
        <v>0.8185259782924349</v>
      </c>
      <c r="G111" s="39">
        <f t="shared" si="16"/>
        <v>2065.2831880797607</v>
      </c>
      <c r="H111" s="39">
        <f t="shared" si="17"/>
        <v>540.88021341480044</v>
      </c>
      <c r="I111" s="37">
        <f t="shared" si="19"/>
        <v>2606.1634014945612</v>
      </c>
      <c r="J111" s="40">
        <f t="shared" si="20"/>
        <v>-213.09916849135388</v>
      </c>
      <c r="K111" s="37">
        <f t="shared" si="21"/>
        <v>2393.0642330032074</v>
      </c>
      <c r="L111" s="37">
        <f t="shared" si="22"/>
        <v>21513878.879337601</v>
      </c>
      <c r="M111" s="37">
        <f t="shared" si="23"/>
        <v>19754745.243441477</v>
      </c>
      <c r="N111" s="41">
        <f>'jan-mai'!M111</f>
        <v>18563739.856289301</v>
      </c>
      <c r="O111" s="41">
        <f t="shared" si="24"/>
        <v>1191005.3871521764</v>
      </c>
      <c r="P111" s="4"/>
      <c r="Q111" s="4"/>
      <c r="R111" s="4"/>
      <c r="S111" s="4"/>
      <c r="T111" s="4"/>
    </row>
    <row r="112" spans="1:25" s="34" customFormat="1" ht="14.5" x14ac:dyDescent="0.35">
      <c r="A112" s="33">
        <v>3017</v>
      </c>
      <c r="B112" s="34" t="s">
        <v>72</v>
      </c>
      <c r="C112">
        <v>123029836</v>
      </c>
      <c r="D112" s="36">
        <v>7508</v>
      </c>
      <c r="E112" s="37">
        <f t="shared" si="18"/>
        <v>16386.499200852424</v>
      </c>
      <c r="F112" s="38">
        <f t="shared" si="15"/>
        <v>0.86391752826440393</v>
      </c>
      <c r="G112" s="39">
        <f t="shared" si="16"/>
        <v>1548.7001303181553</v>
      </c>
      <c r="H112" s="39">
        <f t="shared" si="17"/>
        <v>239.54009638719725</v>
      </c>
      <c r="I112" s="37">
        <f t="shared" si="19"/>
        <v>1788.2402267053526</v>
      </c>
      <c r="J112" s="40">
        <f t="shared" si="20"/>
        <v>-213.09916849135388</v>
      </c>
      <c r="K112" s="37">
        <f t="shared" si="21"/>
        <v>1575.1410582139988</v>
      </c>
      <c r="L112" s="37">
        <f t="shared" si="22"/>
        <v>13426107.622103788</v>
      </c>
      <c r="M112" s="37">
        <f t="shared" si="23"/>
        <v>11826159.065070704</v>
      </c>
      <c r="N112" s="41">
        <f>'jan-mai'!M112</f>
        <v>11266525.441807393</v>
      </c>
      <c r="O112" s="41">
        <f t="shared" si="24"/>
        <v>559633.62326331064</v>
      </c>
      <c r="P112" s="4"/>
      <c r="Q112" s="4"/>
      <c r="R112" s="4"/>
      <c r="S112" s="4"/>
      <c r="T112" s="4"/>
    </row>
    <row r="113" spans="1:20" s="34" customFormat="1" ht="14.5" x14ac:dyDescent="0.35">
      <c r="A113" s="33">
        <v>3018</v>
      </c>
      <c r="B113" s="34" t="s">
        <v>420</v>
      </c>
      <c r="C113">
        <v>88239763</v>
      </c>
      <c r="D113" s="36">
        <v>5736</v>
      </c>
      <c r="E113" s="37">
        <f t="shared" si="18"/>
        <v>15383.501220362623</v>
      </c>
      <c r="F113" s="38">
        <f t="shared" si="15"/>
        <v>0.81103817157338709</v>
      </c>
      <c r="G113" s="39">
        <f t="shared" si="16"/>
        <v>2150.4989186120361</v>
      </c>
      <c r="H113" s="39">
        <f t="shared" si="17"/>
        <v>590.58938955862766</v>
      </c>
      <c r="I113" s="37">
        <f t="shared" si="19"/>
        <v>2741.0883081706638</v>
      </c>
      <c r="J113" s="40">
        <f t="shared" si="20"/>
        <v>-213.09916849135388</v>
      </c>
      <c r="K113" s="37">
        <f t="shared" si="21"/>
        <v>2527.98913967931</v>
      </c>
      <c r="L113" s="37">
        <f t="shared" si="22"/>
        <v>15722882.535666928</v>
      </c>
      <c r="M113" s="37">
        <f t="shared" si="23"/>
        <v>14500545.705200523</v>
      </c>
      <c r="N113" s="41">
        <f>'jan-mai'!M113</f>
        <v>11417432.587507622</v>
      </c>
      <c r="O113" s="41">
        <f t="shared" si="24"/>
        <v>3083113.1176929008</v>
      </c>
      <c r="P113" s="4"/>
      <c r="Q113" s="4"/>
      <c r="R113" s="4"/>
      <c r="S113" s="4"/>
      <c r="T113" s="4"/>
    </row>
    <row r="114" spans="1:20" s="34" customFormat="1" ht="14.5" x14ac:dyDescent="0.35">
      <c r="A114" s="33">
        <v>3019</v>
      </c>
      <c r="B114" s="34" t="s">
        <v>73</v>
      </c>
      <c r="C114">
        <v>332955079</v>
      </c>
      <c r="D114" s="36">
        <v>18042</v>
      </c>
      <c r="E114" s="37">
        <f t="shared" si="18"/>
        <v>18454.444019510032</v>
      </c>
      <c r="F114" s="38">
        <f t="shared" si="15"/>
        <v>0.97294226591116906</v>
      </c>
      <c r="G114" s="39">
        <f t="shared" si="16"/>
        <v>307.93323912359045</v>
      </c>
      <c r="H114" s="39">
        <f t="shared" si="17"/>
        <v>0</v>
      </c>
      <c r="I114" s="37">
        <f t="shared" si="19"/>
        <v>307.93323912359045</v>
      </c>
      <c r="J114" s="40">
        <f t="shared" si="20"/>
        <v>-213.09916849135388</v>
      </c>
      <c r="K114" s="37">
        <f t="shared" si="21"/>
        <v>94.834070632236575</v>
      </c>
      <c r="L114" s="37">
        <f t="shared" si="22"/>
        <v>5555731.5002678186</v>
      </c>
      <c r="M114" s="37">
        <f t="shared" si="23"/>
        <v>1710996.3023468123</v>
      </c>
      <c r="N114" s="41">
        <f>'jan-mai'!M114</f>
        <v>2383207.4279804546</v>
      </c>
      <c r="O114" s="41">
        <f t="shared" si="24"/>
        <v>-672211.12563364231</v>
      </c>
      <c r="P114" s="4"/>
      <c r="Q114" s="4"/>
      <c r="R114" s="4"/>
      <c r="S114" s="4"/>
      <c r="T114" s="4"/>
    </row>
    <row r="115" spans="1:20" s="34" customFormat="1" ht="14.5" x14ac:dyDescent="0.35">
      <c r="A115" s="33">
        <v>3020</v>
      </c>
      <c r="B115" s="34" t="s">
        <v>421</v>
      </c>
      <c r="C115">
        <v>1257804933</v>
      </c>
      <c r="D115" s="36">
        <v>59288</v>
      </c>
      <c r="E115" s="37">
        <f t="shared" si="18"/>
        <v>21215.168887464581</v>
      </c>
      <c r="F115" s="38">
        <f t="shared" si="15"/>
        <v>1.1184912678613412</v>
      </c>
      <c r="G115" s="39">
        <f t="shared" si="16"/>
        <v>-1348.5016816491384</v>
      </c>
      <c r="H115" s="39">
        <f t="shared" si="17"/>
        <v>0</v>
      </c>
      <c r="I115" s="37">
        <f t="shared" si="19"/>
        <v>-1348.5016816491384</v>
      </c>
      <c r="J115" s="40">
        <f t="shared" si="20"/>
        <v>-213.09916849135388</v>
      </c>
      <c r="K115" s="37">
        <f t="shared" si="21"/>
        <v>-1561.6008501404922</v>
      </c>
      <c r="L115" s="37">
        <f t="shared" si="22"/>
        <v>-79949967.701614112</v>
      </c>
      <c r="M115" s="37">
        <f t="shared" si="23"/>
        <v>-92584191.2031295</v>
      </c>
      <c r="N115" s="41">
        <f>'jan-mai'!M115</f>
        <v>-77023173.333904013</v>
      </c>
      <c r="O115" s="41">
        <f t="shared" si="24"/>
        <v>-15561017.869225487</v>
      </c>
      <c r="P115" s="4"/>
      <c r="Q115" s="4"/>
      <c r="R115" s="4"/>
      <c r="S115" s="4"/>
      <c r="T115" s="4"/>
    </row>
    <row r="116" spans="1:20" s="34" customFormat="1" ht="14.5" x14ac:dyDescent="0.35">
      <c r="A116" s="33">
        <v>3021</v>
      </c>
      <c r="B116" s="34" t="s">
        <v>74</v>
      </c>
      <c r="C116">
        <v>362445124</v>
      </c>
      <c r="D116" s="36">
        <v>20439</v>
      </c>
      <c r="E116" s="37">
        <f t="shared" si="18"/>
        <v>17733.016488086501</v>
      </c>
      <c r="F116" s="38">
        <f t="shared" si="15"/>
        <v>0.9349076691293936</v>
      </c>
      <c r="G116" s="39">
        <f t="shared" si="16"/>
        <v>740.78975797770909</v>
      </c>
      <c r="H116" s="39">
        <f t="shared" si="17"/>
        <v>0</v>
      </c>
      <c r="I116" s="37">
        <f t="shared" si="19"/>
        <v>740.78975797770909</v>
      </c>
      <c r="J116" s="40">
        <f t="shared" si="20"/>
        <v>-213.09916849135388</v>
      </c>
      <c r="K116" s="37">
        <f t="shared" si="21"/>
        <v>527.69058948635518</v>
      </c>
      <c r="L116" s="37">
        <f t="shared" si="22"/>
        <v>15141001.863306396</v>
      </c>
      <c r="M116" s="37">
        <f t="shared" si="23"/>
        <v>10785467.958511613</v>
      </c>
      <c r="N116" s="41">
        <f>'jan-mai'!M116</f>
        <v>8115363.5926888678</v>
      </c>
      <c r="O116" s="41">
        <f t="shared" si="24"/>
        <v>2670104.3658227455</v>
      </c>
      <c r="P116" s="4"/>
      <c r="Q116" s="4"/>
      <c r="R116" s="4"/>
      <c r="S116" s="4"/>
      <c r="T116" s="4"/>
    </row>
    <row r="117" spans="1:20" s="34" customFormat="1" ht="14.5" x14ac:dyDescent="0.35">
      <c r="A117" s="33">
        <v>3022</v>
      </c>
      <c r="B117" s="34" t="s">
        <v>75</v>
      </c>
      <c r="C117">
        <v>361847005</v>
      </c>
      <c r="D117" s="36">
        <v>15877</v>
      </c>
      <c r="E117" s="37">
        <f t="shared" si="18"/>
        <v>22790.640864143101</v>
      </c>
      <c r="F117" s="38">
        <f t="shared" si="15"/>
        <v>1.2015521974265249</v>
      </c>
      <c r="G117" s="39">
        <f t="shared" si="16"/>
        <v>-2293.7848676562503</v>
      </c>
      <c r="H117" s="39">
        <f t="shared" si="17"/>
        <v>0</v>
      </c>
      <c r="I117" s="37">
        <f t="shared" si="19"/>
        <v>-2293.7848676562503</v>
      </c>
      <c r="J117" s="40">
        <f t="shared" si="20"/>
        <v>-213.09916849135388</v>
      </c>
      <c r="K117" s="37">
        <f t="shared" si="21"/>
        <v>-2506.8840361476041</v>
      </c>
      <c r="L117" s="37">
        <f t="shared" si="22"/>
        <v>-36418422.343778282</v>
      </c>
      <c r="M117" s="37">
        <f t="shared" si="23"/>
        <v>-39801797.841915511</v>
      </c>
      <c r="N117" s="41">
        <f>'jan-mai'!M117</f>
        <v>-29642745.56000191</v>
      </c>
      <c r="O117" s="41">
        <f t="shared" si="24"/>
        <v>-10159052.281913601</v>
      </c>
      <c r="P117" s="4"/>
      <c r="Q117" s="4"/>
      <c r="R117" s="4"/>
      <c r="S117" s="4"/>
      <c r="T117" s="4"/>
    </row>
    <row r="118" spans="1:20" s="34" customFormat="1" ht="14.5" x14ac:dyDescent="0.35">
      <c r="A118" s="33">
        <v>3023</v>
      </c>
      <c r="B118" s="34" t="s">
        <v>76</v>
      </c>
      <c r="C118">
        <v>378116636</v>
      </c>
      <c r="D118" s="36">
        <v>19616</v>
      </c>
      <c r="E118" s="37">
        <f t="shared" si="18"/>
        <v>19275.929649265905</v>
      </c>
      <c r="F118" s="38">
        <f t="shared" si="15"/>
        <v>1.0162520556389532</v>
      </c>
      <c r="G118" s="39">
        <f t="shared" si="16"/>
        <v>-184.95813872993313</v>
      </c>
      <c r="H118" s="39">
        <f t="shared" si="17"/>
        <v>0</v>
      </c>
      <c r="I118" s="37">
        <f t="shared" si="19"/>
        <v>-184.95813872993313</v>
      </c>
      <c r="J118" s="40">
        <f t="shared" si="20"/>
        <v>-213.09916849135388</v>
      </c>
      <c r="K118" s="37">
        <f t="shared" si="21"/>
        <v>-398.05730722128703</v>
      </c>
      <c r="L118" s="37">
        <f t="shared" si="22"/>
        <v>-3628138.8493263684</v>
      </c>
      <c r="M118" s="37">
        <f t="shared" si="23"/>
        <v>-7808292.1384527665</v>
      </c>
      <c r="N118" s="41">
        <f>'jan-mai'!M118</f>
        <v>-6230534.9540591612</v>
      </c>
      <c r="O118" s="41">
        <f t="shared" si="24"/>
        <v>-1577757.1843936052</v>
      </c>
      <c r="P118" s="4"/>
      <c r="Q118" s="4"/>
      <c r="R118" s="4"/>
      <c r="S118" s="4"/>
      <c r="T118" s="4"/>
    </row>
    <row r="119" spans="1:20" s="34" customFormat="1" ht="14.5" x14ac:dyDescent="0.35">
      <c r="A119" s="33">
        <v>3024</v>
      </c>
      <c r="B119" s="34" t="s">
        <v>77</v>
      </c>
      <c r="C119">
        <v>3868697196</v>
      </c>
      <c r="D119" s="36">
        <v>127731</v>
      </c>
      <c r="E119" s="37">
        <f t="shared" si="18"/>
        <v>30287.848650679945</v>
      </c>
      <c r="F119" s="38">
        <f t="shared" si="15"/>
        <v>1.5968147327881124</v>
      </c>
      <c r="G119" s="39">
        <f t="shared" si="16"/>
        <v>-6792.1095395783568</v>
      </c>
      <c r="H119" s="39">
        <f t="shared" si="17"/>
        <v>0</v>
      </c>
      <c r="I119" s="37">
        <f t="shared" si="19"/>
        <v>-6792.1095395783568</v>
      </c>
      <c r="J119" s="40">
        <f t="shared" si="20"/>
        <v>-213.09916849135388</v>
      </c>
      <c r="K119" s="37">
        <f t="shared" si="21"/>
        <v>-7005.2087080697111</v>
      </c>
      <c r="L119" s="37">
        <f t="shared" si="22"/>
        <v>-867562943.59988308</v>
      </c>
      <c r="M119" s="37">
        <f t="shared" si="23"/>
        <v>-894782313.49045229</v>
      </c>
      <c r="N119" s="41">
        <f>'jan-mai'!M119</f>
        <v>-683620504.64657068</v>
      </c>
      <c r="O119" s="41">
        <f t="shared" si="24"/>
        <v>-211161808.84388161</v>
      </c>
      <c r="P119" s="4"/>
      <c r="Q119" s="4"/>
      <c r="R119" s="4"/>
      <c r="S119" s="4"/>
      <c r="T119" s="4"/>
    </row>
    <row r="120" spans="1:20" s="34" customFormat="1" ht="14.5" x14ac:dyDescent="0.35">
      <c r="A120" s="33">
        <v>3025</v>
      </c>
      <c r="B120" s="34" t="s">
        <v>78</v>
      </c>
      <c r="C120">
        <v>2374346506</v>
      </c>
      <c r="D120" s="36">
        <v>94441</v>
      </c>
      <c r="E120" s="37">
        <f t="shared" si="18"/>
        <v>25141.056384409312</v>
      </c>
      <c r="F120" s="38">
        <f t="shared" si="15"/>
        <v>1.3254691574662294</v>
      </c>
      <c r="G120" s="39">
        <f t="shared" si="16"/>
        <v>-3704.034179815977</v>
      </c>
      <c r="H120" s="39">
        <f t="shared" si="17"/>
        <v>0</v>
      </c>
      <c r="I120" s="37">
        <f t="shared" si="19"/>
        <v>-3704.034179815977</v>
      </c>
      <c r="J120" s="40">
        <f t="shared" si="20"/>
        <v>-213.09916849135388</v>
      </c>
      <c r="K120" s="37">
        <f t="shared" si="21"/>
        <v>-3917.1333483073308</v>
      </c>
      <c r="L120" s="37">
        <f t="shared" si="22"/>
        <v>-349812691.97600067</v>
      </c>
      <c r="M120" s="37">
        <f t="shared" si="23"/>
        <v>-369937990.54749262</v>
      </c>
      <c r="N120" s="41">
        <f>'jan-mai'!M120</f>
        <v>-280535562.53799462</v>
      </c>
      <c r="O120" s="41">
        <f t="shared" si="24"/>
        <v>-89402428.009498</v>
      </c>
      <c r="P120" s="4"/>
      <c r="Q120" s="4"/>
      <c r="R120" s="4"/>
      <c r="S120" s="4"/>
      <c r="T120" s="4"/>
    </row>
    <row r="121" spans="1:20" s="34" customFormat="1" ht="14.5" x14ac:dyDescent="0.35">
      <c r="A121" s="33">
        <v>3026</v>
      </c>
      <c r="B121" s="34" t="s">
        <v>79</v>
      </c>
      <c r="C121">
        <v>259148721</v>
      </c>
      <c r="D121" s="36">
        <v>17390</v>
      </c>
      <c r="E121" s="37">
        <f t="shared" si="18"/>
        <v>14902.169120184013</v>
      </c>
      <c r="F121" s="38">
        <f t="shared" si="15"/>
        <v>0.78566171787429628</v>
      </c>
      <c r="G121" s="39">
        <f t="shared" si="16"/>
        <v>2439.298178719202</v>
      </c>
      <c r="H121" s="39">
        <f t="shared" si="17"/>
        <v>759.05562462114108</v>
      </c>
      <c r="I121" s="37">
        <f t="shared" si="19"/>
        <v>3198.3538033403429</v>
      </c>
      <c r="J121" s="40">
        <f t="shared" si="20"/>
        <v>-213.09916849135388</v>
      </c>
      <c r="K121" s="37">
        <f t="shared" si="21"/>
        <v>2985.2546348489891</v>
      </c>
      <c r="L121" s="37">
        <f t="shared" si="22"/>
        <v>55619372.640088566</v>
      </c>
      <c r="M121" s="37">
        <f t="shared" si="23"/>
        <v>51913578.100023918</v>
      </c>
      <c r="N121" s="41">
        <f>'jan-mai'!M121</f>
        <v>46502937.916519798</v>
      </c>
      <c r="O121" s="41">
        <f t="shared" si="24"/>
        <v>5410640.1835041195</v>
      </c>
      <c r="P121" s="4"/>
      <c r="Q121" s="4"/>
      <c r="R121" s="4"/>
      <c r="S121" s="4"/>
      <c r="T121" s="4"/>
    </row>
    <row r="122" spans="1:20" s="34" customFormat="1" ht="14.5" x14ac:dyDescent="0.35">
      <c r="A122" s="33">
        <v>3027</v>
      </c>
      <c r="B122" s="34" t="s">
        <v>80</v>
      </c>
      <c r="C122">
        <v>351731902</v>
      </c>
      <c r="D122" s="36">
        <v>18530</v>
      </c>
      <c r="E122" s="37">
        <f t="shared" si="18"/>
        <v>18981.754020507284</v>
      </c>
      <c r="F122" s="38">
        <f t="shared" si="15"/>
        <v>1.0007427342788695</v>
      </c>
      <c r="G122" s="39">
        <f t="shared" si="16"/>
        <v>-8.4527614747603366</v>
      </c>
      <c r="H122" s="39">
        <f t="shared" si="17"/>
        <v>0</v>
      </c>
      <c r="I122" s="37">
        <f t="shared" si="19"/>
        <v>-8.4527614747603366</v>
      </c>
      <c r="J122" s="40">
        <f t="shared" si="20"/>
        <v>-213.09916849135388</v>
      </c>
      <c r="K122" s="37">
        <f t="shared" si="21"/>
        <v>-221.55192996611422</v>
      </c>
      <c r="L122" s="37">
        <f t="shared" si="22"/>
        <v>-156629.67012730904</v>
      </c>
      <c r="M122" s="37">
        <f t="shared" si="23"/>
        <v>-4105357.2622720962</v>
      </c>
      <c r="N122" s="41">
        <f>'jan-mai'!M122</f>
        <v>-1537559.7933888882</v>
      </c>
      <c r="O122" s="41">
        <f t="shared" si="24"/>
        <v>-2567797.468883208</v>
      </c>
      <c r="P122" s="4"/>
      <c r="Q122" s="4"/>
      <c r="R122" s="4"/>
      <c r="S122" s="4"/>
      <c r="T122" s="4"/>
    </row>
    <row r="123" spans="1:20" s="34" customFormat="1" ht="14.5" x14ac:dyDescent="0.35">
      <c r="A123" s="33">
        <v>3028</v>
      </c>
      <c r="B123" s="34" t="s">
        <v>81</v>
      </c>
      <c r="C123">
        <v>177988905</v>
      </c>
      <c r="D123" s="36">
        <v>11110</v>
      </c>
      <c r="E123" s="37">
        <f t="shared" si="18"/>
        <v>16020.603510351035</v>
      </c>
      <c r="F123" s="38">
        <f t="shared" si="15"/>
        <v>0.84462703206591672</v>
      </c>
      <c r="G123" s="39">
        <f t="shared" si="16"/>
        <v>1768.237544618989</v>
      </c>
      <c r="H123" s="39">
        <f t="shared" si="17"/>
        <v>367.60358806268346</v>
      </c>
      <c r="I123" s="37">
        <f t="shared" si="19"/>
        <v>2135.8411326816722</v>
      </c>
      <c r="J123" s="40">
        <f t="shared" si="20"/>
        <v>-213.09916849135388</v>
      </c>
      <c r="K123" s="37">
        <f t="shared" si="21"/>
        <v>1922.7419641903184</v>
      </c>
      <c r="L123" s="37">
        <f t="shared" si="22"/>
        <v>23729194.984093379</v>
      </c>
      <c r="M123" s="37">
        <f t="shared" si="23"/>
        <v>21361663.222154438</v>
      </c>
      <c r="N123" s="41">
        <f>'jan-mai'!M123</f>
        <v>17289472.824757617</v>
      </c>
      <c r="O123" s="41">
        <f t="shared" si="24"/>
        <v>4072190.3973968215</v>
      </c>
      <c r="P123" s="4"/>
      <c r="Q123" s="4"/>
      <c r="R123" s="4"/>
      <c r="S123" s="4"/>
      <c r="T123" s="4"/>
    </row>
    <row r="124" spans="1:20" s="34" customFormat="1" ht="14.5" x14ac:dyDescent="0.35">
      <c r="A124" s="33">
        <v>3029</v>
      </c>
      <c r="B124" s="34" t="s">
        <v>82</v>
      </c>
      <c r="C124">
        <v>804318738</v>
      </c>
      <c r="D124" s="36">
        <v>41460</v>
      </c>
      <c r="E124" s="37">
        <f t="shared" si="18"/>
        <v>19399.873082489146</v>
      </c>
      <c r="F124" s="38">
        <f t="shared" si="15"/>
        <v>1.022786514473776</v>
      </c>
      <c r="G124" s="39">
        <f t="shared" si="16"/>
        <v>-259.32419866387789</v>
      </c>
      <c r="H124" s="39">
        <f t="shared" si="17"/>
        <v>0</v>
      </c>
      <c r="I124" s="37">
        <f t="shared" si="19"/>
        <v>-259.32419866387789</v>
      </c>
      <c r="J124" s="40">
        <f t="shared" si="20"/>
        <v>-213.09916849135388</v>
      </c>
      <c r="K124" s="37">
        <f t="shared" si="21"/>
        <v>-472.42336715523174</v>
      </c>
      <c r="L124" s="37">
        <f t="shared" si="22"/>
        <v>-10751581.276604377</v>
      </c>
      <c r="M124" s="37">
        <f t="shared" si="23"/>
        <v>-19586672.80225591</v>
      </c>
      <c r="N124" s="41">
        <f>'jan-mai'!M124</f>
        <v>-15113444.504042283</v>
      </c>
      <c r="O124" s="41">
        <f t="shared" si="24"/>
        <v>-4473228.2982136272</v>
      </c>
      <c r="P124" s="4"/>
      <c r="Q124" s="4"/>
      <c r="R124" s="4"/>
      <c r="S124" s="4"/>
      <c r="T124" s="4"/>
    </row>
    <row r="125" spans="1:20" s="34" customFormat="1" ht="14.5" x14ac:dyDescent="0.35">
      <c r="A125" s="33">
        <v>3030</v>
      </c>
      <c r="B125" s="34" t="s">
        <v>422</v>
      </c>
      <c r="C125">
        <v>1642709569</v>
      </c>
      <c r="D125" s="36">
        <v>85983</v>
      </c>
      <c r="E125" s="37">
        <f t="shared" si="18"/>
        <v>19105.050637916796</v>
      </c>
      <c r="F125" s="38">
        <f t="shared" si="15"/>
        <v>1.0072430921436077</v>
      </c>
      <c r="G125" s="39">
        <f t="shared" si="16"/>
        <v>-82.430731920467949</v>
      </c>
      <c r="H125" s="39">
        <f t="shared" si="17"/>
        <v>0</v>
      </c>
      <c r="I125" s="37">
        <f t="shared" si="19"/>
        <v>-82.430731920467949</v>
      </c>
      <c r="J125" s="40">
        <f t="shared" si="20"/>
        <v>-213.09916849135388</v>
      </c>
      <c r="K125" s="37">
        <f t="shared" si="21"/>
        <v>-295.52990041182181</v>
      </c>
      <c r="L125" s="37">
        <f t="shared" si="22"/>
        <v>-7087641.6227175957</v>
      </c>
      <c r="M125" s="37">
        <f t="shared" si="23"/>
        <v>-25410547.427109674</v>
      </c>
      <c r="N125" s="41">
        <f>'jan-mai'!M125</f>
        <v>-28955605.244671121</v>
      </c>
      <c r="O125" s="41">
        <f t="shared" si="24"/>
        <v>3545057.8175614476</v>
      </c>
      <c r="P125" s="4"/>
      <c r="Q125" s="4"/>
      <c r="R125" s="4"/>
      <c r="S125" s="4"/>
      <c r="T125" s="4"/>
    </row>
    <row r="126" spans="1:20" s="34" customFormat="1" ht="14.5" x14ac:dyDescent="0.35">
      <c r="A126" s="33">
        <v>3031</v>
      </c>
      <c r="B126" s="34" t="s">
        <v>83</v>
      </c>
      <c r="C126">
        <v>482440654</v>
      </c>
      <c r="D126" s="36">
        <v>24249</v>
      </c>
      <c r="E126" s="37">
        <f t="shared" si="18"/>
        <v>19895.280382696194</v>
      </c>
      <c r="F126" s="38">
        <f t="shared" si="15"/>
        <v>1.0489050310057726</v>
      </c>
      <c r="G126" s="39">
        <f t="shared" si="16"/>
        <v>-556.56857878810627</v>
      </c>
      <c r="H126" s="39">
        <f t="shared" si="17"/>
        <v>0</v>
      </c>
      <c r="I126" s="37">
        <f t="shared" si="19"/>
        <v>-556.56857878810627</v>
      </c>
      <c r="J126" s="40">
        <f t="shared" si="20"/>
        <v>-213.09916849135388</v>
      </c>
      <c r="K126" s="37">
        <f t="shared" si="21"/>
        <v>-769.66774727946017</v>
      </c>
      <c r="L126" s="37">
        <f t="shared" si="22"/>
        <v>-13496231.467032788</v>
      </c>
      <c r="M126" s="37">
        <f t="shared" si="23"/>
        <v>-18663673.20377963</v>
      </c>
      <c r="N126" s="41">
        <f>'jan-mai'!M126</f>
        <v>-17122083.110215161</v>
      </c>
      <c r="O126" s="41">
        <f t="shared" si="24"/>
        <v>-1541590.0935644694</v>
      </c>
      <c r="P126" s="4"/>
      <c r="Q126" s="4"/>
      <c r="R126" s="4"/>
      <c r="S126" s="4"/>
      <c r="T126" s="4"/>
    </row>
    <row r="127" spans="1:20" s="34" customFormat="1" ht="14.5" x14ac:dyDescent="0.35">
      <c r="A127" s="33">
        <v>3032</v>
      </c>
      <c r="B127" s="34" t="s">
        <v>84</v>
      </c>
      <c r="C127">
        <v>148458661</v>
      </c>
      <c r="D127" s="36">
        <v>6890</v>
      </c>
      <c r="E127" s="37">
        <f t="shared" si="18"/>
        <v>21546.975471698112</v>
      </c>
      <c r="F127" s="38">
        <f t="shared" si="15"/>
        <v>1.1359845420866239</v>
      </c>
      <c r="G127" s="39">
        <f t="shared" si="16"/>
        <v>-1547.585632189257</v>
      </c>
      <c r="H127" s="39">
        <f t="shared" si="17"/>
        <v>0</v>
      </c>
      <c r="I127" s="37">
        <f t="shared" si="19"/>
        <v>-1547.585632189257</v>
      </c>
      <c r="J127" s="40">
        <f t="shared" si="20"/>
        <v>-213.09916849135388</v>
      </c>
      <c r="K127" s="37">
        <f t="shared" si="21"/>
        <v>-1760.6848006806108</v>
      </c>
      <c r="L127" s="37">
        <f t="shared" si="22"/>
        <v>-10662865.005783981</v>
      </c>
      <c r="M127" s="37">
        <f t="shared" si="23"/>
        <v>-12131118.276689408</v>
      </c>
      <c r="N127" s="41">
        <f>'jan-mai'!M127</f>
        <v>-8278736.2049891753</v>
      </c>
      <c r="O127" s="41">
        <f t="shared" si="24"/>
        <v>-3852382.071700233</v>
      </c>
      <c r="P127" s="4"/>
      <c r="Q127" s="4"/>
      <c r="R127" s="4"/>
      <c r="S127" s="4"/>
      <c r="T127" s="4"/>
    </row>
    <row r="128" spans="1:20" s="34" customFormat="1" ht="14.5" x14ac:dyDescent="0.35">
      <c r="A128" s="33">
        <v>3033</v>
      </c>
      <c r="B128" s="34" t="s">
        <v>85</v>
      </c>
      <c r="C128">
        <v>682743172</v>
      </c>
      <c r="D128" s="36">
        <v>39625</v>
      </c>
      <c r="E128" s="37">
        <f t="shared" si="18"/>
        <v>17230.111596214512</v>
      </c>
      <c r="F128" s="38">
        <f t="shared" si="15"/>
        <v>0.90839386982346704</v>
      </c>
      <c r="G128" s="39">
        <f t="shared" si="16"/>
        <v>1042.5326931009024</v>
      </c>
      <c r="H128" s="39">
        <f t="shared" si="17"/>
        <v>0</v>
      </c>
      <c r="I128" s="37">
        <f t="shared" si="19"/>
        <v>1042.5326931009024</v>
      </c>
      <c r="J128" s="40">
        <f t="shared" si="20"/>
        <v>-213.09916849135388</v>
      </c>
      <c r="K128" s="37">
        <f t="shared" si="21"/>
        <v>829.4335246095485</v>
      </c>
      <c r="L128" s="37">
        <f t="shared" si="22"/>
        <v>41310357.964123257</v>
      </c>
      <c r="M128" s="37">
        <f t="shared" si="23"/>
        <v>32866303.412653361</v>
      </c>
      <c r="N128" s="41">
        <f>'jan-mai'!M128</f>
        <v>26416433.354180533</v>
      </c>
      <c r="O128" s="41">
        <f t="shared" si="24"/>
        <v>6449870.0584728271</v>
      </c>
      <c r="P128" s="4"/>
      <c r="Q128" s="4"/>
      <c r="R128" s="4"/>
      <c r="S128" s="4"/>
      <c r="T128" s="4"/>
    </row>
    <row r="129" spans="1:20" s="34" customFormat="1" ht="14.5" x14ac:dyDescent="0.35">
      <c r="A129" s="33">
        <v>3034</v>
      </c>
      <c r="B129" s="34" t="s">
        <v>86</v>
      </c>
      <c r="C129">
        <v>356786803</v>
      </c>
      <c r="D129" s="36">
        <v>23092</v>
      </c>
      <c r="E129" s="37">
        <f t="shared" si="18"/>
        <v>15450.667027542006</v>
      </c>
      <c r="F129" s="38">
        <f t="shared" si="15"/>
        <v>0.81457924019402794</v>
      </c>
      <c r="G129" s="39">
        <f t="shared" si="16"/>
        <v>2110.1994343044066</v>
      </c>
      <c r="H129" s="39">
        <f t="shared" si="17"/>
        <v>567.08135704584367</v>
      </c>
      <c r="I129" s="37">
        <f t="shared" si="19"/>
        <v>2677.2807913502502</v>
      </c>
      <c r="J129" s="40">
        <f t="shared" si="20"/>
        <v>-213.09916849135388</v>
      </c>
      <c r="K129" s="37">
        <f t="shared" si="21"/>
        <v>2464.1816228588964</v>
      </c>
      <c r="L129" s="37">
        <f t="shared" si="22"/>
        <v>61823768.033859976</v>
      </c>
      <c r="M129" s="37">
        <f t="shared" si="23"/>
        <v>56902882.035057634</v>
      </c>
      <c r="N129" s="41">
        <f>'jan-mai'!M129</f>
        <v>44939983.172511481</v>
      </c>
      <c r="O129" s="41">
        <f t="shared" si="24"/>
        <v>11962898.862546153</v>
      </c>
      <c r="P129" s="4"/>
      <c r="Q129" s="4"/>
      <c r="R129" s="4"/>
      <c r="S129" s="4"/>
      <c r="T129" s="4"/>
    </row>
    <row r="130" spans="1:20" s="34" customFormat="1" ht="14.5" x14ac:dyDescent="0.35">
      <c r="A130" s="33">
        <v>3035</v>
      </c>
      <c r="B130" s="34" t="s">
        <v>87</v>
      </c>
      <c r="C130">
        <v>384273644</v>
      </c>
      <c r="D130" s="36">
        <v>25436</v>
      </c>
      <c r="E130" s="37">
        <f t="shared" si="18"/>
        <v>15107.471457776381</v>
      </c>
      <c r="F130" s="38">
        <f t="shared" si="15"/>
        <v>0.79648552385418958</v>
      </c>
      <c r="G130" s="39">
        <f t="shared" si="16"/>
        <v>2316.1167761637812</v>
      </c>
      <c r="H130" s="39">
        <f t="shared" si="17"/>
        <v>687.19980646381237</v>
      </c>
      <c r="I130" s="37">
        <f t="shared" si="19"/>
        <v>3003.3165826275936</v>
      </c>
      <c r="J130" s="40">
        <f t="shared" si="20"/>
        <v>-213.09916849135388</v>
      </c>
      <c r="K130" s="37">
        <f t="shared" si="21"/>
        <v>2790.2174141362398</v>
      </c>
      <c r="L130" s="37">
        <f t="shared" si="22"/>
        <v>76392360.595715463</v>
      </c>
      <c r="M130" s="37">
        <f t="shared" si="23"/>
        <v>70971970.145969391</v>
      </c>
      <c r="N130" s="41">
        <f>'jan-mai'!M130</f>
        <v>56019303.03937304</v>
      </c>
      <c r="O130" s="41">
        <f t="shared" si="24"/>
        <v>14952667.106596351</v>
      </c>
      <c r="P130" s="4"/>
      <c r="Q130" s="4"/>
      <c r="R130" s="4"/>
      <c r="S130" s="4"/>
      <c r="T130" s="4"/>
    </row>
    <row r="131" spans="1:20" s="34" customFormat="1" ht="14.5" x14ac:dyDescent="0.35">
      <c r="A131" s="33">
        <v>3036</v>
      </c>
      <c r="B131" s="34" t="s">
        <v>88</v>
      </c>
      <c r="C131">
        <v>223935302</v>
      </c>
      <c r="D131" s="36">
        <v>14139</v>
      </c>
      <c r="E131" s="37">
        <f t="shared" si="18"/>
        <v>15838.128721974679</v>
      </c>
      <c r="F131" s="38">
        <f t="shared" si="15"/>
        <v>0.83500672413971422</v>
      </c>
      <c r="G131" s="39">
        <f t="shared" si="16"/>
        <v>1877.7224176448024</v>
      </c>
      <c r="H131" s="39">
        <f t="shared" si="17"/>
        <v>431.46976399440797</v>
      </c>
      <c r="I131" s="37">
        <f t="shared" si="19"/>
        <v>2309.1921816392105</v>
      </c>
      <c r="J131" s="40">
        <f t="shared" si="20"/>
        <v>-213.09916849135388</v>
      </c>
      <c r="K131" s="37">
        <f t="shared" si="21"/>
        <v>2096.0930131478567</v>
      </c>
      <c r="L131" s="37">
        <f t="shared" si="22"/>
        <v>32649668.256196797</v>
      </c>
      <c r="M131" s="37">
        <f t="shared" si="23"/>
        <v>29636659.112897545</v>
      </c>
      <c r="N131" s="41">
        <f>'jan-mai'!M131</f>
        <v>24801852.316277929</v>
      </c>
      <c r="O131" s="41">
        <f t="shared" si="24"/>
        <v>4834806.7966196164</v>
      </c>
      <c r="P131" s="4"/>
      <c r="Q131" s="4"/>
      <c r="R131" s="4"/>
      <c r="S131" s="4"/>
      <c r="T131" s="4"/>
    </row>
    <row r="132" spans="1:20" s="34" customFormat="1" ht="14.5" x14ac:dyDescent="0.35">
      <c r="A132" s="33">
        <v>3037</v>
      </c>
      <c r="B132" s="34" t="s">
        <v>89</v>
      </c>
      <c r="C132">
        <v>40808006</v>
      </c>
      <c r="D132" s="36">
        <v>2854</v>
      </c>
      <c r="E132" s="37">
        <f t="shared" si="18"/>
        <v>14298.530483531886</v>
      </c>
      <c r="F132" s="38">
        <f t="shared" si="15"/>
        <v>0.75383710466378995</v>
      </c>
      <c r="G132" s="39">
        <f t="shared" si="16"/>
        <v>2801.4813607104784</v>
      </c>
      <c r="H132" s="39">
        <f t="shared" si="17"/>
        <v>970.32914744938569</v>
      </c>
      <c r="I132" s="37">
        <f t="shared" si="19"/>
        <v>3771.8105081598642</v>
      </c>
      <c r="J132" s="40">
        <f t="shared" si="20"/>
        <v>-213.09916849135388</v>
      </c>
      <c r="K132" s="37">
        <f t="shared" si="21"/>
        <v>3558.7113396685104</v>
      </c>
      <c r="L132" s="37">
        <f t="shared" si="22"/>
        <v>10764747.190288253</v>
      </c>
      <c r="M132" s="37">
        <f t="shared" si="23"/>
        <v>10156562.163413929</v>
      </c>
      <c r="N132" s="41">
        <f>'jan-mai'!M132</f>
        <v>8372500.2396002002</v>
      </c>
      <c r="O132" s="41">
        <f t="shared" si="24"/>
        <v>1784061.9238137286</v>
      </c>
      <c r="P132" s="4"/>
      <c r="Q132" s="4"/>
      <c r="R132" s="4"/>
      <c r="S132" s="4"/>
      <c r="T132" s="4"/>
    </row>
    <row r="133" spans="1:20" s="34" customFormat="1" ht="14.5" x14ac:dyDescent="0.35">
      <c r="A133" s="33">
        <v>3038</v>
      </c>
      <c r="B133" s="34" t="s">
        <v>141</v>
      </c>
      <c r="C133">
        <v>144665545</v>
      </c>
      <c r="D133" s="36">
        <v>6799</v>
      </c>
      <c r="E133" s="37">
        <f t="shared" si="18"/>
        <v>21277.473893219591</v>
      </c>
      <c r="F133" s="38">
        <f t="shared" si="15"/>
        <v>1.1217760687154228</v>
      </c>
      <c r="G133" s="39">
        <f t="shared" si="16"/>
        <v>-1385.8846851021444</v>
      </c>
      <c r="H133" s="39">
        <f t="shared" si="17"/>
        <v>0</v>
      </c>
      <c r="I133" s="37">
        <f t="shared" si="19"/>
        <v>-1385.8846851021444</v>
      </c>
      <c r="J133" s="40">
        <f t="shared" si="20"/>
        <v>-213.09916849135388</v>
      </c>
      <c r="K133" s="37">
        <f t="shared" si="21"/>
        <v>-1598.9838535934982</v>
      </c>
      <c r="L133" s="37">
        <f t="shared" si="22"/>
        <v>-9422629.9740094803</v>
      </c>
      <c r="M133" s="37">
        <f t="shared" si="23"/>
        <v>-10871491.220582195</v>
      </c>
      <c r="N133" s="41">
        <f>'jan-mai'!M133</f>
        <v>-7459502.1837912044</v>
      </c>
      <c r="O133" s="41">
        <f t="shared" si="24"/>
        <v>-3411989.0367909903</v>
      </c>
      <c r="P133" s="4"/>
      <c r="Q133" s="4"/>
      <c r="R133" s="4"/>
      <c r="S133" s="4"/>
      <c r="T133" s="4"/>
    </row>
    <row r="134" spans="1:20" s="34" customFormat="1" ht="14.5" x14ac:dyDescent="0.35">
      <c r="A134" s="33">
        <v>3039</v>
      </c>
      <c r="B134" s="34" t="s">
        <v>142</v>
      </c>
      <c r="C134">
        <v>19411954</v>
      </c>
      <c r="D134" s="36">
        <v>1050</v>
      </c>
      <c r="E134" s="37">
        <f t="shared" si="18"/>
        <v>18487.57523809524</v>
      </c>
      <c r="F134" s="38">
        <f t="shared" si="15"/>
        <v>0.97468898680119487</v>
      </c>
      <c r="G134" s="39">
        <f t="shared" si="16"/>
        <v>288.05450797246596</v>
      </c>
      <c r="H134" s="39">
        <f t="shared" si="17"/>
        <v>0</v>
      </c>
      <c r="I134" s="37">
        <f t="shared" si="19"/>
        <v>288.05450797246596</v>
      </c>
      <c r="J134" s="40">
        <f t="shared" si="20"/>
        <v>-213.09916849135388</v>
      </c>
      <c r="K134" s="37">
        <f t="shared" si="21"/>
        <v>74.955339481112077</v>
      </c>
      <c r="L134" s="37">
        <f t="shared" si="22"/>
        <v>302457.23337108927</v>
      </c>
      <c r="M134" s="37">
        <f t="shared" si="23"/>
        <v>78703.106455167683</v>
      </c>
      <c r="N134" s="41">
        <f>'jan-mai'!M134</f>
        <v>301232.2015618814</v>
      </c>
      <c r="O134" s="41">
        <f t="shared" si="24"/>
        <v>-222529.09510671371</v>
      </c>
      <c r="P134" s="4"/>
      <c r="Q134" s="4"/>
      <c r="R134" s="4"/>
      <c r="S134" s="4"/>
      <c r="T134" s="4"/>
    </row>
    <row r="135" spans="1:20" s="34" customFormat="1" ht="14.5" x14ac:dyDescent="0.35">
      <c r="A135" s="33">
        <v>3040</v>
      </c>
      <c r="B135" s="34" t="s">
        <v>423</v>
      </c>
      <c r="C135">
        <v>60174734</v>
      </c>
      <c r="D135" s="36">
        <v>3273</v>
      </c>
      <c r="E135" s="37">
        <f t="shared" si="18"/>
        <v>18385.192178429574</v>
      </c>
      <c r="F135" s="38">
        <f t="shared" si="15"/>
        <v>0.96929121887295377</v>
      </c>
      <c r="G135" s="39">
        <f t="shared" si="16"/>
        <v>349.48434377186567</v>
      </c>
      <c r="H135" s="39">
        <f t="shared" si="17"/>
        <v>0</v>
      </c>
      <c r="I135" s="37">
        <f t="shared" si="19"/>
        <v>349.48434377186567</v>
      </c>
      <c r="J135" s="40">
        <f t="shared" si="20"/>
        <v>-213.09916849135388</v>
      </c>
      <c r="K135" s="37">
        <f t="shared" si="21"/>
        <v>136.38517528051179</v>
      </c>
      <c r="L135" s="37">
        <f t="shared" si="22"/>
        <v>1143862.2571653163</v>
      </c>
      <c r="M135" s="37">
        <f t="shared" si="23"/>
        <v>446388.67869311507</v>
      </c>
      <c r="N135" s="41">
        <f>'jan-mai'!M135</f>
        <v>199648.08372575173</v>
      </c>
      <c r="O135" s="41">
        <f t="shared" si="24"/>
        <v>246740.59496736334</v>
      </c>
      <c r="P135" s="4"/>
      <c r="Q135" s="4"/>
      <c r="R135" s="4"/>
      <c r="S135" s="4"/>
      <c r="T135" s="4"/>
    </row>
    <row r="136" spans="1:20" s="34" customFormat="1" ht="14.5" x14ac:dyDescent="0.35">
      <c r="A136" s="33">
        <v>3041</v>
      </c>
      <c r="B136" s="34" t="s">
        <v>143</v>
      </c>
      <c r="C136">
        <v>88702341</v>
      </c>
      <c r="D136" s="36">
        <v>4608</v>
      </c>
      <c r="E136" s="37">
        <f t="shared" si="18"/>
        <v>19249.639973958332</v>
      </c>
      <c r="F136" s="38">
        <f t="shared" ref="F136:F199" si="25">IF(ISNUMBER(C136),E136/E$364,"")</f>
        <v>1.014866029799498</v>
      </c>
      <c r="G136" s="39">
        <f t="shared" ref="G136:G199" si="26">(E$364-E136)*0.6</f>
        <v>-169.18433354538936</v>
      </c>
      <c r="H136" s="39">
        <f t="shared" ref="H136:H199" si="27">IF(E136&gt;=E$364*0.9,0,IF(E136&lt;0.9*E$364,(E$364*0.9-E136)*0.35))</f>
        <v>0</v>
      </c>
      <c r="I136" s="37">
        <f t="shared" si="19"/>
        <v>-169.18433354538936</v>
      </c>
      <c r="J136" s="40">
        <f t="shared" si="20"/>
        <v>-213.09916849135388</v>
      </c>
      <c r="K136" s="37">
        <f t="shared" si="21"/>
        <v>-382.28350203674324</v>
      </c>
      <c r="L136" s="37">
        <f t="shared" si="22"/>
        <v>-779601.40897715418</v>
      </c>
      <c r="M136" s="37">
        <f t="shared" si="23"/>
        <v>-1761562.3773853129</v>
      </c>
      <c r="N136" s="41">
        <f>'jan-mai'!M136</f>
        <v>-1407966.5657169991</v>
      </c>
      <c r="O136" s="41">
        <f t="shared" si="24"/>
        <v>-353595.81166831381</v>
      </c>
      <c r="P136" s="4"/>
      <c r="Q136" s="4"/>
      <c r="R136" s="4"/>
      <c r="S136" s="4"/>
      <c r="T136" s="4"/>
    </row>
    <row r="137" spans="1:20" s="34" customFormat="1" ht="14.5" x14ac:dyDescent="0.35">
      <c r="A137" s="33">
        <v>3042</v>
      </c>
      <c r="B137" s="34" t="s">
        <v>144</v>
      </c>
      <c r="C137">
        <v>56846487</v>
      </c>
      <c r="D137" s="36">
        <v>2486</v>
      </c>
      <c r="E137" s="37">
        <f t="shared" ref="E137:E200" si="28">(C137)/D137</f>
        <v>22866.648028962187</v>
      </c>
      <c r="F137" s="38">
        <f t="shared" si="25"/>
        <v>1.2055593939091924</v>
      </c>
      <c r="G137" s="39">
        <f t="shared" si="26"/>
        <v>-2339.3891665477022</v>
      </c>
      <c r="H137" s="39">
        <f t="shared" si="27"/>
        <v>0</v>
      </c>
      <c r="I137" s="37">
        <f t="shared" ref="I137:I200" si="29">G137+H137</f>
        <v>-2339.3891665477022</v>
      </c>
      <c r="J137" s="40">
        <f t="shared" ref="J137:J200" si="30">I$366</f>
        <v>-213.09916849135388</v>
      </c>
      <c r="K137" s="37">
        <f t="shared" ref="K137:K200" si="31">I137+J137</f>
        <v>-2552.488335039056</v>
      </c>
      <c r="L137" s="37">
        <f t="shared" ref="L137:L200" si="32">(I137*D137)</f>
        <v>-5815721.4680375876</v>
      </c>
      <c r="M137" s="37">
        <f t="shared" ref="M137:M200" si="33">(K137*D137)</f>
        <v>-6345486.0009070933</v>
      </c>
      <c r="N137" s="41">
        <f>'jan-mai'!M137</f>
        <v>-3759678.0252544396</v>
      </c>
      <c r="O137" s="41">
        <f t="shared" ref="O137:O200" si="34">M137-N137</f>
        <v>-2585807.9756526537</v>
      </c>
      <c r="P137" s="4"/>
      <c r="Q137" s="4"/>
      <c r="R137" s="4"/>
      <c r="S137" s="4"/>
      <c r="T137" s="4"/>
    </row>
    <row r="138" spans="1:20" s="34" customFormat="1" ht="14.5" x14ac:dyDescent="0.35">
      <c r="A138" s="33">
        <v>3043</v>
      </c>
      <c r="B138" s="34" t="s">
        <v>145</v>
      </c>
      <c r="C138">
        <v>91490692</v>
      </c>
      <c r="D138" s="36">
        <v>4674</v>
      </c>
      <c r="E138" s="37">
        <f t="shared" si="28"/>
        <v>19574.388532306377</v>
      </c>
      <c r="F138" s="38">
        <f t="shared" si="25"/>
        <v>1.0319871957298559</v>
      </c>
      <c r="G138" s="39">
        <f t="shared" si="26"/>
        <v>-364.0334685542162</v>
      </c>
      <c r="H138" s="39">
        <f t="shared" si="27"/>
        <v>0</v>
      </c>
      <c r="I138" s="37">
        <f t="shared" si="29"/>
        <v>-364.0334685542162</v>
      </c>
      <c r="J138" s="40">
        <f t="shared" si="30"/>
        <v>-213.09916849135388</v>
      </c>
      <c r="K138" s="37">
        <f t="shared" si="31"/>
        <v>-577.13263704557005</v>
      </c>
      <c r="L138" s="37">
        <f t="shared" si="32"/>
        <v>-1701492.4320224065</v>
      </c>
      <c r="M138" s="37">
        <f t="shared" si="33"/>
        <v>-2697517.9455509945</v>
      </c>
      <c r="N138" s="41">
        <f>'jan-mai'!M138</f>
        <v>-3131758.5964759681</v>
      </c>
      <c r="O138" s="41">
        <f t="shared" si="34"/>
        <v>434240.65092497366</v>
      </c>
      <c r="P138" s="4"/>
      <c r="Q138" s="4"/>
      <c r="R138" s="4"/>
      <c r="S138" s="4"/>
      <c r="T138" s="4"/>
    </row>
    <row r="139" spans="1:20" s="34" customFormat="1" ht="14.5" x14ac:dyDescent="0.35">
      <c r="A139" s="33">
        <v>3044</v>
      </c>
      <c r="B139" s="34" t="s">
        <v>146</v>
      </c>
      <c r="C139">
        <v>120706651</v>
      </c>
      <c r="D139" s="36">
        <v>4441</v>
      </c>
      <c r="E139" s="37">
        <f t="shared" si="28"/>
        <v>27180.061022292277</v>
      </c>
      <c r="F139" s="38">
        <f t="shared" si="25"/>
        <v>1.432968131181608</v>
      </c>
      <c r="G139" s="39">
        <f t="shared" si="26"/>
        <v>-4927.4369625457557</v>
      </c>
      <c r="H139" s="39">
        <f t="shared" si="27"/>
        <v>0</v>
      </c>
      <c r="I139" s="37">
        <f t="shared" si="29"/>
        <v>-4927.4369625457557</v>
      </c>
      <c r="J139" s="40">
        <f t="shared" si="30"/>
        <v>-213.09916849135388</v>
      </c>
      <c r="K139" s="37">
        <f t="shared" si="31"/>
        <v>-5140.53613103711</v>
      </c>
      <c r="L139" s="37">
        <f t="shared" si="32"/>
        <v>-21882747.550665703</v>
      </c>
      <c r="M139" s="37">
        <f t="shared" si="33"/>
        <v>-22829120.957935806</v>
      </c>
      <c r="N139" s="41">
        <f>'jan-mai'!M139</f>
        <v>-19240482.757584464</v>
      </c>
      <c r="O139" s="41">
        <f t="shared" si="34"/>
        <v>-3588638.2003513426</v>
      </c>
      <c r="P139" s="4"/>
      <c r="Q139" s="4"/>
      <c r="R139" s="4"/>
      <c r="S139" s="4"/>
      <c r="T139" s="4"/>
    </row>
    <row r="140" spans="1:20" s="34" customFormat="1" ht="14.5" x14ac:dyDescent="0.35">
      <c r="A140" s="33">
        <v>3045</v>
      </c>
      <c r="B140" s="34" t="s">
        <v>147</v>
      </c>
      <c r="C140">
        <v>61917175</v>
      </c>
      <c r="D140" s="36">
        <v>3467</v>
      </c>
      <c r="E140" s="37">
        <f t="shared" si="28"/>
        <v>17859.006345543698</v>
      </c>
      <c r="F140" s="38">
        <f t="shared" si="25"/>
        <v>0.94155001810867667</v>
      </c>
      <c r="G140" s="39">
        <f t="shared" si="26"/>
        <v>665.1958435033913</v>
      </c>
      <c r="H140" s="39">
        <f t="shared" si="27"/>
        <v>0</v>
      </c>
      <c r="I140" s="37">
        <f t="shared" si="29"/>
        <v>665.1958435033913</v>
      </c>
      <c r="J140" s="40">
        <f t="shared" si="30"/>
        <v>-213.09916849135388</v>
      </c>
      <c r="K140" s="37">
        <f t="shared" si="31"/>
        <v>452.09667501203739</v>
      </c>
      <c r="L140" s="37">
        <f t="shared" si="32"/>
        <v>2306233.9894262576</v>
      </c>
      <c r="M140" s="37">
        <f t="shared" si="33"/>
        <v>1567419.1722667336</v>
      </c>
      <c r="N140" s="41">
        <f>'jan-mai'!M140</f>
        <v>2860553.8357546898</v>
      </c>
      <c r="O140" s="41">
        <f t="shared" si="34"/>
        <v>-1293134.6634879562</v>
      </c>
      <c r="P140" s="4"/>
      <c r="Q140" s="4"/>
      <c r="R140" s="4"/>
      <c r="S140" s="4"/>
      <c r="T140" s="4"/>
    </row>
    <row r="141" spans="1:20" s="34" customFormat="1" ht="14.5" x14ac:dyDescent="0.35">
      <c r="A141" s="33">
        <v>3046</v>
      </c>
      <c r="B141" s="34" t="s">
        <v>148</v>
      </c>
      <c r="C141">
        <v>42761187</v>
      </c>
      <c r="D141" s="36">
        <v>2212</v>
      </c>
      <c r="E141" s="37">
        <f t="shared" si="28"/>
        <v>19331.458860759492</v>
      </c>
      <c r="F141" s="38">
        <f t="shared" si="25"/>
        <v>1.0191796278160241</v>
      </c>
      <c r="G141" s="39">
        <f t="shared" si="26"/>
        <v>-218.27566562608553</v>
      </c>
      <c r="H141" s="39">
        <f t="shared" si="27"/>
        <v>0</v>
      </c>
      <c r="I141" s="37">
        <f t="shared" si="29"/>
        <v>-218.27566562608553</v>
      </c>
      <c r="J141" s="40">
        <f t="shared" si="30"/>
        <v>-213.09916849135388</v>
      </c>
      <c r="K141" s="37">
        <f t="shared" si="31"/>
        <v>-431.37483411743938</v>
      </c>
      <c r="L141" s="37">
        <f t="shared" si="32"/>
        <v>-482825.7723649012</v>
      </c>
      <c r="M141" s="37">
        <f t="shared" si="33"/>
        <v>-954201.13306777587</v>
      </c>
      <c r="N141" s="41">
        <f>'jan-mai'!M141</f>
        <v>-686500.94604297006</v>
      </c>
      <c r="O141" s="41">
        <f t="shared" si="34"/>
        <v>-267700.18702480581</v>
      </c>
      <c r="P141" s="4"/>
      <c r="Q141" s="4"/>
      <c r="R141" s="4"/>
      <c r="S141" s="4"/>
      <c r="T141" s="4"/>
    </row>
    <row r="142" spans="1:20" s="34" customFormat="1" ht="14.5" x14ac:dyDescent="0.35">
      <c r="A142" s="33">
        <v>3047</v>
      </c>
      <c r="B142" s="34" t="s">
        <v>149</v>
      </c>
      <c r="C142">
        <v>229534208</v>
      </c>
      <c r="D142" s="36">
        <v>14115</v>
      </c>
      <c r="E142" s="37">
        <f t="shared" si="28"/>
        <v>16261.722139567835</v>
      </c>
      <c r="F142" s="38">
        <f t="shared" si="25"/>
        <v>0.85733911947508357</v>
      </c>
      <c r="G142" s="39">
        <f t="shared" si="26"/>
        <v>1623.5663670889087</v>
      </c>
      <c r="H142" s="39">
        <f t="shared" si="27"/>
        <v>283.21206783680333</v>
      </c>
      <c r="I142" s="37">
        <f t="shared" si="29"/>
        <v>1906.778434925712</v>
      </c>
      <c r="J142" s="40">
        <f t="shared" si="30"/>
        <v>-213.09916849135388</v>
      </c>
      <c r="K142" s="37">
        <f t="shared" si="31"/>
        <v>1693.6792664343582</v>
      </c>
      <c r="L142" s="37">
        <f t="shared" si="32"/>
        <v>26914177.608976424</v>
      </c>
      <c r="M142" s="37">
        <f t="shared" si="33"/>
        <v>23906282.845720965</v>
      </c>
      <c r="N142" s="41">
        <f>'jan-mai'!M142</f>
        <v>18094524.323443171</v>
      </c>
      <c r="O142" s="41">
        <f t="shared" si="34"/>
        <v>5811758.5222777948</v>
      </c>
      <c r="P142" s="4"/>
      <c r="Q142" s="4"/>
      <c r="R142" s="4"/>
      <c r="S142" s="4"/>
      <c r="T142" s="4"/>
    </row>
    <row r="143" spans="1:20" s="34" customFormat="1" ht="14.5" x14ac:dyDescent="0.35">
      <c r="A143" s="33">
        <v>3048</v>
      </c>
      <c r="B143" s="34" t="s">
        <v>150</v>
      </c>
      <c r="C143">
        <v>341947092</v>
      </c>
      <c r="D143" s="36">
        <v>19423</v>
      </c>
      <c r="E143" s="37">
        <f t="shared" si="28"/>
        <v>17605.266539669465</v>
      </c>
      <c r="F143" s="38">
        <f t="shared" si="25"/>
        <v>0.92817252586788412</v>
      </c>
      <c r="G143" s="39">
        <f t="shared" si="26"/>
        <v>817.4397270279311</v>
      </c>
      <c r="H143" s="39">
        <f t="shared" si="27"/>
        <v>0</v>
      </c>
      <c r="I143" s="37">
        <f t="shared" si="29"/>
        <v>817.4397270279311</v>
      </c>
      <c r="J143" s="40">
        <f t="shared" si="30"/>
        <v>-213.09916849135388</v>
      </c>
      <c r="K143" s="37">
        <f t="shared" si="31"/>
        <v>604.34055853657719</v>
      </c>
      <c r="L143" s="37">
        <f t="shared" si="32"/>
        <v>15877131.818063505</v>
      </c>
      <c r="M143" s="37">
        <f t="shared" si="33"/>
        <v>11738106.668455938</v>
      </c>
      <c r="N143" s="41">
        <f>'jan-mai'!M143</f>
        <v>10423111.660129944</v>
      </c>
      <c r="O143" s="41">
        <f t="shared" si="34"/>
        <v>1314995.008325994</v>
      </c>
      <c r="P143" s="4"/>
      <c r="Q143" s="4"/>
      <c r="R143" s="4"/>
      <c r="S143" s="4"/>
      <c r="T143" s="4"/>
    </row>
    <row r="144" spans="1:20" s="34" customFormat="1" ht="14.5" x14ac:dyDescent="0.35">
      <c r="A144" s="33">
        <v>3049</v>
      </c>
      <c r="B144" s="34" t="s">
        <v>151</v>
      </c>
      <c r="C144">
        <v>556532473</v>
      </c>
      <c r="D144" s="36">
        <v>26811</v>
      </c>
      <c r="E144" s="37">
        <f t="shared" si="28"/>
        <v>20757.617134758122</v>
      </c>
      <c r="F144" s="38">
        <f t="shared" si="25"/>
        <v>1.0943685449779419</v>
      </c>
      <c r="G144" s="39">
        <f t="shared" si="26"/>
        <v>-1073.9706300252633</v>
      </c>
      <c r="H144" s="39">
        <f t="shared" si="27"/>
        <v>0</v>
      </c>
      <c r="I144" s="37">
        <f t="shared" si="29"/>
        <v>-1073.9706300252633</v>
      </c>
      <c r="J144" s="40">
        <f t="shared" si="30"/>
        <v>-213.09916849135388</v>
      </c>
      <c r="K144" s="37">
        <f t="shared" si="31"/>
        <v>-1287.0697985166171</v>
      </c>
      <c r="L144" s="37">
        <f t="shared" si="32"/>
        <v>-28794226.561607335</v>
      </c>
      <c r="M144" s="37">
        <f t="shared" si="33"/>
        <v>-34507628.368029021</v>
      </c>
      <c r="N144" s="41">
        <f>'jan-mai'!M144</f>
        <v>-26184733.122404162</v>
      </c>
      <c r="O144" s="41">
        <f t="shared" si="34"/>
        <v>-8322895.2456248589</v>
      </c>
      <c r="P144" s="4"/>
      <c r="Q144" s="4"/>
      <c r="R144" s="4"/>
      <c r="S144" s="4"/>
      <c r="T144" s="4"/>
    </row>
    <row r="145" spans="1:20" s="34" customFormat="1" ht="14.5" x14ac:dyDescent="0.35">
      <c r="A145" s="33">
        <v>3050</v>
      </c>
      <c r="B145" s="34" t="s">
        <v>152</v>
      </c>
      <c r="C145">
        <v>47938773</v>
      </c>
      <c r="D145" s="36">
        <v>2688</v>
      </c>
      <c r="E145" s="37">
        <f t="shared" si="28"/>
        <v>17834.364955357141</v>
      </c>
      <c r="F145" s="38">
        <f t="shared" si="25"/>
        <v>0.94025089200235978</v>
      </c>
      <c r="G145" s="39">
        <f t="shared" si="26"/>
        <v>679.98067761532513</v>
      </c>
      <c r="H145" s="39">
        <f t="shared" si="27"/>
        <v>0</v>
      </c>
      <c r="I145" s="37">
        <f t="shared" si="29"/>
        <v>679.98067761532513</v>
      </c>
      <c r="J145" s="40">
        <f t="shared" si="30"/>
        <v>-213.09916849135388</v>
      </c>
      <c r="K145" s="37">
        <f t="shared" si="31"/>
        <v>466.88150912397123</v>
      </c>
      <c r="L145" s="37">
        <f t="shared" si="32"/>
        <v>1827788.0614299939</v>
      </c>
      <c r="M145" s="37">
        <f t="shared" si="33"/>
        <v>1254977.4965252345</v>
      </c>
      <c r="N145" s="41">
        <f>'jan-mai'!M145</f>
        <v>1007610.6199984173</v>
      </c>
      <c r="O145" s="41">
        <f t="shared" si="34"/>
        <v>247366.87652681721</v>
      </c>
      <c r="P145" s="4"/>
      <c r="Q145" s="4"/>
      <c r="R145" s="4"/>
      <c r="S145" s="4"/>
      <c r="T145" s="4"/>
    </row>
    <row r="146" spans="1:20" s="34" customFormat="1" ht="14.5" x14ac:dyDescent="0.35">
      <c r="A146" s="33">
        <v>3051</v>
      </c>
      <c r="B146" s="34" t="s">
        <v>153</v>
      </c>
      <c r="C146">
        <v>24779100</v>
      </c>
      <c r="D146" s="36">
        <v>1390</v>
      </c>
      <c r="E146" s="37">
        <f t="shared" si="28"/>
        <v>17826.690647482013</v>
      </c>
      <c r="F146" s="38">
        <f t="shared" si="25"/>
        <v>0.93984629252022778</v>
      </c>
      <c r="G146" s="39">
        <f t="shared" si="26"/>
        <v>684.58526234040175</v>
      </c>
      <c r="H146" s="39">
        <f t="shared" si="27"/>
        <v>0</v>
      </c>
      <c r="I146" s="37">
        <f t="shared" si="29"/>
        <v>684.58526234040175</v>
      </c>
      <c r="J146" s="40">
        <f t="shared" si="30"/>
        <v>-213.09916849135388</v>
      </c>
      <c r="K146" s="37">
        <f t="shared" si="31"/>
        <v>471.48609384904785</v>
      </c>
      <c r="L146" s="37">
        <f t="shared" si="32"/>
        <v>951573.51465315849</v>
      </c>
      <c r="M146" s="37">
        <f t="shared" si="33"/>
        <v>655365.67045017646</v>
      </c>
      <c r="N146" s="41">
        <f>'jan-mai'!M146</f>
        <v>165005.49159144322</v>
      </c>
      <c r="O146" s="41">
        <f t="shared" si="34"/>
        <v>490360.17885873327</v>
      </c>
      <c r="P146" s="4"/>
      <c r="Q146" s="4"/>
      <c r="R146" s="4"/>
      <c r="S146" s="4"/>
      <c r="T146" s="4"/>
    </row>
    <row r="147" spans="1:20" s="34" customFormat="1" ht="14.5" x14ac:dyDescent="0.35">
      <c r="A147" s="33">
        <v>3052</v>
      </c>
      <c r="B147" s="34" t="s">
        <v>154</v>
      </c>
      <c r="C147">
        <v>63438528</v>
      </c>
      <c r="D147" s="36">
        <v>2439</v>
      </c>
      <c r="E147" s="37">
        <f t="shared" si="28"/>
        <v>26010.056580565804</v>
      </c>
      <c r="F147" s="38">
        <f t="shared" si="25"/>
        <v>1.37128397686864</v>
      </c>
      <c r="G147" s="39">
        <f t="shared" si="26"/>
        <v>-4225.4342975098725</v>
      </c>
      <c r="H147" s="39">
        <f t="shared" si="27"/>
        <v>0</v>
      </c>
      <c r="I147" s="37">
        <f t="shared" si="29"/>
        <v>-4225.4342975098725</v>
      </c>
      <c r="J147" s="40">
        <f t="shared" si="30"/>
        <v>-213.09916849135388</v>
      </c>
      <c r="K147" s="37">
        <f t="shared" si="31"/>
        <v>-4438.5334660012268</v>
      </c>
      <c r="L147" s="37">
        <f t="shared" si="32"/>
        <v>-10305834.251626579</v>
      </c>
      <c r="M147" s="37">
        <f t="shared" si="33"/>
        <v>-10825583.123576991</v>
      </c>
      <c r="N147" s="41">
        <f>'jan-mai'!M147</f>
        <v>-11153631.891229115</v>
      </c>
      <c r="O147" s="41">
        <f t="shared" si="34"/>
        <v>328048.76765212417</v>
      </c>
      <c r="P147" s="4"/>
      <c r="Q147" s="4"/>
      <c r="R147" s="4"/>
      <c r="S147" s="4"/>
      <c r="T147" s="4"/>
    </row>
    <row r="148" spans="1:20" s="34" customFormat="1" ht="14.5" x14ac:dyDescent="0.35">
      <c r="A148" s="33">
        <v>3053</v>
      </c>
      <c r="B148" s="34" t="s">
        <v>127</v>
      </c>
      <c r="C148">
        <v>106573301</v>
      </c>
      <c r="D148" s="36">
        <v>6852</v>
      </c>
      <c r="E148" s="37">
        <f t="shared" si="28"/>
        <v>15553.604932866316</v>
      </c>
      <c r="F148" s="38">
        <f t="shared" si="25"/>
        <v>0.82000626030628398</v>
      </c>
      <c r="G148" s="39">
        <f t="shared" si="26"/>
        <v>2048.4366911098205</v>
      </c>
      <c r="H148" s="39">
        <f t="shared" si="27"/>
        <v>531.05309018233515</v>
      </c>
      <c r="I148" s="37">
        <f t="shared" si="29"/>
        <v>2579.4897812921554</v>
      </c>
      <c r="J148" s="40">
        <f t="shared" si="30"/>
        <v>-213.09916849135388</v>
      </c>
      <c r="K148" s="37">
        <f t="shared" si="31"/>
        <v>2366.3906128008016</v>
      </c>
      <c r="L148" s="37">
        <f t="shared" si="32"/>
        <v>17674663.981413849</v>
      </c>
      <c r="M148" s="37">
        <f t="shared" si="33"/>
        <v>16214508.478911093</v>
      </c>
      <c r="N148" s="41">
        <f>'jan-mai'!M148</f>
        <v>14845274.254323957</v>
      </c>
      <c r="O148" s="41">
        <f t="shared" si="34"/>
        <v>1369234.224587135</v>
      </c>
      <c r="P148" s="4"/>
      <c r="Q148" s="4"/>
      <c r="R148" s="4"/>
      <c r="S148" s="4"/>
      <c r="T148" s="4"/>
    </row>
    <row r="149" spans="1:20" s="34" customFormat="1" ht="14.5" x14ac:dyDescent="0.35">
      <c r="A149" s="33">
        <v>3054</v>
      </c>
      <c r="B149" s="34" t="s">
        <v>128</v>
      </c>
      <c r="C149">
        <v>153122248</v>
      </c>
      <c r="D149" s="36">
        <v>9048</v>
      </c>
      <c r="E149" s="37">
        <f t="shared" si="28"/>
        <v>16923.325375773653</v>
      </c>
      <c r="F149" s="38">
        <f t="shared" si="25"/>
        <v>0.89221970168540266</v>
      </c>
      <c r="G149" s="39">
        <f t="shared" si="26"/>
        <v>1226.6044253654181</v>
      </c>
      <c r="H149" s="39">
        <f t="shared" si="27"/>
        <v>51.650935164767176</v>
      </c>
      <c r="I149" s="37">
        <f t="shared" si="29"/>
        <v>1278.2553605301853</v>
      </c>
      <c r="J149" s="40">
        <f t="shared" si="30"/>
        <v>-213.09916849135388</v>
      </c>
      <c r="K149" s="37">
        <f t="shared" si="31"/>
        <v>1065.1561920388315</v>
      </c>
      <c r="L149" s="37">
        <f t="shared" si="32"/>
        <v>11565654.502077116</v>
      </c>
      <c r="M149" s="37">
        <f t="shared" si="33"/>
        <v>9637533.2255673464</v>
      </c>
      <c r="N149" s="41">
        <f>'jan-mai'!M149</f>
        <v>6431623.8487044889</v>
      </c>
      <c r="O149" s="41">
        <f t="shared" si="34"/>
        <v>3205909.3768628575</v>
      </c>
      <c r="P149" s="4"/>
      <c r="Q149" s="4"/>
      <c r="R149" s="4"/>
      <c r="S149" s="4"/>
      <c r="T149" s="4"/>
    </row>
    <row r="150" spans="1:20" s="34" customFormat="1" ht="14.5" x14ac:dyDescent="0.35">
      <c r="A150" s="33">
        <v>3401</v>
      </c>
      <c r="B150" s="34" t="s">
        <v>91</v>
      </c>
      <c r="C150">
        <v>284603920</v>
      </c>
      <c r="D150" s="36">
        <v>17829</v>
      </c>
      <c r="E150" s="37">
        <f t="shared" si="28"/>
        <v>15962.977172023109</v>
      </c>
      <c r="F150" s="38">
        <f t="shared" si="25"/>
        <v>0.84158889663741709</v>
      </c>
      <c r="G150" s="39">
        <f t="shared" si="26"/>
        <v>1802.8133476157443</v>
      </c>
      <c r="H150" s="39">
        <f t="shared" si="27"/>
        <v>387.77280647745744</v>
      </c>
      <c r="I150" s="37">
        <f t="shared" si="29"/>
        <v>2190.5861540932019</v>
      </c>
      <c r="J150" s="40">
        <f t="shared" si="30"/>
        <v>-213.09916849135388</v>
      </c>
      <c r="K150" s="37">
        <f t="shared" si="31"/>
        <v>1977.4869856018481</v>
      </c>
      <c r="L150" s="37">
        <f t="shared" si="32"/>
        <v>39055960.5413277</v>
      </c>
      <c r="M150" s="37">
        <f t="shared" si="33"/>
        <v>35256615.466295347</v>
      </c>
      <c r="N150" s="41">
        <f>'jan-mai'!M150</f>
        <v>32097267.639622267</v>
      </c>
      <c r="O150" s="41">
        <f t="shared" si="34"/>
        <v>3159347.8266730793</v>
      </c>
      <c r="P150" s="4"/>
      <c r="Q150" s="4"/>
      <c r="R150" s="4"/>
      <c r="S150" s="4"/>
      <c r="T150" s="4"/>
    </row>
    <row r="151" spans="1:20" s="34" customFormat="1" ht="14.5" x14ac:dyDescent="0.35">
      <c r="A151" s="33">
        <v>3403</v>
      </c>
      <c r="B151" s="34" t="s">
        <v>92</v>
      </c>
      <c r="C151">
        <v>542457902</v>
      </c>
      <c r="D151" s="36">
        <v>31369</v>
      </c>
      <c r="E151" s="37">
        <f t="shared" si="28"/>
        <v>17292.801874462049</v>
      </c>
      <c r="F151" s="38">
        <f t="shared" si="25"/>
        <v>0.91169898274392558</v>
      </c>
      <c r="G151" s="39">
        <f t="shared" si="26"/>
        <v>1004.9185261523802</v>
      </c>
      <c r="H151" s="39">
        <f t="shared" si="27"/>
        <v>0</v>
      </c>
      <c r="I151" s="37">
        <f t="shared" si="29"/>
        <v>1004.9185261523802</v>
      </c>
      <c r="J151" s="40">
        <f t="shared" si="30"/>
        <v>-213.09916849135388</v>
      </c>
      <c r="K151" s="37">
        <f t="shared" si="31"/>
        <v>791.81935766102629</v>
      </c>
      <c r="L151" s="37">
        <f t="shared" si="32"/>
        <v>31523289.246874016</v>
      </c>
      <c r="M151" s="37">
        <f t="shared" si="33"/>
        <v>24838581.430468734</v>
      </c>
      <c r="N151" s="41">
        <f>'jan-mai'!M151</f>
        <v>19439552.892756827</v>
      </c>
      <c r="O151" s="41">
        <f t="shared" si="34"/>
        <v>5399028.5377119072</v>
      </c>
      <c r="P151" s="4"/>
      <c r="Q151" s="4"/>
      <c r="R151" s="4"/>
      <c r="S151" s="4"/>
      <c r="T151" s="4"/>
    </row>
    <row r="152" spans="1:20" s="34" customFormat="1" ht="14.5" x14ac:dyDescent="0.35">
      <c r="A152" s="33">
        <v>3405</v>
      </c>
      <c r="B152" s="34" t="s">
        <v>112</v>
      </c>
      <c r="C152">
        <v>495974721</v>
      </c>
      <c r="D152" s="36">
        <v>28345</v>
      </c>
      <c r="E152" s="37">
        <f t="shared" si="28"/>
        <v>17497.785182571883</v>
      </c>
      <c r="F152" s="38">
        <f t="shared" si="25"/>
        <v>0.92250596907499594</v>
      </c>
      <c r="G152" s="39">
        <f t="shared" si="26"/>
        <v>881.92854128648025</v>
      </c>
      <c r="H152" s="39">
        <f t="shared" si="27"/>
        <v>0</v>
      </c>
      <c r="I152" s="37">
        <f t="shared" si="29"/>
        <v>881.92854128648025</v>
      </c>
      <c r="J152" s="40">
        <f t="shared" si="30"/>
        <v>-213.09916849135388</v>
      </c>
      <c r="K152" s="37">
        <f t="shared" si="31"/>
        <v>668.82937279512635</v>
      </c>
      <c r="L152" s="37">
        <f t="shared" si="32"/>
        <v>24998264.502765283</v>
      </c>
      <c r="M152" s="37">
        <f t="shared" si="33"/>
        <v>18957968.571877856</v>
      </c>
      <c r="N152" s="41">
        <f>'jan-mai'!M152</f>
        <v>13931564.720258616</v>
      </c>
      <c r="O152" s="41">
        <f t="shared" si="34"/>
        <v>5026403.8516192399</v>
      </c>
      <c r="P152" s="4"/>
      <c r="Q152" s="4"/>
      <c r="R152" s="4"/>
      <c r="S152" s="4"/>
      <c r="T152" s="4"/>
    </row>
    <row r="153" spans="1:20" s="34" customFormat="1" ht="14.5" x14ac:dyDescent="0.35">
      <c r="A153" s="33">
        <v>3407</v>
      </c>
      <c r="B153" s="34" t="s">
        <v>113</v>
      </c>
      <c r="C153">
        <v>482473674</v>
      </c>
      <c r="D153" s="36">
        <v>30560</v>
      </c>
      <c r="E153" s="37">
        <f t="shared" si="28"/>
        <v>15787.751112565446</v>
      </c>
      <c r="F153" s="38">
        <f t="shared" si="25"/>
        <v>0.83235075111782364</v>
      </c>
      <c r="G153" s="39">
        <f t="shared" si="26"/>
        <v>1907.9489832903425</v>
      </c>
      <c r="H153" s="39">
        <f t="shared" si="27"/>
        <v>449.10192728763974</v>
      </c>
      <c r="I153" s="37">
        <f t="shared" si="29"/>
        <v>2357.0509105779824</v>
      </c>
      <c r="J153" s="40">
        <f t="shared" si="30"/>
        <v>-213.09916849135388</v>
      </c>
      <c r="K153" s="37">
        <f t="shared" si="31"/>
        <v>2143.9517420866287</v>
      </c>
      <c r="L153" s="37">
        <f t="shared" si="32"/>
        <v>72031475.827263147</v>
      </c>
      <c r="M153" s="37">
        <f t="shared" si="33"/>
        <v>65519165.238167375</v>
      </c>
      <c r="N153" s="41">
        <f>'jan-mai'!M153</f>
        <v>52760755.609594263</v>
      </c>
      <c r="O153" s="41">
        <f t="shared" si="34"/>
        <v>12758409.628573112</v>
      </c>
      <c r="P153" s="4"/>
      <c r="Q153" s="4"/>
      <c r="R153" s="4"/>
      <c r="S153" s="4"/>
      <c r="T153" s="4"/>
    </row>
    <row r="154" spans="1:20" s="34" customFormat="1" ht="14.5" x14ac:dyDescent="0.35">
      <c r="A154" s="33">
        <v>3411</v>
      </c>
      <c r="B154" s="34" t="s">
        <v>93</v>
      </c>
      <c r="C154">
        <v>524131190</v>
      </c>
      <c r="D154" s="36">
        <v>34768</v>
      </c>
      <c r="E154" s="37">
        <f t="shared" si="28"/>
        <v>15075.103255867465</v>
      </c>
      <c r="F154" s="38">
        <f t="shared" si="25"/>
        <v>0.79477903019469831</v>
      </c>
      <c r="G154" s="39">
        <f t="shared" si="26"/>
        <v>2335.5376973091306</v>
      </c>
      <c r="H154" s="39">
        <f t="shared" si="27"/>
        <v>698.52867713193291</v>
      </c>
      <c r="I154" s="37">
        <f t="shared" si="29"/>
        <v>3034.0663744410635</v>
      </c>
      <c r="J154" s="40">
        <f t="shared" si="30"/>
        <v>-213.09916849135388</v>
      </c>
      <c r="K154" s="37">
        <f t="shared" si="31"/>
        <v>2820.9672059497098</v>
      </c>
      <c r="L154" s="37">
        <f t="shared" si="32"/>
        <v>105488419.7065669</v>
      </c>
      <c r="M154" s="37">
        <f t="shared" si="33"/>
        <v>98079387.816459507</v>
      </c>
      <c r="N154" s="41">
        <f>'jan-mai'!M154</f>
        <v>81117560.036622167</v>
      </c>
      <c r="O154" s="41">
        <f t="shared" si="34"/>
        <v>16961827.77983734</v>
      </c>
      <c r="P154" s="4"/>
      <c r="Q154" s="4"/>
      <c r="R154" s="4"/>
      <c r="S154" s="4"/>
      <c r="T154" s="4"/>
    </row>
    <row r="155" spans="1:20" s="34" customFormat="1" ht="14.5" x14ac:dyDescent="0.35">
      <c r="A155" s="33">
        <v>3412</v>
      </c>
      <c r="B155" s="34" t="s">
        <v>94</v>
      </c>
      <c r="C155">
        <v>103126561</v>
      </c>
      <c r="D155" s="36">
        <v>7674</v>
      </c>
      <c r="E155" s="37">
        <f t="shared" si="28"/>
        <v>13438.436408652593</v>
      </c>
      <c r="F155" s="38">
        <f t="shared" si="25"/>
        <v>0.70849182754651985</v>
      </c>
      <c r="G155" s="39">
        <f t="shared" si="26"/>
        <v>3317.5378056380541</v>
      </c>
      <c r="H155" s="39">
        <f t="shared" si="27"/>
        <v>1271.3620736571381</v>
      </c>
      <c r="I155" s="37">
        <f t="shared" si="29"/>
        <v>4588.8998792951925</v>
      </c>
      <c r="J155" s="40">
        <f t="shared" si="30"/>
        <v>-213.09916849135388</v>
      </c>
      <c r="K155" s="37">
        <f t="shared" si="31"/>
        <v>4375.8007108038382</v>
      </c>
      <c r="L155" s="37">
        <f t="shared" si="32"/>
        <v>35215217.673711307</v>
      </c>
      <c r="M155" s="37">
        <f t="shared" si="33"/>
        <v>33579894.654708654</v>
      </c>
      <c r="N155" s="41">
        <f>'jan-mai'!M155</f>
        <v>26687709.683914479</v>
      </c>
      <c r="O155" s="41">
        <f t="shared" si="34"/>
        <v>6892184.9707941748</v>
      </c>
      <c r="P155" s="4"/>
      <c r="Q155" s="4"/>
      <c r="R155" s="4"/>
      <c r="S155" s="4"/>
      <c r="T155" s="4"/>
    </row>
    <row r="156" spans="1:20" s="34" customFormat="1" ht="14.5" x14ac:dyDescent="0.35">
      <c r="A156" s="33">
        <v>3413</v>
      </c>
      <c r="B156" s="34" t="s">
        <v>95</v>
      </c>
      <c r="C156">
        <v>314419915</v>
      </c>
      <c r="D156" s="36">
        <v>21064</v>
      </c>
      <c r="E156" s="37">
        <f t="shared" si="28"/>
        <v>14926.885444360045</v>
      </c>
      <c r="F156" s="38">
        <f t="shared" si="25"/>
        <v>0.78696479459789737</v>
      </c>
      <c r="G156" s="39">
        <f t="shared" si="26"/>
        <v>2424.4683842135828</v>
      </c>
      <c r="H156" s="39">
        <f t="shared" si="27"/>
        <v>750.40491115953</v>
      </c>
      <c r="I156" s="37">
        <f t="shared" si="29"/>
        <v>3174.8732953731128</v>
      </c>
      <c r="J156" s="40">
        <f t="shared" si="30"/>
        <v>-213.09916849135388</v>
      </c>
      <c r="K156" s="37">
        <f t="shared" si="31"/>
        <v>2961.774126881759</v>
      </c>
      <c r="L156" s="37">
        <f t="shared" si="32"/>
        <v>66875531.093739249</v>
      </c>
      <c r="M156" s="37">
        <f t="shared" si="33"/>
        <v>62386810.208637372</v>
      </c>
      <c r="N156" s="41">
        <f>'jan-mai'!M156</f>
        <v>47659616.477974281</v>
      </c>
      <c r="O156" s="41">
        <f t="shared" si="34"/>
        <v>14727193.730663091</v>
      </c>
      <c r="P156" s="4"/>
      <c r="Q156" s="4"/>
      <c r="R156" s="4"/>
      <c r="S156" s="4"/>
      <c r="T156" s="4"/>
    </row>
    <row r="157" spans="1:20" s="34" customFormat="1" ht="14.5" x14ac:dyDescent="0.35">
      <c r="A157" s="33">
        <v>3414</v>
      </c>
      <c r="B157" s="34" t="s">
        <v>96</v>
      </c>
      <c r="C157">
        <v>66278561</v>
      </c>
      <c r="D157" s="36">
        <v>5016</v>
      </c>
      <c r="E157" s="37">
        <f t="shared" si="28"/>
        <v>13213.429226475278</v>
      </c>
      <c r="F157" s="38">
        <f t="shared" si="25"/>
        <v>0.6966291565583046</v>
      </c>
      <c r="G157" s="39">
        <f t="shared" si="26"/>
        <v>3452.5421149444428</v>
      </c>
      <c r="H157" s="39">
        <f t="shared" si="27"/>
        <v>1350.1145874191982</v>
      </c>
      <c r="I157" s="37">
        <f t="shared" si="29"/>
        <v>4802.6567023636408</v>
      </c>
      <c r="J157" s="40">
        <f t="shared" si="30"/>
        <v>-213.09916849135388</v>
      </c>
      <c r="K157" s="37">
        <f t="shared" si="31"/>
        <v>4589.5575338722865</v>
      </c>
      <c r="L157" s="37">
        <f t="shared" si="32"/>
        <v>24090126.019056022</v>
      </c>
      <c r="M157" s="37">
        <f t="shared" si="33"/>
        <v>23021220.589903388</v>
      </c>
      <c r="N157" s="41">
        <f>'jan-mai'!M157</f>
        <v>17907264.80246482</v>
      </c>
      <c r="O157" s="41">
        <f t="shared" si="34"/>
        <v>5113955.7874385677</v>
      </c>
      <c r="P157" s="4"/>
      <c r="Q157" s="4"/>
      <c r="R157" s="4"/>
      <c r="S157" s="4"/>
      <c r="T157" s="4"/>
    </row>
    <row r="158" spans="1:20" s="34" customFormat="1" ht="14.5" x14ac:dyDescent="0.35">
      <c r="A158" s="33">
        <v>3415</v>
      </c>
      <c r="B158" s="34" t="s">
        <v>97</v>
      </c>
      <c r="C158">
        <v>118877270</v>
      </c>
      <c r="D158" s="36">
        <v>7905</v>
      </c>
      <c r="E158" s="37">
        <f t="shared" si="28"/>
        <v>15038.237824161923</v>
      </c>
      <c r="F158" s="38">
        <f t="shared" si="25"/>
        <v>0.79283543673723811</v>
      </c>
      <c r="G158" s="39">
        <f t="shared" si="26"/>
        <v>2357.656956332456</v>
      </c>
      <c r="H158" s="39">
        <f t="shared" si="27"/>
        <v>711.4315782288727</v>
      </c>
      <c r="I158" s="37">
        <f t="shared" si="29"/>
        <v>3069.0885345613287</v>
      </c>
      <c r="J158" s="40">
        <f t="shared" si="30"/>
        <v>-213.09916849135388</v>
      </c>
      <c r="K158" s="37">
        <f t="shared" si="31"/>
        <v>2855.9893660699749</v>
      </c>
      <c r="L158" s="37">
        <f t="shared" si="32"/>
        <v>24261144.865707304</v>
      </c>
      <c r="M158" s="37">
        <f t="shared" si="33"/>
        <v>22576595.93878315</v>
      </c>
      <c r="N158" s="41">
        <f>'jan-mai'!M158</f>
        <v>17952887.502449039</v>
      </c>
      <c r="O158" s="41">
        <f t="shared" si="34"/>
        <v>4623708.4363341108</v>
      </c>
      <c r="P158" s="4"/>
      <c r="Q158" s="4"/>
      <c r="R158" s="4"/>
      <c r="S158" s="4"/>
      <c r="T158" s="4"/>
    </row>
    <row r="159" spans="1:20" s="34" customFormat="1" ht="14.5" x14ac:dyDescent="0.35">
      <c r="A159" s="33">
        <v>3416</v>
      </c>
      <c r="B159" s="34" t="s">
        <v>98</v>
      </c>
      <c r="C159">
        <v>77856160</v>
      </c>
      <c r="D159" s="36">
        <v>6106</v>
      </c>
      <c r="E159" s="37">
        <f t="shared" si="28"/>
        <v>12750.763183753685</v>
      </c>
      <c r="F159" s="38">
        <f t="shared" si="25"/>
        <v>0.67223680166049216</v>
      </c>
      <c r="G159" s="39">
        <f t="shared" si="26"/>
        <v>3730.1417405773991</v>
      </c>
      <c r="H159" s="39">
        <f t="shared" si="27"/>
        <v>1512.047702371756</v>
      </c>
      <c r="I159" s="37">
        <f t="shared" si="29"/>
        <v>5242.1894429491549</v>
      </c>
      <c r="J159" s="40">
        <f t="shared" si="30"/>
        <v>-213.09916849135388</v>
      </c>
      <c r="K159" s="37">
        <f t="shared" si="31"/>
        <v>5029.0902744578007</v>
      </c>
      <c r="L159" s="37">
        <f t="shared" si="32"/>
        <v>32008808.738647539</v>
      </c>
      <c r="M159" s="37">
        <f t="shared" si="33"/>
        <v>30707625.21583933</v>
      </c>
      <c r="N159" s="41">
        <f>'jan-mai'!M159</f>
        <v>24474156.76871017</v>
      </c>
      <c r="O159" s="41">
        <f t="shared" si="34"/>
        <v>6233468.4471291602</v>
      </c>
      <c r="P159" s="4"/>
      <c r="Q159" s="4"/>
      <c r="R159" s="4"/>
      <c r="S159" s="4"/>
      <c r="T159" s="4"/>
    </row>
    <row r="160" spans="1:20" s="34" customFormat="1" ht="14.5" x14ac:dyDescent="0.35">
      <c r="A160" s="33">
        <v>3417</v>
      </c>
      <c r="B160" s="34" t="s">
        <v>99</v>
      </c>
      <c r="C160">
        <v>62867025</v>
      </c>
      <c r="D160" s="36">
        <v>4612</v>
      </c>
      <c r="E160" s="37">
        <f t="shared" si="28"/>
        <v>13631.184952298352</v>
      </c>
      <c r="F160" s="38">
        <f t="shared" si="25"/>
        <v>0.71865378119885004</v>
      </c>
      <c r="G160" s="39">
        <f t="shared" si="26"/>
        <v>3201.8886794505984</v>
      </c>
      <c r="H160" s="39">
        <f t="shared" si="27"/>
        <v>1203.9000833811224</v>
      </c>
      <c r="I160" s="37">
        <f t="shared" si="29"/>
        <v>4405.7887628317203</v>
      </c>
      <c r="J160" s="40">
        <f t="shared" si="30"/>
        <v>-213.09916849135388</v>
      </c>
      <c r="K160" s="37">
        <f t="shared" si="31"/>
        <v>4192.6895943403661</v>
      </c>
      <c r="L160" s="37">
        <f t="shared" si="32"/>
        <v>20319497.774179894</v>
      </c>
      <c r="M160" s="37">
        <f t="shared" si="33"/>
        <v>19336684.409097768</v>
      </c>
      <c r="N160" s="41">
        <f>'jan-mai'!M160</f>
        <v>15967574.939746359</v>
      </c>
      <c r="O160" s="41">
        <f t="shared" si="34"/>
        <v>3369109.469351409</v>
      </c>
      <c r="P160" s="4"/>
      <c r="Q160" s="4"/>
      <c r="R160" s="4"/>
      <c r="S160" s="4"/>
      <c r="T160" s="4"/>
    </row>
    <row r="161" spans="1:20" s="34" customFormat="1" ht="14.5" x14ac:dyDescent="0.35">
      <c r="A161" s="33">
        <v>3418</v>
      </c>
      <c r="B161" s="34" t="s">
        <v>100</v>
      </c>
      <c r="C161">
        <v>94553305</v>
      </c>
      <c r="D161" s="36">
        <v>7203</v>
      </c>
      <c r="E161" s="37">
        <f t="shared" si="28"/>
        <v>13126.933916423712</v>
      </c>
      <c r="F161" s="38">
        <f t="shared" si="25"/>
        <v>0.69206901143210675</v>
      </c>
      <c r="G161" s="39">
        <f t="shared" si="26"/>
        <v>3504.4393009753826</v>
      </c>
      <c r="H161" s="39">
        <f t="shared" si="27"/>
        <v>1380.3879459372465</v>
      </c>
      <c r="I161" s="37">
        <f t="shared" si="29"/>
        <v>4884.8272469126296</v>
      </c>
      <c r="J161" s="40">
        <f t="shared" si="30"/>
        <v>-213.09916849135388</v>
      </c>
      <c r="K161" s="37">
        <f t="shared" si="31"/>
        <v>4671.7280784212753</v>
      </c>
      <c r="L161" s="37">
        <f t="shared" si="32"/>
        <v>35185410.65951167</v>
      </c>
      <c r="M161" s="37">
        <f t="shared" si="33"/>
        <v>33650457.348868445</v>
      </c>
      <c r="N161" s="41">
        <f>'jan-mai'!M161</f>
        <v>28309356.937032312</v>
      </c>
      <c r="O161" s="41">
        <f t="shared" si="34"/>
        <v>5341100.4118361324</v>
      </c>
      <c r="P161" s="4"/>
      <c r="Q161" s="4"/>
      <c r="R161" s="4"/>
      <c r="S161" s="4"/>
      <c r="T161" s="4"/>
    </row>
    <row r="162" spans="1:20" s="34" customFormat="1" ht="14.5" x14ac:dyDescent="0.35">
      <c r="A162" s="33">
        <v>3419</v>
      </c>
      <c r="B162" s="34" t="s">
        <v>424</v>
      </c>
      <c r="C162">
        <v>49592409</v>
      </c>
      <c r="D162" s="36">
        <v>3662</v>
      </c>
      <c r="E162" s="37">
        <f t="shared" si="28"/>
        <v>13542.438285090115</v>
      </c>
      <c r="F162" s="38">
        <f t="shared" si="25"/>
        <v>0.71397494159824415</v>
      </c>
      <c r="G162" s="39">
        <f t="shared" si="26"/>
        <v>3255.1366797755409</v>
      </c>
      <c r="H162" s="39">
        <f t="shared" si="27"/>
        <v>1234.9614169040055</v>
      </c>
      <c r="I162" s="37">
        <f t="shared" si="29"/>
        <v>4490.0980966795469</v>
      </c>
      <c r="J162" s="40">
        <f t="shared" si="30"/>
        <v>-213.09916849135388</v>
      </c>
      <c r="K162" s="37">
        <f t="shared" si="31"/>
        <v>4276.9989281881926</v>
      </c>
      <c r="L162" s="37">
        <f t="shared" si="32"/>
        <v>16442739.2300405</v>
      </c>
      <c r="M162" s="37">
        <f t="shared" si="33"/>
        <v>15662370.075025162</v>
      </c>
      <c r="N162" s="41">
        <f>'jan-mai'!M162</f>
        <v>12896436.915037114</v>
      </c>
      <c r="O162" s="41">
        <f t="shared" si="34"/>
        <v>2765933.1599880476</v>
      </c>
      <c r="P162" s="4"/>
      <c r="Q162" s="4"/>
      <c r="R162" s="4"/>
      <c r="S162" s="4"/>
      <c r="T162" s="4"/>
    </row>
    <row r="163" spans="1:20" s="34" customFormat="1" ht="14.5" x14ac:dyDescent="0.35">
      <c r="A163" s="33">
        <v>3420</v>
      </c>
      <c r="B163" s="34" t="s">
        <v>101</v>
      </c>
      <c r="C163">
        <v>314597312</v>
      </c>
      <c r="D163" s="36">
        <v>21254</v>
      </c>
      <c r="E163" s="37">
        <f t="shared" si="28"/>
        <v>14801.793168344782</v>
      </c>
      <c r="F163" s="38">
        <f t="shared" si="25"/>
        <v>0.78036976727842866</v>
      </c>
      <c r="G163" s="39">
        <f t="shared" si="26"/>
        <v>2499.5237498227402</v>
      </c>
      <c r="H163" s="39">
        <f t="shared" si="27"/>
        <v>794.1872077648718</v>
      </c>
      <c r="I163" s="37">
        <f t="shared" si="29"/>
        <v>3293.710957587612</v>
      </c>
      <c r="J163" s="40">
        <f t="shared" si="30"/>
        <v>-213.09916849135388</v>
      </c>
      <c r="K163" s="37">
        <f t="shared" si="31"/>
        <v>3080.6117890962582</v>
      </c>
      <c r="L163" s="37">
        <f t="shared" si="32"/>
        <v>70004532.69256711</v>
      </c>
      <c r="M163" s="37">
        <f t="shared" si="33"/>
        <v>65475322.965451874</v>
      </c>
      <c r="N163" s="41">
        <f>'jan-mai'!M163</f>
        <v>50012979.062916137</v>
      </c>
      <c r="O163" s="41">
        <f t="shared" si="34"/>
        <v>15462343.902535737</v>
      </c>
      <c r="P163" s="4"/>
      <c r="Q163" s="4"/>
      <c r="R163" s="4"/>
      <c r="S163" s="4"/>
      <c r="T163" s="4"/>
    </row>
    <row r="164" spans="1:20" s="34" customFormat="1" ht="14.5" x14ac:dyDescent="0.35">
      <c r="A164" s="33">
        <v>3421</v>
      </c>
      <c r="B164" s="34" t="s">
        <v>102</v>
      </c>
      <c r="C164">
        <v>102820065</v>
      </c>
      <c r="D164" s="36">
        <v>6627</v>
      </c>
      <c r="E164" s="37">
        <f t="shared" si="28"/>
        <v>15515.325939339067</v>
      </c>
      <c r="F164" s="38">
        <f t="shared" si="25"/>
        <v>0.81798814203299286</v>
      </c>
      <c r="G164" s="39">
        <f t="shared" si="26"/>
        <v>2071.4040872261694</v>
      </c>
      <c r="H164" s="39">
        <f t="shared" si="27"/>
        <v>544.45073791687219</v>
      </c>
      <c r="I164" s="37">
        <f t="shared" si="29"/>
        <v>2615.8548251430416</v>
      </c>
      <c r="J164" s="40">
        <f t="shared" si="30"/>
        <v>-213.09916849135388</v>
      </c>
      <c r="K164" s="37">
        <f t="shared" si="31"/>
        <v>2402.7556566516878</v>
      </c>
      <c r="L164" s="37">
        <f t="shared" si="32"/>
        <v>17335269.926222935</v>
      </c>
      <c r="M164" s="37">
        <f t="shared" si="33"/>
        <v>15923061.736630734</v>
      </c>
      <c r="N164" s="41">
        <f>'jan-mai'!M164</f>
        <v>13772114.808998086</v>
      </c>
      <c r="O164" s="41">
        <f t="shared" si="34"/>
        <v>2150946.9276326485</v>
      </c>
      <c r="P164" s="4"/>
      <c r="Q164" s="4"/>
      <c r="R164" s="4"/>
      <c r="S164" s="4"/>
      <c r="T164" s="4"/>
    </row>
    <row r="165" spans="1:20" s="34" customFormat="1" ht="14.5" x14ac:dyDescent="0.35">
      <c r="A165" s="33">
        <v>3422</v>
      </c>
      <c r="B165" s="34" t="s">
        <v>103</v>
      </c>
      <c r="C165">
        <v>65611530</v>
      </c>
      <c r="D165" s="36">
        <v>4356</v>
      </c>
      <c r="E165" s="37">
        <f t="shared" si="28"/>
        <v>15062.334710743802</v>
      </c>
      <c r="F165" s="38">
        <f t="shared" si="25"/>
        <v>0.79410585590606231</v>
      </c>
      <c r="G165" s="39">
        <f t="shared" si="26"/>
        <v>2343.1988243833284</v>
      </c>
      <c r="H165" s="39">
        <f t="shared" si="27"/>
        <v>702.99766792521496</v>
      </c>
      <c r="I165" s="37">
        <f t="shared" si="29"/>
        <v>3046.1964923085434</v>
      </c>
      <c r="J165" s="40">
        <f t="shared" si="30"/>
        <v>-213.09916849135388</v>
      </c>
      <c r="K165" s="37">
        <f t="shared" si="31"/>
        <v>2833.0973238171896</v>
      </c>
      <c r="L165" s="37">
        <f t="shared" si="32"/>
        <v>13269231.920496015</v>
      </c>
      <c r="M165" s="37">
        <f t="shared" si="33"/>
        <v>12340971.942547677</v>
      </c>
      <c r="N165" s="41">
        <f>'jan-mai'!M165</f>
        <v>8094580.3495089235</v>
      </c>
      <c r="O165" s="41">
        <f t="shared" si="34"/>
        <v>4246391.5930387536</v>
      </c>
      <c r="P165" s="4"/>
      <c r="Q165" s="4"/>
      <c r="R165" s="4"/>
      <c r="S165" s="4"/>
      <c r="T165" s="4"/>
    </row>
    <row r="166" spans="1:20" s="34" customFormat="1" ht="14.5" x14ac:dyDescent="0.35">
      <c r="A166" s="33">
        <v>3423</v>
      </c>
      <c r="B166" s="34" t="s">
        <v>104</v>
      </c>
      <c r="C166">
        <v>32033050</v>
      </c>
      <c r="D166" s="36">
        <v>2419</v>
      </c>
      <c r="E166" s="37">
        <f t="shared" si="28"/>
        <v>13242.269532864821</v>
      </c>
      <c r="F166" s="38">
        <f t="shared" si="25"/>
        <v>0.69814965498234538</v>
      </c>
      <c r="G166" s="39">
        <f t="shared" si="26"/>
        <v>3435.2379311107175</v>
      </c>
      <c r="H166" s="39">
        <f t="shared" si="27"/>
        <v>1340.0204801828584</v>
      </c>
      <c r="I166" s="37">
        <f t="shared" si="29"/>
        <v>4775.2584112935756</v>
      </c>
      <c r="J166" s="40">
        <f t="shared" si="30"/>
        <v>-213.09916849135388</v>
      </c>
      <c r="K166" s="37">
        <f t="shared" si="31"/>
        <v>4562.1592428022213</v>
      </c>
      <c r="L166" s="37">
        <f t="shared" si="32"/>
        <v>11551350.096919158</v>
      </c>
      <c r="M166" s="37">
        <f t="shared" si="33"/>
        <v>11035863.208338574</v>
      </c>
      <c r="N166" s="41">
        <f>'jan-mai'!M166</f>
        <v>8737048.481970178</v>
      </c>
      <c r="O166" s="41">
        <f t="shared" si="34"/>
        <v>2298814.7263683956</v>
      </c>
      <c r="P166" s="4"/>
      <c r="Q166" s="4"/>
      <c r="R166" s="4"/>
      <c r="S166" s="4"/>
      <c r="T166" s="4"/>
    </row>
    <row r="167" spans="1:20" s="34" customFormat="1" ht="14.5" x14ac:dyDescent="0.35">
      <c r="A167" s="33">
        <v>3424</v>
      </c>
      <c r="B167" s="34" t="s">
        <v>105</v>
      </c>
      <c r="C167">
        <v>25825664</v>
      </c>
      <c r="D167" s="36">
        <v>1780</v>
      </c>
      <c r="E167" s="37">
        <f t="shared" si="28"/>
        <v>14508.8</v>
      </c>
      <c r="F167" s="38">
        <f t="shared" si="25"/>
        <v>0.76492278676769132</v>
      </c>
      <c r="G167" s="39">
        <f t="shared" si="26"/>
        <v>2675.3196508296101</v>
      </c>
      <c r="H167" s="39">
        <f t="shared" si="27"/>
        <v>896.73481668554587</v>
      </c>
      <c r="I167" s="37">
        <f t="shared" si="29"/>
        <v>3572.0544675151559</v>
      </c>
      <c r="J167" s="40">
        <f t="shared" si="30"/>
        <v>-213.09916849135388</v>
      </c>
      <c r="K167" s="37">
        <f t="shared" si="31"/>
        <v>3358.9552990238021</v>
      </c>
      <c r="L167" s="37">
        <f t="shared" si="32"/>
        <v>6358256.9521769779</v>
      </c>
      <c r="M167" s="37">
        <f t="shared" si="33"/>
        <v>5978940.4322623676</v>
      </c>
      <c r="N167" s="41">
        <f>'jan-mai'!M167</f>
        <v>3743181.8852446931</v>
      </c>
      <c r="O167" s="41">
        <f t="shared" si="34"/>
        <v>2235758.5470176744</v>
      </c>
      <c r="P167" s="4"/>
      <c r="Q167" s="4"/>
      <c r="R167" s="4"/>
      <c r="S167" s="4"/>
      <c r="T167" s="4"/>
    </row>
    <row r="168" spans="1:20" s="34" customFormat="1" ht="14.5" x14ac:dyDescent="0.35">
      <c r="A168" s="33">
        <v>3425</v>
      </c>
      <c r="B168" s="34" t="s">
        <v>106</v>
      </c>
      <c r="C168">
        <v>16859711</v>
      </c>
      <c r="D168" s="36">
        <v>1268</v>
      </c>
      <c r="E168" s="37">
        <f t="shared" si="28"/>
        <v>13296.302050473187</v>
      </c>
      <c r="F168" s="38">
        <f t="shared" si="25"/>
        <v>0.70099831951318636</v>
      </c>
      <c r="G168" s="39">
        <f t="shared" si="26"/>
        <v>3402.8184205456978</v>
      </c>
      <c r="H168" s="39">
        <f t="shared" si="27"/>
        <v>1321.1090990199302</v>
      </c>
      <c r="I168" s="37">
        <f t="shared" si="29"/>
        <v>4723.9275195656282</v>
      </c>
      <c r="J168" s="40">
        <f t="shared" si="30"/>
        <v>-213.09916849135388</v>
      </c>
      <c r="K168" s="37">
        <f t="shared" si="31"/>
        <v>4510.828351074274</v>
      </c>
      <c r="L168" s="37">
        <f t="shared" si="32"/>
        <v>5989940.0948092164</v>
      </c>
      <c r="M168" s="37">
        <f t="shared" si="33"/>
        <v>5719730.349162179</v>
      </c>
      <c r="N168" s="41">
        <f>'jan-mai'!M168</f>
        <v>4619776.8547698148</v>
      </c>
      <c r="O168" s="41">
        <f t="shared" si="34"/>
        <v>1099953.4943923643</v>
      </c>
      <c r="P168" s="4"/>
      <c r="Q168" s="4"/>
      <c r="R168" s="4"/>
      <c r="S168" s="4"/>
      <c r="T168" s="4"/>
    </row>
    <row r="169" spans="1:20" s="34" customFormat="1" ht="14.5" x14ac:dyDescent="0.35">
      <c r="A169" s="33">
        <v>3426</v>
      </c>
      <c r="B169" s="34" t="s">
        <v>107</v>
      </c>
      <c r="C169">
        <v>19053356</v>
      </c>
      <c r="D169" s="36">
        <v>1562</v>
      </c>
      <c r="E169" s="37">
        <f t="shared" si="28"/>
        <v>12198.051216389245</v>
      </c>
      <c r="F169" s="38">
        <f t="shared" si="25"/>
        <v>0.64309710862204239</v>
      </c>
      <c r="G169" s="39">
        <f t="shared" si="26"/>
        <v>4061.7689209960627</v>
      </c>
      <c r="H169" s="39">
        <f t="shared" si="27"/>
        <v>1705.4968909493098</v>
      </c>
      <c r="I169" s="37">
        <f t="shared" si="29"/>
        <v>5767.2658119453727</v>
      </c>
      <c r="J169" s="40">
        <f t="shared" si="30"/>
        <v>-213.09916849135388</v>
      </c>
      <c r="K169" s="37">
        <f t="shared" si="31"/>
        <v>5554.1666434540184</v>
      </c>
      <c r="L169" s="37">
        <f t="shared" si="32"/>
        <v>9008469.1982586719</v>
      </c>
      <c r="M169" s="37">
        <f t="shared" si="33"/>
        <v>8675608.2970751766</v>
      </c>
      <c r="N169" s="41">
        <f>'jan-mai'!M169</f>
        <v>7129024.0919956248</v>
      </c>
      <c r="O169" s="41">
        <f t="shared" si="34"/>
        <v>1546584.2050795518</v>
      </c>
      <c r="P169" s="4"/>
      <c r="Q169" s="4"/>
      <c r="R169" s="4"/>
      <c r="S169" s="4"/>
      <c r="T169" s="4"/>
    </row>
    <row r="170" spans="1:20" s="34" customFormat="1" ht="14.5" x14ac:dyDescent="0.35">
      <c r="A170" s="33">
        <v>3427</v>
      </c>
      <c r="B170" s="34" t="s">
        <v>108</v>
      </c>
      <c r="C170">
        <v>85436838</v>
      </c>
      <c r="D170" s="36">
        <v>5578</v>
      </c>
      <c r="E170" s="37">
        <f t="shared" si="28"/>
        <v>15316.75116529222</v>
      </c>
      <c r="F170" s="38">
        <f t="shared" si="25"/>
        <v>0.80751902194410352</v>
      </c>
      <c r="G170" s="39">
        <f t="shared" si="26"/>
        <v>2190.5489516542775</v>
      </c>
      <c r="H170" s="39">
        <f t="shared" si="27"/>
        <v>613.95190883326859</v>
      </c>
      <c r="I170" s="37">
        <f t="shared" si="29"/>
        <v>2804.5008604875461</v>
      </c>
      <c r="J170" s="40">
        <f t="shared" si="30"/>
        <v>-213.09916849135388</v>
      </c>
      <c r="K170" s="37">
        <f t="shared" si="31"/>
        <v>2591.4016919961923</v>
      </c>
      <c r="L170" s="37">
        <f t="shared" si="32"/>
        <v>15643505.799799532</v>
      </c>
      <c r="M170" s="37">
        <f t="shared" si="33"/>
        <v>14454838.63795476</v>
      </c>
      <c r="N170" s="41">
        <f>'jan-mai'!M170</f>
        <v>11409603.22634545</v>
      </c>
      <c r="O170" s="41">
        <f t="shared" si="34"/>
        <v>3045235.4116093107</v>
      </c>
      <c r="P170" s="4"/>
      <c r="Q170" s="4"/>
      <c r="R170" s="4"/>
      <c r="S170" s="4"/>
      <c r="T170" s="4"/>
    </row>
    <row r="171" spans="1:20" s="34" customFormat="1" ht="14.5" x14ac:dyDescent="0.35">
      <c r="A171" s="33">
        <v>3428</v>
      </c>
      <c r="B171" s="34" t="s">
        <v>109</v>
      </c>
      <c r="C171">
        <v>36696528</v>
      </c>
      <c r="D171" s="36">
        <v>2432</v>
      </c>
      <c r="E171" s="37">
        <f t="shared" si="28"/>
        <v>15089.032894736842</v>
      </c>
      <c r="F171" s="38">
        <f t="shared" si="25"/>
        <v>0.79551341885417604</v>
      </c>
      <c r="G171" s="39">
        <f t="shared" si="26"/>
        <v>2327.1799139875047</v>
      </c>
      <c r="H171" s="39">
        <f t="shared" si="27"/>
        <v>693.65330352765113</v>
      </c>
      <c r="I171" s="37">
        <f t="shared" si="29"/>
        <v>3020.8332175151559</v>
      </c>
      <c r="J171" s="40">
        <f t="shared" si="30"/>
        <v>-213.09916849135388</v>
      </c>
      <c r="K171" s="37">
        <f t="shared" si="31"/>
        <v>2807.7340490238021</v>
      </c>
      <c r="L171" s="37">
        <f t="shared" si="32"/>
        <v>7346666.3849968594</v>
      </c>
      <c r="M171" s="37">
        <f t="shared" si="33"/>
        <v>6828409.2072258871</v>
      </c>
      <c r="N171" s="41">
        <f>'jan-mai'!M171</f>
        <v>5233449.2072556727</v>
      </c>
      <c r="O171" s="41">
        <f t="shared" si="34"/>
        <v>1594959.9999702144</v>
      </c>
      <c r="P171" s="4"/>
      <c r="Q171" s="4"/>
      <c r="R171" s="4"/>
      <c r="S171" s="4"/>
      <c r="T171" s="4"/>
    </row>
    <row r="172" spans="1:20" s="34" customFormat="1" ht="14.5" x14ac:dyDescent="0.35">
      <c r="A172" s="33">
        <v>3429</v>
      </c>
      <c r="B172" s="34" t="s">
        <v>110</v>
      </c>
      <c r="C172">
        <v>20754655</v>
      </c>
      <c r="D172" s="36">
        <v>1545</v>
      </c>
      <c r="E172" s="37">
        <f t="shared" si="28"/>
        <v>13433.433656957928</v>
      </c>
      <c r="F172" s="38">
        <f t="shared" si="25"/>
        <v>0.70822807597727977</v>
      </c>
      <c r="G172" s="39">
        <f t="shared" si="26"/>
        <v>3320.539456654853</v>
      </c>
      <c r="H172" s="39">
        <f t="shared" si="27"/>
        <v>1273.1130367502708</v>
      </c>
      <c r="I172" s="37">
        <f t="shared" si="29"/>
        <v>4593.652493405124</v>
      </c>
      <c r="J172" s="40">
        <f t="shared" si="30"/>
        <v>-213.09916849135388</v>
      </c>
      <c r="K172" s="37">
        <f t="shared" si="31"/>
        <v>4380.5533249137698</v>
      </c>
      <c r="L172" s="37">
        <f t="shared" si="32"/>
        <v>7097193.1023109164</v>
      </c>
      <c r="M172" s="37">
        <f t="shared" si="33"/>
        <v>6767954.8869917747</v>
      </c>
      <c r="N172" s="41">
        <f>'jan-mai'!M172</f>
        <v>5616545.9012376694</v>
      </c>
      <c r="O172" s="41">
        <f t="shared" si="34"/>
        <v>1151408.9857541053</v>
      </c>
      <c r="P172" s="4"/>
      <c r="Q172" s="4"/>
      <c r="R172" s="4"/>
      <c r="S172" s="4"/>
      <c r="T172" s="4"/>
    </row>
    <row r="173" spans="1:20" s="34" customFormat="1" ht="14.5" x14ac:dyDescent="0.35">
      <c r="A173" s="33">
        <v>3430</v>
      </c>
      <c r="B173" s="34" t="s">
        <v>111</v>
      </c>
      <c r="C173">
        <v>31475844</v>
      </c>
      <c r="D173" s="36">
        <v>1891</v>
      </c>
      <c r="E173" s="37">
        <f t="shared" si="28"/>
        <v>16645.078794288736</v>
      </c>
      <c r="F173" s="38">
        <f t="shared" si="25"/>
        <v>0.87755018039363308</v>
      </c>
      <c r="G173" s="39">
        <f t="shared" si="26"/>
        <v>1393.552374256368</v>
      </c>
      <c r="H173" s="39">
        <f t="shared" si="27"/>
        <v>149.03723868448796</v>
      </c>
      <c r="I173" s="37">
        <f t="shared" si="29"/>
        <v>1542.5896129408559</v>
      </c>
      <c r="J173" s="40">
        <f t="shared" si="30"/>
        <v>-213.09916849135388</v>
      </c>
      <c r="K173" s="37">
        <f t="shared" si="31"/>
        <v>1329.4904444495021</v>
      </c>
      <c r="L173" s="37">
        <f t="shared" si="32"/>
        <v>2917036.9580711583</v>
      </c>
      <c r="M173" s="37">
        <f t="shared" si="33"/>
        <v>2514066.4304540083</v>
      </c>
      <c r="N173" s="41">
        <f>'jan-mai'!M173</f>
        <v>5090423.4896054575</v>
      </c>
      <c r="O173" s="41">
        <f t="shared" si="34"/>
        <v>-2576357.0591514492</v>
      </c>
      <c r="P173" s="4"/>
      <c r="Q173" s="4"/>
      <c r="R173" s="4"/>
      <c r="S173" s="4"/>
      <c r="T173" s="4"/>
    </row>
    <row r="174" spans="1:20" s="34" customFormat="1" ht="14.5" x14ac:dyDescent="0.35">
      <c r="A174" s="33">
        <v>3431</v>
      </c>
      <c r="B174" s="34" t="s">
        <v>114</v>
      </c>
      <c r="C174">
        <v>35778885</v>
      </c>
      <c r="D174" s="36">
        <v>2553</v>
      </c>
      <c r="E174" s="37">
        <f t="shared" si="28"/>
        <v>14014.447708578144</v>
      </c>
      <c r="F174" s="38">
        <f t="shared" si="25"/>
        <v>0.73885989166958532</v>
      </c>
      <c r="G174" s="39">
        <f t="shared" si="26"/>
        <v>2971.9310256827234</v>
      </c>
      <c r="H174" s="39">
        <f t="shared" si="27"/>
        <v>1069.7581186831953</v>
      </c>
      <c r="I174" s="37">
        <f t="shared" si="29"/>
        <v>4041.6891443659188</v>
      </c>
      <c r="J174" s="40">
        <f t="shared" si="30"/>
        <v>-213.09916849135388</v>
      </c>
      <c r="K174" s="37">
        <f t="shared" si="31"/>
        <v>3828.589975874565</v>
      </c>
      <c r="L174" s="37">
        <f t="shared" si="32"/>
        <v>10318432.38556619</v>
      </c>
      <c r="M174" s="37">
        <f t="shared" si="33"/>
        <v>9774390.2084077653</v>
      </c>
      <c r="N174" s="41">
        <f>'jan-mai'!M174</f>
        <v>8266013.9502975838</v>
      </c>
      <c r="O174" s="41">
        <f t="shared" si="34"/>
        <v>1508376.2581101814</v>
      </c>
      <c r="P174" s="4"/>
      <c r="Q174" s="4"/>
      <c r="R174" s="4"/>
      <c r="S174" s="4"/>
      <c r="T174" s="4"/>
    </row>
    <row r="175" spans="1:20" s="34" customFormat="1" ht="14.5" x14ac:dyDescent="0.35">
      <c r="A175" s="33">
        <v>3432</v>
      </c>
      <c r="B175" s="34" t="s">
        <v>115</v>
      </c>
      <c r="C175">
        <v>29892026</v>
      </c>
      <c r="D175" s="36">
        <v>1975</v>
      </c>
      <c r="E175" s="37">
        <f t="shared" si="28"/>
        <v>15135.203037974683</v>
      </c>
      <c r="F175" s="38">
        <f t="shared" si="25"/>
        <v>0.79794756879289963</v>
      </c>
      <c r="G175" s="39">
        <f t="shared" si="26"/>
        <v>2299.4778280447999</v>
      </c>
      <c r="H175" s="39">
        <f t="shared" si="27"/>
        <v>677.49375339440667</v>
      </c>
      <c r="I175" s="37">
        <f t="shared" si="29"/>
        <v>2976.9715814392066</v>
      </c>
      <c r="J175" s="40">
        <f t="shared" si="30"/>
        <v>-213.09916849135388</v>
      </c>
      <c r="K175" s="37">
        <f t="shared" si="31"/>
        <v>2763.8724129478528</v>
      </c>
      <c r="L175" s="37">
        <f t="shared" si="32"/>
        <v>5879518.873342433</v>
      </c>
      <c r="M175" s="37">
        <f t="shared" si="33"/>
        <v>5458648.0155720096</v>
      </c>
      <c r="N175" s="41">
        <f>'jan-mai'!M175</f>
        <v>4756176.8145271176</v>
      </c>
      <c r="O175" s="41">
        <f t="shared" si="34"/>
        <v>702471.20104489196</v>
      </c>
      <c r="P175" s="4"/>
      <c r="Q175" s="4"/>
      <c r="R175" s="4"/>
      <c r="S175" s="4"/>
      <c r="T175" s="4"/>
    </row>
    <row r="176" spans="1:20" s="34" customFormat="1" ht="14.5" x14ac:dyDescent="0.35">
      <c r="A176" s="33">
        <v>3433</v>
      </c>
      <c r="B176" s="34" t="s">
        <v>116</v>
      </c>
      <c r="C176">
        <v>38670384</v>
      </c>
      <c r="D176" s="36">
        <v>2197</v>
      </c>
      <c r="E176" s="37">
        <f t="shared" si="28"/>
        <v>17601.449248975878</v>
      </c>
      <c r="F176" s="38">
        <f t="shared" si="25"/>
        <v>0.92797127334284824</v>
      </c>
      <c r="G176" s="39">
        <f t="shared" si="26"/>
        <v>819.73010144408329</v>
      </c>
      <c r="H176" s="39">
        <f t="shared" si="27"/>
        <v>0</v>
      </c>
      <c r="I176" s="37">
        <f t="shared" si="29"/>
        <v>819.73010144408329</v>
      </c>
      <c r="J176" s="40">
        <f t="shared" si="30"/>
        <v>-213.09916849135388</v>
      </c>
      <c r="K176" s="37">
        <f t="shared" si="31"/>
        <v>606.63093295272938</v>
      </c>
      <c r="L176" s="37">
        <f t="shared" si="32"/>
        <v>1800947.032872651</v>
      </c>
      <c r="M176" s="37">
        <f t="shared" si="33"/>
        <v>1332768.1596971464</v>
      </c>
      <c r="N176" s="41">
        <f>'jan-mai'!M176</f>
        <v>142766.48822043382</v>
      </c>
      <c r="O176" s="41">
        <f t="shared" si="34"/>
        <v>1190001.6714767125</v>
      </c>
      <c r="P176" s="4"/>
      <c r="Q176" s="4"/>
      <c r="R176" s="4"/>
      <c r="S176" s="4"/>
      <c r="T176" s="4"/>
    </row>
    <row r="177" spans="1:20" s="34" customFormat="1" ht="14.5" x14ac:dyDescent="0.35">
      <c r="A177" s="33">
        <v>3434</v>
      </c>
      <c r="B177" s="34" t="s">
        <v>117</v>
      </c>
      <c r="C177">
        <v>32884865</v>
      </c>
      <c r="D177" s="36">
        <v>2228</v>
      </c>
      <c r="E177" s="37">
        <f t="shared" si="28"/>
        <v>14759.813734290843</v>
      </c>
      <c r="F177" s="38">
        <f t="shared" si="25"/>
        <v>0.77815655697271979</v>
      </c>
      <c r="G177" s="39">
        <f t="shared" si="26"/>
        <v>2524.7114102551041</v>
      </c>
      <c r="H177" s="39">
        <f t="shared" si="27"/>
        <v>808.88000968375059</v>
      </c>
      <c r="I177" s="37">
        <f t="shared" si="29"/>
        <v>3333.5914199388544</v>
      </c>
      <c r="J177" s="40">
        <f t="shared" si="30"/>
        <v>-213.09916849135388</v>
      </c>
      <c r="K177" s="37">
        <f t="shared" si="31"/>
        <v>3120.4922514475006</v>
      </c>
      <c r="L177" s="37">
        <f t="shared" si="32"/>
        <v>7427241.6836237675</v>
      </c>
      <c r="M177" s="37">
        <f t="shared" si="33"/>
        <v>6952456.7362250313</v>
      </c>
      <c r="N177" s="41">
        <f>'jan-mai'!M177</f>
        <v>5391919.0181602109</v>
      </c>
      <c r="O177" s="41">
        <f t="shared" si="34"/>
        <v>1560537.7180648204</v>
      </c>
      <c r="P177" s="4"/>
      <c r="Q177" s="4"/>
      <c r="R177" s="4"/>
      <c r="S177" s="4"/>
      <c r="T177" s="4"/>
    </row>
    <row r="178" spans="1:20" s="34" customFormat="1" ht="14.5" x14ac:dyDescent="0.35">
      <c r="A178" s="33">
        <v>3435</v>
      </c>
      <c r="B178" s="34" t="s">
        <v>118</v>
      </c>
      <c r="C178">
        <v>53209779</v>
      </c>
      <c r="D178" s="36">
        <v>3570</v>
      </c>
      <c r="E178" s="37">
        <f t="shared" si="28"/>
        <v>14904.7</v>
      </c>
      <c r="F178" s="38">
        <f t="shared" si="25"/>
        <v>0.7857951491464773</v>
      </c>
      <c r="G178" s="39">
        <f t="shared" si="26"/>
        <v>2437.7796508296092</v>
      </c>
      <c r="H178" s="39">
        <f t="shared" si="27"/>
        <v>758.16981668554536</v>
      </c>
      <c r="I178" s="37">
        <f t="shared" si="29"/>
        <v>3195.9494675151545</v>
      </c>
      <c r="J178" s="40">
        <f t="shared" si="30"/>
        <v>-213.09916849135388</v>
      </c>
      <c r="K178" s="37">
        <f t="shared" si="31"/>
        <v>2982.8502990238007</v>
      </c>
      <c r="L178" s="37">
        <f t="shared" si="32"/>
        <v>11409539.599029101</v>
      </c>
      <c r="M178" s="37">
        <f t="shared" si="33"/>
        <v>10648775.567514969</v>
      </c>
      <c r="N178" s="41">
        <f>'jan-mai'!M178</f>
        <v>8606798.8591705374</v>
      </c>
      <c r="O178" s="41">
        <f t="shared" si="34"/>
        <v>2041976.7083444316</v>
      </c>
      <c r="P178" s="4"/>
      <c r="Q178" s="4"/>
      <c r="R178" s="4"/>
      <c r="S178" s="4"/>
      <c r="T178" s="4"/>
    </row>
    <row r="179" spans="1:20" s="34" customFormat="1" ht="14.5" x14ac:dyDescent="0.35">
      <c r="A179" s="33">
        <v>3436</v>
      </c>
      <c r="B179" s="34" t="s">
        <v>119</v>
      </c>
      <c r="C179">
        <v>102646634</v>
      </c>
      <c r="D179" s="36">
        <v>5723</v>
      </c>
      <c r="E179" s="37">
        <f t="shared" si="28"/>
        <v>17935.808841516686</v>
      </c>
      <c r="F179" s="38">
        <f t="shared" si="25"/>
        <v>0.9455991454831234</v>
      </c>
      <c r="G179" s="39">
        <f t="shared" si="26"/>
        <v>619.11434591959835</v>
      </c>
      <c r="H179" s="39">
        <f t="shared" si="27"/>
        <v>0</v>
      </c>
      <c r="I179" s="37">
        <f t="shared" si="29"/>
        <v>619.11434591959835</v>
      </c>
      <c r="J179" s="40">
        <f t="shared" si="30"/>
        <v>-213.09916849135388</v>
      </c>
      <c r="K179" s="37">
        <f t="shared" si="31"/>
        <v>406.01517742824444</v>
      </c>
      <c r="L179" s="37">
        <f t="shared" si="32"/>
        <v>3543191.4016978615</v>
      </c>
      <c r="M179" s="37">
        <f t="shared" si="33"/>
        <v>2323624.8604218429</v>
      </c>
      <c r="N179" s="41">
        <f>'jan-mai'!M179</f>
        <v>559321.02070347487</v>
      </c>
      <c r="O179" s="41">
        <f t="shared" si="34"/>
        <v>1764303.8397183679</v>
      </c>
      <c r="P179" s="4"/>
      <c r="Q179" s="4"/>
      <c r="R179" s="4"/>
      <c r="S179" s="4"/>
      <c r="T179" s="4"/>
    </row>
    <row r="180" spans="1:20" s="34" customFormat="1" ht="14.5" x14ac:dyDescent="0.35">
      <c r="A180" s="33">
        <v>3437</v>
      </c>
      <c r="B180" s="34" t="s">
        <v>120</v>
      </c>
      <c r="C180">
        <v>72417356</v>
      </c>
      <c r="D180" s="36">
        <v>5739</v>
      </c>
      <c r="E180" s="37">
        <f t="shared" si="28"/>
        <v>12618.462449904164</v>
      </c>
      <c r="F180" s="38">
        <f t="shared" si="25"/>
        <v>0.66526173507830855</v>
      </c>
      <c r="G180" s="39">
        <f t="shared" si="26"/>
        <v>3809.5221808871115</v>
      </c>
      <c r="H180" s="39">
        <f t="shared" si="27"/>
        <v>1558.3529592190882</v>
      </c>
      <c r="I180" s="37">
        <f t="shared" si="29"/>
        <v>5367.8751401062</v>
      </c>
      <c r="J180" s="40">
        <f t="shared" si="30"/>
        <v>-213.09916849135388</v>
      </c>
      <c r="K180" s="37">
        <f t="shared" si="31"/>
        <v>5154.7759716148457</v>
      </c>
      <c r="L180" s="37">
        <f t="shared" si="32"/>
        <v>30806235.429069482</v>
      </c>
      <c r="M180" s="37">
        <f t="shared" si="33"/>
        <v>29583259.301097598</v>
      </c>
      <c r="N180" s="41">
        <f>'jan-mai'!M180</f>
        <v>23409332.374111965</v>
      </c>
      <c r="O180" s="41">
        <f t="shared" si="34"/>
        <v>6173926.9269856326</v>
      </c>
      <c r="P180" s="4"/>
      <c r="Q180" s="4"/>
      <c r="R180" s="4"/>
      <c r="S180" s="4"/>
      <c r="T180" s="4"/>
    </row>
    <row r="181" spans="1:20" s="34" customFormat="1" ht="14.5" x14ac:dyDescent="0.35">
      <c r="A181" s="33">
        <v>3438</v>
      </c>
      <c r="B181" s="34" t="s">
        <v>121</v>
      </c>
      <c r="C181">
        <v>51491440</v>
      </c>
      <c r="D181" s="36">
        <v>3119</v>
      </c>
      <c r="E181" s="37">
        <f t="shared" si="28"/>
        <v>16508.957999358769</v>
      </c>
      <c r="F181" s="38">
        <f t="shared" si="25"/>
        <v>0.87037371522801876</v>
      </c>
      <c r="G181" s="39">
        <f t="shared" si="26"/>
        <v>1475.2248512143487</v>
      </c>
      <c r="H181" s="39">
        <f t="shared" si="27"/>
        <v>196.67951690997668</v>
      </c>
      <c r="I181" s="37">
        <f t="shared" si="29"/>
        <v>1671.9043681243254</v>
      </c>
      <c r="J181" s="40">
        <f t="shared" si="30"/>
        <v>-213.09916849135388</v>
      </c>
      <c r="K181" s="37">
        <f t="shared" si="31"/>
        <v>1458.8051996329716</v>
      </c>
      <c r="L181" s="37">
        <f t="shared" si="32"/>
        <v>5214669.7241797708</v>
      </c>
      <c r="M181" s="37">
        <f t="shared" si="33"/>
        <v>4550013.4176552389</v>
      </c>
      <c r="N181" s="41">
        <f>'jan-mai'!M181</f>
        <v>3661796.9396506744</v>
      </c>
      <c r="O181" s="41">
        <f t="shared" si="34"/>
        <v>888216.47800456453</v>
      </c>
      <c r="P181" s="4"/>
      <c r="Q181" s="4"/>
      <c r="R181" s="4"/>
      <c r="S181" s="4"/>
      <c r="T181" s="4"/>
    </row>
    <row r="182" spans="1:20" s="34" customFormat="1" ht="14.5" x14ac:dyDescent="0.35">
      <c r="A182" s="33">
        <v>3439</v>
      </c>
      <c r="B182" s="34" t="s">
        <v>122</v>
      </c>
      <c r="C182">
        <v>72232796</v>
      </c>
      <c r="D182" s="36">
        <v>4392</v>
      </c>
      <c r="E182" s="37">
        <f t="shared" si="28"/>
        <v>16446.44717668488</v>
      </c>
      <c r="F182" s="38">
        <f t="shared" si="25"/>
        <v>0.86707806343856331</v>
      </c>
      <c r="G182" s="39">
        <f t="shared" si="26"/>
        <v>1512.7313448186817</v>
      </c>
      <c r="H182" s="39">
        <f t="shared" si="27"/>
        <v>218.55830484583765</v>
      </c>
      <c r="I182" s="37">
        <f t="shared" si="29"/>
        <v>1731.2896496645194</v>
      </c>
      <c r="J182" s="40">
        <f t="shared" si="30"/>
        <v>-213.09916849135388</v>
      </c>
      <c r="K182" s="37">
        <f t="shared" si="31"/>
        <v>1518.1904811731656</v>
      </c>
      <c r="L182" s="37">
        <f t="shared" si="32"/>
        <v>7603824.141326569</v>
      </c>
      <c r="M182" s="37">
        <f t="shared" si="33"/>
        <v>6667892.5933125429</v>
      </c>
      <c r="N182" s="41">
        <f>'jan-mai'!M182</f>
        <v>6443181.9387610648</v>
      </c>
      <c r="O182" s="41">
        <f t="shared" si="34"/>
        <v>224710.6545514781</v>
      </c>
      <c r="P182" s="4"/>
      <c r="Q182" s="4"/>
      <c r="R182" s="4"/>
      <c r="S182" s="4"/>
      <c r="T182" s="4"/>
    </row>
    <row r="183" spans="1:20" s="34" customFormat="1" ht="14.5" x14ac:dyDescent="0.35">
      <c r="A183" s="33">
        <v>3440</v>
      </c>
      <c r="B183" s="34" t="s">
        <v>123</v>
      </c>
      <c r="C183">
        <v>89065126</v>
      </c>
      <c r="D183" s="36">
        <v>5100</v>
      </c>
      <c r="E183" s="37">
        <f t="shared" si="28"/>
        <v>17463.750196078432</v>
      </c>
      <c r="F183" s="38">
        <f t="shared" si="25"/>
        <v>0.92071160036661404</v>
      </c>
      <c r="G183" s="39">
        <f t="shared" si="26"/>
        <v>902.34953318255066</v>
      </c>
      <c r="H183" s="39">
        <f t="shared" si="27"/>
        <v>0</v>
      </c>
      <c r="I183" s="37">
        <f t="shared" si="29"/>
        <v>902.34953318255066</v>
      </c>
      <c r="J183" s="40">
        <f t="shared" si="30"/>
        <v>-213.09916849135388</v>
      </c>
      <c r="K183" s="37">
        <f t="shared" si="31"/>
        <v>689.25036469119675</v>
      </c>
      <c r="L183" s="37">
        <f t="shared" si="32"/>
        <v>4601982.619231008</v>
      </c>
      <c r="M183" s="37">
        <f t="shared" si="33"/>
        <v>3515176.8599251034</v>
      </c>
      <c r="N183" s="41">
        <f>'jan-mai'!M183</f>
        <v>2637514.9504434275</v>
      </c>
      <c r="O183" s="41">
        <f t="shared" si="34"/>
        <v>877661.90948167583</v>
      </c>
      <c r="P183" s="4"/>
      <c r="Q183" s="4"/>
      <c r="R183" s="4"/>
      <c r="S183" s="4"/>
      <c r="T183" s="4"/>
    </row>
    <row r="184" spans="1:20" s="34" customFormat="1" ht="14.5" x14ac:dyDescent="0.35">
      <c r="A184" s="33">
        <v>3441</v>
      </c>
      <c r="B184" s="34" t="s">
        <v>124</v>
      </c>
      <c r="C184">
        <v>95079357</v>
      </c>
      <c r="D184" s="36">
        <v>6106</v>
      </c>
      <c r="E184" s="37">
        <f t="shared" si="28"/>
        <v>15571.463642319031</v>
      </c>
      <c r="F184" s="38">
        <f t="shared" si="25"/>
        <v>0.820947794671817</v>
      </c>
      <c r="G184" s="39">
        <f t="shared" si="26"/>
        <v>2037.721465438191</v>
      </c>
      <c r="H184" s="39">
        <f t="shared" si="27"/>
        <v>524.80254187388471</v>
      </c>
      <c r="I184" s="37">
        <f t="shared" si="29"/>
        <v>2562.5240073120758</v>
      </c>
      <c r="J184" s="40">
        <f t="shared" si="30"/>
        <v>-213.09916849135388</v>
      </c>
      <c r="K184" s="37">
        <f t="shared" si="31"/>
        <v>2349.424838820722</v>
      </c>
      <c r="L184" s="37">
        <f t="shared" si="32"/>
        <v>15646771.588647535</v>
      </c>
      <c r="M184" s="37">
        <f t="shared" si="33"/>
        <v>14345588.065839328</v>
      </c>
      <c r="N184" s="41">
        <f>'jan-mai'!M184</f>
        <v>12191172.61871017</v>
      </c>
      <c r="O184" s="41">
        <f t="shared" si="34"/>
        <v>2154415.4471291583</v>
      </c>
      <c r="P184" s="4"/>
      <c r="Q184" s="4"/>
      <c r="R184" s="4"/>
      <c r="S184" s="4"/>
      <c r="T184" s="4"/>
    </row>
    <row r="185" spans="1:20" s="34" customFormat="1" ht="14.5" x14ac:dyDescent="0.35">
      <c r="A185" s="33">
        <v>3442</v>
      </c>
      <c r="B185" s="34" t="s">
        <v>125</v>
      </c>
      <c r="C185">
        <v>222908987</v>
      </c>
      <c r="D185" s="36">
        <v>14973</v>
      </c>
      <c r="E185" s="37">
        <f t="shared" si="28"/>
        <v>14887.396446937821</v>
      </c>
      <c r="F185" s="38">
        <f t="shared" si="25"/>
        <v>0.78488288334714817</v>
      </c>
      <c r="G185" s="39">
        <f t="shared" si="26"/>
        <v>2448.1617826669176</v>
      </c>
      <c r="H185" s="39">
        <f t="shared" si="27"/>
        <v>764.2260602573084</v>
      </c>
      <c r="I185" s="37">
        <f t="shared" si="29"/>
        <v>3212.3878429242259</v>
      </c>
      <c r="J185" s="40">
        <f t="shared" si="30"/>
        <v>-213.09916849135388</v>
      </c>
      <c r="K185" s="37">
        <f t="shared" si="31"/>
        <v>2999.2886744328721</v>
      </c>
      <c r="L185" s="37">
        <f t="shared" si="32"/>
        <v>48099083.172104433</v>
      </c>
      <c r="M185" s="37">
        <f t="shared" si="33"/>
        <v>44908349.322283395</v>
      </c>
      <c r="N185" s="41">
        <f>'jan-mai'!M185</f>
        <v>35831574.742285848</v>
      </c>
      <c r="O185" s="41">
        <f t="shared" si="34"/>
        <v>9076774.579997547</v>
      </c>
      <c r="P185" s="4"/>
      <c r="Q185" s="4"/>
      <c r="R185" s="4"/>
      <c r="S185" s="4"/>
      <c r="T185" s="4"/>
    </row>
    <row r="186" spans="1:20" s="34" customFormat="1" ht="14.5" x14ac:dyDescent="0.35">
      <c r="A186" s="33">
        <v>3443</v>
      </c>
      <c r="B186" s="34" t="s">
        <v>126</v>
      </c>
      <c r="C186">
        <v>193988788</v>
      </c>
      <c r="D186" s="36">
        <v>13427</v>
      </c>
      <c r="E186" s="37">
        <f t="shared" si="28"/>
        <v>14447.664258583451</v>
      </c>
      <c r="F186" s="38">
        <f t="shared" si="25"/>
        <v>0.76169963104871696</v>
      </c>
      <c r="G186" s="39">
        <f t="shared" si="26"/>
        <v>2712.0010956795395</v>
      </c>
      <c r="H186" s="39">
        <f t="shared" si="27"/>
        <v>918.13232618133793</v>
      </c>
      <c r="I186" s="37">
        <f t="shared" si="29"/>
        <v>3630.1334218608772</v>
      </c>
      <c r="J186" s="40">
        <f t="shared" si="30"/>
        <v>-213.09916849135388</v>
      </c>
      <c r="K186" s="37">
        <f t="shared" si="31"/>
        <v>3417.0342533695234</v>
      </c>
      <c r="L186" s="37">
        <f t="shared" si="32"/>
        <v>48741801.455325998</v>
      </c>
      <c r="M186" s="37">
        <f t="shared" si="33"/>
        <v>45880518.919992588</v>
      </c>
      <c r="N186" s="41">
        <f>'jan-mai'!M186</f>
        <v>35222329.562180042</v>
      </c>
      <c r="O186" s="41">
        <f t="shared" si="34"/>
        <v>10658189.357812546</v>
      </c>
      <c r="P186" s="4"/>
      <c r="Q186" s="4"/>
      <c r="R186" s="4"/>
      <c r="S186" s="4"/>
      <c r="T186" s="4"/>
    </row>
    <row r="187" spans="1:20" s="34" customFormat="1" ht="14.5" x14ac:dyDescent="0.35">
      <c r="A187" s="33">
        <v>3446</v>
      </c>
      <c r="B187" s="34" t="s">
        <v>129</v>
      </c>
      <c r="C187">
        <v>216244473</v>
      </c>
      <c r="D187" s="36">
        <v>13630</v>
      </c>
      <c r="E187" s="37">
        <f t="shared" si="28"/>
        <v>15865.331841526046</v>
      </c>
      <c r="F187" s="38">
        <f t="shared" si="25"/>
        <v>0.83644090794650772</v>
      </c>
      <c r="G187" s="39">
        <f t="shared" si="26"/>
        <v>1861.4005459139826</v>
      </c>
      <c r="H187" s="39">
        <f t="shared" si="27"/>
        <v>421.94867215142972</v>
      </c>
      <c r="I187" s="37">
        <f t="shared" si="29"/>
        <v>2283.3492180654121</v>
      </c>
      <c r="J187" s="40">
        <f t="shared" si="30"/>
        <v>-213.09916849135388</v>
      </c>
      <c r="K187" s="37">
        <f t="shared" si="31"/>
        <v>2070.2500495740583</v>
      </c>
      <c r="L187" s="37">
        <f t="shared" si="32"/>
        <v>31122049.842231568</v>
      </c>
      <c r="M187" s="37">
        <f t="shared" si="33"/>
        <v>28217508.175694413</v>
      </c>
      <c r="N187" s="41">
        <f>'jan-mai'!M187</f>
        <v>24447288.522407394</v>
      </c>
      <c r="O187" s="41">
        <f t="shared" si="34"/>
        <v>3770219.6532870196</v>
      </c>
      <c r="P187" s="4"/>
      <c r="Q187" s="4"/>
      <c r="R187" s="4"/>
      <c r="S187" s="4"/>
      <c r="T187" s="4"/>
    </row>
    <row r="188" spans="1:20" s="34" customFormat="1" ht="14.5" x14ac:dyDescent="0.35">
      <c r="A188" s="33">
        <v>3447</v>
      </c>
      <c r="B188" s="34" t="s">
        <v>130</v>
      </c>
      <c r="C188">
        <v>73087428</v>
      </c>
      <c r="D188" s="36">
        <v>5617</v>
      </c>
      <c r="E188" s="37">
        <f t="shared" si="28"/>
        <v>13011.826241766068</v>
      </c>
      <c r="F188" s="38">
        <f t="shared" si="25"/>
        <v>0.68600038526884899</v>
      </c>
      <c r="G188" s="39">
        <f t="shared" si="26"/>
        <v>3573.5039057699692</v>
      </c>
      <c r="H188" s="39">
        <f t="shared" si="27"/>
        <v>1420.6756320674217</v>
      </c>
      <c r="I188" s="37">
        <f t="shared" si="29"/>
        <v>4994.1795378373909</v>
      </c>
      <c r="J188" s="40">
        <f t="shared" si="30"/>
        <v>-213.09916849135388</v>
      </c>
      <c r="K188" s="37">
        <f t="shared" si="31"/>
        <v>4781.0803693460366</v>
      </c>
      <c r="L188" s="37">
        <f t="shared" si="32"/>
        <v>28052306.464032624</v>
      </c>
      <c r="M188" s="37">
        <f t="shared" si="33"/>
        <v>26855328.434616689</v>
      </c>
      <c r="N188" s="41">
        <f>'jan-mai'!M188</f>
        <v>20513038.352201927</v>
      </c>
      <c r="O188" s="41">
        <f t="shared" si="34"/>
        <v>6342290.0824147612</v>
      </c>
      <c r="P188" s="4"/>
      <c r="Q188" s="4"/>
      <c r="R188" s="4"/>
      <c r="S188" s="4"/>
      <c r="T188" s="4"/>
    </row>
    <row r="189" spans="1:20" s="34" customFormat="1" ht="14.5" x14ac:dyDescent="0.35">
      <c r="A189" s="33">
        <v>3448</v>
      </c>
      <c r="B189" s="34" t="s">
        <v>131</v>
      </c>
      <c r="C189">
        <v>94595775</v>
      </c>
      <c r="D189" s="36">
        <v>6633</v>
      </c>
      <c r="E189" s="37">
        <f t="shared" si="28"/>
        <v>14261.386250565354</v>
      </c>
      <c r="F189" s="38">
        <f t="shared" si="25"/>
        <v>0.75187881244161392</v>
      </c>
      <c r="G189" s="39">
        <f t="shared" si="26"/>
        <v>2823.7679004903971</v>
      </c>
      <c r="H189" s="39">
        <f t="shared" si="27"/>
        <v>983.32962898767164</v>
      </c>
      <c r="I189" s="37">
        <f t="shared" si="29"/>
        <v>3807.0975294780687</v>
      </c>
      <c r="J189" s="40">
        <f t="shared" si="30"/>
        <v>-213.09916849135388</v>
      </c>
      <c r="K189" s="37">
        <f t="shared" si="31"/>
        <v>3593.9983609867149</v>
      </c>
      <c r="L189" s="37">
        <f t="shared" si="32"/>
        <v>25252477.913028032</v>
      </c>
      <c r="M189" s="37">
        <f t="shared" si="33"/>
        <v>23838991.128424879</v>
      </c>
      <c r="N189" s="41">
        <f>'jan-mai'!M189</f>
        <v>17287166.882206775</v>
      </c>
      <c r="O189" s="41">
        <f t="shared" si="34"/>
        <v>6551824.2462181039</v>
      </c>
      <c r="P189" s="4"/>
      <c r="Q189" s="4"/>
      <c r="R189" s="4"/>
      <c r="S189" s="4"/>
      <c r="T189" s="4"/>
    </row>
    <row r="190" spans="1:20" s="34" customFormat="1" ht="14.5" x14ac:dyDescent="0.35">
      <c r="A190" s="33">
        <v>3449</v>
      </c>
      <c r="B190" s="34" t="s">
        <v>132</v>
      </c>
      <c r="C190">
        <v>44823146</v>
      </c>
      <c r="D190" s="36">
        <v>2954</v>
      </c>
      <c r="E190" s="37">
        <f t="shared" si="28"/>
        <v>15173.712254570075</v>
      </c>
      <c r="F190" s="38">
        <f t="shared" si="25"/>
        <v>0.79997782472546386</v>
      </c>
      <c r="G190" s="39">
        <f t="shared" si="26"/>
        <v>2276.372298087565</v>
      </c>
      <c r="H190" s="39">
        <f t="shared" si="27"/>
        <v>664.0155275860194</v>
      </c>
      <c r="I190" s="37">
        <f t="shared" si="29"/>
        <v>2940.3878256735843</v>
      </c>
      <c r="J190" s="40">
        <f t="shared" si="30"/>
        <v>-213.09916849135388</v>
      </c>
      <c r="K190" s="37">
        <f t="shared" si="31"/>
        <v>2727.2886571822305</v>
      </c>
      <c r="L190" s="37">
        <f t="shared" si="32"/>
        <v>8685905.6370397676</v>
      </c>
      <c r="M190" s="37">
        <f t="shared" si="33"/>
        <v>8056410.6933163088</v>
      </c>
      <c r="N190" s="41">
        <f>'jan-mai'!M190</f>
        <v>6337291.0764116999</v>
      </c>
      <c r="O190" s="41">
        <f t="shared" si="34"/>
        <v>1719119.6169046089</v>
      </c>
      <c r="P190" s="4"/>
      <c r="Q190" s="4"/>
      <c r="R190" s="4"/>
      <c r="S190" s="4"/>
      <c r="T190" s="4"/>
    </row>
    <row r="191" spans="1:20" s="34" customFormat="1" ht="14.5" x14ac:dyDescent="0.35">
      <c r="A191" s="33">
        <v>3450</v>
      </c>
      <c r="B191" s="34" t="s">
        <v>133</v>
      </c>
      <c r="C191">
        <v>17198948</v>
      </c>
      <c r="D191" s="36">
        <v>1279</v>
      </c>
      <c r="E191" s="37">
        <f t="shared" si="28"/>
        <v>13447.183737294761</v>
      </c>
      <c r="F191" s="38">
        <f t="shared" si="25"/>
        <v>0.70895299807762791</v>
      </c>
      <c r="G191" s="39">
        <f t="shared" si="26"/>
        <v>3312.2894084527529</v>
      </c>
      <c r="H191" s="39">
        <f t="shared" si="27"/>
        <v>1268.3005086323792</v>
      </c>
      <c r="I191" s="37">
        <f t="shared" si="29"/>
        <v>4580.5899170851317</v>
      </c>
      <c r="J191" s="40">
        <f t="shared" si="30"/>
        <v>-213.09916849135388</v>
      </c>
      <c r="K191" s="37">
        <f t="shared" si="31"/>
        <v>4367.4907485937774</v>
      </c>
      <c r="L191" s="37">
        <f t="shared" si="32"/>
        <v>5858574.5039518839</v>
      </c>
      <c r="M191" s="37">
        <f t="shared" si="33"/>
        <v>5586020.6674514413</v>
      </c>
      <c r="N191" s="41">
        <f>'jan-mai'!M191</f>
        <v>4899764.1723190807</v>
      </c>
      <c r="O191" s="41">
        <f t="shared" si="34"/>
        <v>686256.49513236061</v>
      </c>
      <c r="P191" s="4"/>
      <c r="Q191" s="4"/>
      <c r="R191" s="4"/>
      <c r="S191" s="4"/>
      <c r="T191" s="4"/>
    </row>
    <row r="192" spans="1:20" s="34" customFormat="1" ht="14.5" x14ac:dyDescent="0.35">
      <c r="A192" s="33">
        <v>3451</v>
      </c>
      <c r="B192" s="34" t="s">
        <v>134</v>
      </c>
      <c r="C192">
        <v>106443128</v>
      </c>
      <c r="D192" s="36">
        <v>6413</v>
      </c>
      <c r="E192" s="37">
        <f t="shared" si="28"/>
        <v>16598.024013722126</v>
      </c>
      <c r="F192" s="38">
        <f t="shared" si="25"/>
        <v>0.87506939122555893</v>
      </c>
      <c r="G192" s="39">
        <f t="shared" si="26"/>
        <v>1421.785242596334</v>
      </c>
      <c r="H192" s="39">
        <f t="shared" si="27"/>
        <v>165.5064118828015</v>
      </c>
      <c r="I192" s="37">
        <f t="shared" si="29"/>
        <v>1587.2916544791356</v>
      </c>
      <c r="J192" s="40">
        <f t="shared" si="30"/>
        <v>-213.09916849135388</v>
      </c>
      <c r="K192" s="37">
        <f t="shared" si="31"/>
        <v>1374.1924859877818</v>
      </c>
      <c r="L192" s="37">
        <f t="shared" si="32"/>
        <v>10179301.380174696</v>
      </c>
      <c r="M192" s="37">
        <f t="shared" si="33"/>
        <v>8812696.412639644</v>
      </c>
      <c r="N192" s="41">
        <f>'jan-mai'!M192</f>
        <v>6921907.9812214728</v>
      </c>
      <c r="O192" s="41">
        <f t="shared" si="34"/>
        <v>1890788.4314181712</v>
      </c>
      <c r="P192" s="4"/>
      <c r="Q192" s="4"/>
      <c r="R192" s="4"/>
      <c r="S192" s="4"/>
      <c r="T192" s="4"/>
    </row>
    <row r="193" spans="1:20" s="34" customFormat="1" ht="14.5" x14ac:dyDescent="0.35">
      <c r="A193" s="33">
        <v>3452</v>
      </c>
      <c r="B193" s="34" t="s">
        <v>135</v>
      </c>
      <c r="C193">
        <v>37812285</v>
      </c>
      <c r="D193" s="36">
        <v>2125</v>
      </c>
      <c r="E193" s="37">
        <f t="shared" si="28"/>
        <v>17794.016470588234</v>
      </c>
      <c r="F193" s="38">
        <f t="shared" si="25"/>
        <v>0.93812366746199216</v>
      </c>
      <c r="G193" s="39">
        <f t="shared" si="26"/>
        <v>704.1897684766692</v>
      </c>
      <c r="H193" s="39">
        <f t="shared" si="27"/>
        <v>0</v>
      </c>
      <c r="I193" s="37">
        <f t="shared" si="29"/>
        <v>704.1897684766692</v>
      </c>
      <c r="J193" s="40">
        <f t="shared" si="30"/>
        <v>-213.09916849135388</v>
      </c>
      <c r="K193" s="37">
        <f t="shared" si="31"/>
        <v>491.09059998531529</v>
      </c>
      <c r="L193" s="37">
        <f t="shared" si="32"/>
        <v>1496403.258012922</v>
      </c>
      <c r="M193" s="37">
        <f t="shared" si="33"/>
        <v>1043567.524968795</v>
      </c>
      <c r="N193" s="41">
        <f>'jan-mai'!M193</f>
        <v>788164.21268476034</v>
      </c>
      <c r="O193" s="41">
        <f t="shared" si="34"/>
        <v>255403.31228403468</v>
      </c>
      <c r="P193" s="4"/>
      <c r="Q193" s="4"/>
      <c r="R193" s="4"/>
      <c r="S193" s="4"/>
      <c r="T193" s="4"/>
    </row>
    <row r="194" spans="1:20" s="34" customFormat="1" ht="14.5" x14ac:dyDescent="0.35">
      <c r="A194" s="33">
        <v>3453</v>
      </c>
      <c r="B194" s="34" t="s">
        <v>136</v>
      </c>
      <c r="C194">
        <v>61292018</v>
      </c>
      <c r="D194" s="36">
        <v>3229</v>
      </c>
      <c r="E194" s="37">
        <f t="shared" si="28"/>
        <v>18981.733663672963</v>
      </c>
      <c r="F194" s="38">
        <f t="shared" si="25"/>
        <v>1.0007416610401152</v>
      </c>
      <c r="G194" s="39">
        <f t="shared" si="26"/>
        <v>-8.4405473741680908</v>
      </c>
      <c r="H194" s="39">
        <f t="shared" si="27"/>
        <v>0</v>
      </c>
      <c r="I194" s="37">
        <f t="shared" si="29"/>
        <v>-8.4405473741680908</v>
      </c>
      <c r="J194" s="40">
        <f t="shared" si="30"/>
        <v>-213.09916849135388</v>
      </c>
      <c r="K194" s="37">
        <f t="shared" si="31"/>
        <v>-221.53971586552197</v>
      </c>
      <c r="L194" s="37">
        <f t="shared" si="32"/>
        <v>-27254.527471188765</v>
      </c>
      <c r="M194" s="37">
        <f t="shared" si="33"/>
        <v>-715351.74252977048</v>
      </c>
      <c r="N194" s="41">
        <f>'jan-mai'!M194</f>
        <v>-333452.82910160185</v>
      </c>
      <c r="O194" s="41">
        <f t="shared" si="34"/>
        <v>-381898.91342816863</v>
      </c>
      <c r="P194" s="4"/>
      <c r="Q194" s="4"/>
      <c r="R194" s="4"/>
      <c r="S194" s="4"/>
      <c r="T194" s="4"/>
    </row>
    <row r="195" spans="1:20" s="34" customFormat="1" ht="14.5" x14ac:dyDescent="0.35">
      <c r="A195" s="33">
        <v>3454</v>
      </c>
      <c r="B195" s="34" t="s">
        <v>137</v>
      </c>
      <c r="C195">
        <v>30791675</v>
      </c>
      <c r="D195" s="36">
        <v>1578</v>
      </c>
      <c r="E195" s="37">
        <f t="shared" si="28"/>
        <v>19513.102027883397</v>
      </c>
      <c r="F195" s="38">
        <f t="shared" si="25"/>
        <v>1.0287560915893015</v>
      </c>
      <c r="G195" s="39">
        <f t="shared" si="26"/>
        <v>-327.26156590042808</v>
      </c>
      <c r="H195" s="39">
        <f t="shared" si="27"/>
        <v>0</v>
      </c>
      <c r="I195" s="37">
        <f t="shared" si="29"/>
        <v>-327.26156590042808</v>
      </c>
      <c r="J195" s="40">
        <f t="shared" si="30"/>
        <v>-213.09916849135388</v>
      </c>
      <c r="K195" s="37">
        <f t="shared" si="31"/>
        <v>-540.36073439178199</v>
      </c>
      <c r="L195" s="37">
        <f t="shared" si="32"/>
        <v>-516418.75099087553</v>
      </c>
      <c r="M195" s="37">
        <f t="shared" si="33"/>
        <v>-852689.23887023202</v>
      </c>
      <c r="N195" s="41">
        <f>'jan-mai'!M195</f>
        <v>-1237291.8445098584</v>
      </c>
      <c r="O195" s="41">
        <f t="shared" si="34"/>
        <v>384602.60563962639</v>
      </c>
      <c r="P195" s="4"/>
      <c r="Q195" s="4"/>
      <c r="R195" s="4"/>
      <c r="S195" s="4"/>
      <c r="T195" s="4"/>
    </row>
    <row r="196" spans="1:20" s="34" customFormat="1" ht="14.5" x14ac:dyDescent="0.35">
      <c r="A196" s="33">
        <v>3801</v>
      </c>
      <c r="B196" s="34" t="s">
        <v>155</v>
      </c>
      <c r="C196">
        <v>415296345</v>
      </c>
      <c r="D196" s="36">
        <v>27351</v>
      </c>
      <c r="E196" s="37">
        <f t="shared" si="28"/>
        <v>15183.954700010969</v>
      </c>
      <c r="F196" s="38">
        <f t="shared" si="25"/>
        <v>0.80051781975675274</v>
      </c>
      <c r="G196" s="39">
        <f t="shared" si="26"/>
        <v>2270.2268308230286</v>
      </c>
      <c r="H196" s="39">
        <f t="shared" si="27"/>
        <v>660.4306716817066</v>
      </c>
      <c r="I196" s="37">
        <f t="shared" si="29"/>
        <v>2930.657502504735</v>
      </c>
      <c r="J196" s="40">
        <f t="shared" si="30"/>
        <v>-213.09916849135388</v>
      </c>
      <c r="K196" s="37">
        <f t="shared" si="31"/>
        <v>2717.5583340133812</v>
      </c>
      <c r="L196" s="37">
        <f t="shared" si="32"/>
        <v>80156413.351007015</v>
      </c>
      <c r="M196" s="37">
        <f t="shared" si="33"/>
        <v>74327937.993599996</v>
      </c>
      <c r="N196" s="41">
        <f>'jan-mai'!M196</f>
        <v>58128946.921813257</v>
      </c>
      <c r="O196" s="41">
        <f t="shared" si="34"/>
        <v>16198991.071786739</v>
      </c>
      <c r="P196" s="4"/>
      <c r="Q196" s="4"/>
      <c r="R196" s="4"/>
      <c r="S196" s="4"/>
      <c r="T196" s="4"/>
    </row>
    <row r="197" spans="1:20" s="34" customFormat="1" ht="14.5" x14ac:dyDescent="0.35">
      <c r="A197" s="33">
        <v>3802</v>
      </c>
      <c r="B197" s="34" t="s">
        <v>160</v>
      </c>
      <c r="C197">
        <v>406814868</v>
      </c>
      <c r="D197" s="36">
        <v>24699</v>
      </c>
      <c r="E197" s="37">
        <f t="shared" si="28"/>
        <v>16470.904409085389</v>
      </c>
      <c r="F197" s="38">
        <f t="shared" si="25"/>
        <v>0.8683674805071302</v>
      </c>
      <c r="G197" s="39">
        <f t="shared" si="26"/>
        <v>1498.0570053783761</v>
      </c>
      <c r="H197" s="39">
        <f t="shared" si="27"/>
        <v>209.99827350565937</v>
      </c>
      <c r="I197" s="37">
        <f t="shared" si="29"/>
        <v>1708.0552788840355</v>
      </c>
      <c r="J197" s="40">
        <f t="shared" si="30"/>
        <v>-213.09916849135388</v>
      </c>
      <c r="K197" s="37">
        <f t="shared" si="31"/>
        <v>1494.9561103926817</v>
      </c>
      <c r="L197" s="37">
        <f t="shared" si="32"/>
        <v>42187257.333156794</v>
      </c>
      <c r="M197" s="37">
        <f t="shared" si="33"/>
        <v>36923920.970588848</v>
      </c>
      <c r="N197" s="41">
        <f>'jan-mai'!M197</f>
        <v>31027482.063572284</v>
      </c>
      <c r="O197" s="41">
        <f t="shared" si="34"/>
        <v>5896438.9070165642</v>
      </c>
      <c r="P197" s="4"/>
      <c r="Q197" s="4"/>
      <c r="R197" s="4"/>
      <c r="S197" s="4"/>
      <c r="T197" s="4"/>
    </row>
    <row r="198" spans="1:20" s="34" customFormat="1" ht="14.5" x14ac:dyDescent="0.35">
      <c r="A198" s="33">
        <v>3803</v>
      </c>
      <c r="B198" s="34" t="s">
        <v>156</v>
      </c>
      <c r="C198">
        <v>995828419</v>
      </c>
      <c r="D198" s="36">
        <v>56293</v>
      </c>
      <c r="E198" s="37">
        <f t="shared" si="28"/>
        <v>17690.093244275486</v>
      </c>
      <c r="F198" s="38">
        <f t="shared" si="25"/>
        <v>0.93264469994703314</v>
      </c>
      <c r="G198" s="39">
        <f t="shared" si="26"/>
        <v>766.54370426431854</v>
      </c>
      <c r="H198" s="39">
        <f t="shared" si="27"/>
        <v>0</v>
      </c>
      <c r="I198" s="37">
        <f t="shared" si="29"/>
        <v>766.54370426431854</v>
      </c>
      <c r="J198" s="40">
        <f t="shared" si="30"/>
        <v>-213.09916849135388</v>
      </c>
      <c r="K198" s="37">
        <f t="shared" si="31"/>
        <v>553.44453577296463</v>
      </c>
      <c r="L198" s="37">
        <f t="shared" si="32"/>
        <v>43151044.744151287</v>
      </c>
      <c r="M198" s="37">
        <f t="shared" si="33"/>
        <v>31155053.252267499</v>
      </c>
      <c r="N198" s="41">
        <f>'jan-mai'!M198</f>
        <v>28278828.640688553</v>
      </c>
      <c r="O198" s="41">
        <f t="shared" si="34"/>
        <v>2876224.6115789451</v>
      </c>
      <c r="P198" s="4"/>
      <c r="Q198" s="4"/>
      <c r="R198" s="4"/>
      <c r="S198" s="4"/>
      <c r="T198" s="4"/>
    </row>
    <row r="199" spans="1:20" s="34" customFormat="1" ht="14.5" x14ac:dyDescent="0.35">
      <c r="A199" s="33">
        <v>3804</v>
      </c>
      <c r="B199" s="34" t="s">
        <v>157</v>
      </c>
      <c r="C199">
        <v>1045487503</v>
      </c>
      <c r="D199" s="36">
        <v>63764</v>
      </c>
      <c r="E199" s="37">
        <f t="shared" si="28"/>
        <v>16396.203233799635</v>
      </c>
      <c r="F199" s="38">
        <f t="shared" si="25"/>
        <v>0.86442913748948569</v>
      </c>
      <c r="G199" s="39">
        <f t="shared" si="26"/>
        <v>1542.8777105498286</v>
      </c>
      <c r="H199" s="39">
        <f t="shared" si="27"/>
        <v>236.14368485567337</v>
      </c>
      <c r="I199" s="37">
        <f t="shared" si="29"/>
        <v>1779.0213954055021</v>
      </c>
      <c r="J199" s="40">
        <f t="shared" si="30"/>
        <v>-213.09916849135388</v>
      </c>
      <c r="K199" s="37">
        <f t="shared" si="31"/>
        <v>1565.9222269141483</v>
      </c>
      <c r="L199" s="37">
        <f t="shared" si="32"/>
        <v>113437520.25663644</v>
      </c>
      <c r="M199" s="37">
        <f t="shared" si="33"/>
        <v>99849464.876953751</v>
      </c>
      <c r="N199" s="41">
        <f>'jan-mai'!M199</f>
        <v>83081683.446484655</v>
      </c>
      <c r="O199" s="41">
        <f t="shared" si="34"/>
        <v>16767781.430469096</v>
      </c>
      <c r="P199" s="4"/>
      <c r="Q199" s="4"/>
      <c r="R199" s="4"/>
      <c r="S199" s="4"/>
      <c r="T199" s="4"/>
    </row>
    <row r="200" spans="1:20" s="34" customFormat="1" ht="14.5" x14ac:dyDescent="0.35">
      <c r="A200" s="33">
        <v>3805</v>
      </c>
      <c r="B200" s="34" t="s">
        <v>158</v>
      </c>
      <c r="C200">
        <v>767565834</v>
      </c>
      <c r="D200" s="36">
        <v>47204</v>
      </c>
      <c r="E200" s="37">
        <f t="shared" si="28"/>
        <v>16260.609990678757</v>
      </c>
      <c r="F200" s="38">
        <f t="shared" ref="F200:F263" si="35">IF(ISNUMBER(C200),E200/E$364,"")</f>
        <v>0.85728048554067582</v>
      </c>
      <c r="G200" s="39">
        <f t="shared" ref="G200:G263" si="36">(E$364-E200)*0.6</f>
        <v>1624.2336564223558</v>
      </c>
      <c r="H200" s="39">
        <f t="shared" ref="H200:H263" si="37">IF(E200&gt;=E$364*0.9,0,IF(E200&lt;0.9*E$364,(E$364*0.9-E200)*0.35))</f>
        <v>283.60131994798081</v>
      </c>
      <c r="I200" s="37">
        <f t="shared" si="29"/>
        <v>1907.8349763703366</v>
      </c>
      <c r="J200" s="40">
        <f t="shared" si="30"/>
        <v>-213.09916849135388</v>
      </c>
      <c r="K200" s="37">
        <f t="shared" si="31"/>
        <v>1694.7358078789828</v>
      </c>
      <c r="L200" s="37">
        <f t="shared" si="32"/>
        <v>90057442.224585369</v>
      </c>
      <c r="M200" s="37">
        <f t="shared" si="33"/>
        <v>79998309.075119495</v>
      </c>
      <c r="N200" s="41">
        <f>'jan-mai'!M200</f>
        <v>69348731.040500268</v>
      </c>
      <c r="O200" s="41">
        <f t="shared" si="34"/>
        <v>10649578.034619227</v>
      </c>
      <c r="P200" s="4"/>
      <c r="Q200" s="4"/>
      <c r="R200" s="4"/>
      <c r="S200" s="4"/>
      <c r="T200" s="4"/>
    </row>
    <row r="201" spans="1:20" s="34" customFormat="1" ht="14.5" x14ac:dyDescent="0.35">
      <c r="A201" s="33">
        <v>3806</v>
      </c>
      <c r="B201" s="34" t="s">
        <v>162</v>
      </c>
      <c r="C201">
        <v>621518755</v>
      </c>
      <c r="D201" s="36">
        <v>36397</v>
      </c>
      <c r="E201" s="37">
        <f t="shared" ref="E201:E264" si="38">(C201)/D201</f>
        <v>17076.0984421793</v>
      </c>
      <c r="F201" s="38">
        <f t="shared" si="35"/>
        <v>0.90027409623891863</v>
      </c>
      <c r="G201" s="39">
        <f t="shared" si="36"/>
        <v>1134.9405855220298</v>
      </c>
      <c r="H201" s="39">
        <f t="shared" si="37"/>
        <v>0</v>
      </c>
      <c r="I201" s="37">
        <f t="shared" ref="I201:I264" si="39">G201+H201</f>
        <v>1134.9405855220298</v>
      </c>
      <c r="J201" s="40">
        <f t="shared" ref="J201:J264" si="40">I$366</f>
        <v>-213.09916849135388</v>
      </c>
      <c r="K201" s="37">
        <f t="shared" ref="K201:K264" si="41">I201+J201</f>
        <v>921.84141703067587</v>
      </c>
      <c r="L201" s="37">
        <f t="shared" ref="L201:L264" si="42">(I201*D201)</f>
        <v>41308432.491245314</v>
      </c>
      <c r="M201" s="37">
        <f t="shared" ref="M201:M264" si="43">(K201*D201)</f>
        <v>33552262.055665508</v>
      </c>
      <c r="N201" s="41">
        <f>'jan-mai'!M201</f>
        <v>28514548.562781494</v>
      </c>
      <c r="O201" s="41">
        <f t="shared" ref="O201:O264" si="44">M201-N201</f>
        <v>5037713.4928840138</v>
      </c>
      <c r="P201" s="4"/>
      <c r="Q201" s="4"/>
      <c r="R201" s="4"/>
      <c r="S201" s="4"/>
      <c r="T201" s="4"/>
    </row>
    <row r="202" spans="1:20" s="34" customFormat="1" ht="14.5" x14ac:dyDescent="0.35">
      <c r="A202" s="33">
        <v>3807</v>
      </c>
      <c r="B202" s="34" t="s">
        <v>163</v>
      </c>
      <c r="C202">
        <v>855542900</v>
      </c>
      <c r="D202" s="36">
        <v>54942</v>
      </c>
      <c r="E202" s="37">
        <f t="shared" si="38"/>
        <v>15571.746569109242</v>
      </c>
      <c r="F202" s="38">
        <f t="shared" si="35"/>
        <v>0.82096271093979367</v>
      </c>
      <c r="G202" s="39">
        <f t="shared" si="36"/>
        <v>2037.5517093640647</v>
      </c>
      <c r="H202" s="39">
        <f t="shared" si="37"/>
        <v>524.70351749731094</v>
      </c>
      <c r="I202" s="37">
        <f t="shared" si="39"/>
        <v>2562.2552268613754</v>
      </c>
      <c r="J202" s="40">
        <f t="shared" si="40"/>
        <v>-213.09916849135388</v>
      </c>
      <c r="K202" s="37">
        <f t="shared" si="41"/>
        <v>2349.1560583700216</v>
      </c>
      <c r="L202" s="37">
        <f t="shared" si="42"/>
        <v>140775426.67421767</v>
      </c>
      <c r="M202" s="37">
        <f t="shared" si="43"/>
        <v>129067332.15896572</v>
      </c>
      <c r="N202" s="41">
        <f>'jan-mai'!M202</f>
        <v>102077759.27197418</v>
      </c>
      <c r="O202" s="41">
        <f t="shared" si="44"/>
        <v>26989572.886991546</v>
      </c>
      <c r="P202" s="4"/>
      <c r="Q202" s="4"/>
      <c r="R202" s="4"/>
      <c r="S202" s="4"/>
      <c r="T202" s="4"/>
    </row>
    <row r="203" spans="1:20" s="34" customFormat="1" ht="14.5" x14ac:dyDescent="0.35">
      <c r="A203" s="33">
        <v>3808</v>
      </c>
      <c r="B203" s="34" t="s">
        <v>164</v>
      </c>
      <c r="C203">
        <v>208552204</v>
      </c>
      <c r="D203" s="36">
        <v>13049</v>
      </c>
      <c r="E203" s="37">
        <f t="shared" si="38"/>
        <v>15982.236493217872</v>
      </c>
      <c r="F203" s="38">
        <f t="shared" si="35"/>
        <v>0.84260427307375585</v>
      </c>
      <c r="G203" s="39">
        <f t="shared" si="36"/>
        <v>1791.2577548988868</v>
      </c>
      <c r="H203" s="39">
        <f t="shared" si="37"/>
        <v>381.03204405929063</v>
      </c>
      <c r="I203" s="37">
        <f t="shared" si="39"/>
        <v>2172.2897989581775</v>
      </c>
      <c r="J203" s="40">
        <f t="shared" si="40"/>
        <v>-213.09916849135388</v>
      </c>
      <c r="K203" s="37">
        <f t="shared" si="41"/>
        <v>1959.1906304668237</v>
      </c>
      <c r="L203" s="37">
        <f t="shared" si="42"/>
        <v>28346209.586605258</v>
      </c>
      <c r="M203" s="37">
        <f t="shared" si="43"/>
        <v>25565478.536961582</v>
      </c>
      <c r="N203" s="41">
        <f>'jan-mai'!M203</f>
        <v>20786495.050032582</v>
      </c>
      <c r="O203" s="41">
        <f t="shared" si="44"/>
        <v>4778983.4869289994</v>
      </c>
      <c r="P203" s="4"/>
      <c r="Q203" s="4"/>
      <c r="R203" s="4"/>
      <c r="S203" s="4"/>
      <c r="T203" s="4"/>
    </row>
    <row r="204" spans="1:20" s="34" customFormat="1" ht="14.5" x14ac:dyDescent="0.35">
      <c r="A204" s="33">
        <v>3811</v>
      </c>
      <c r="B204" s="34" t="s">
        <v>161</v>
      </c>
      <c r="C204">
        <v>515985224</v>
      </c>
      <c r="D204" s="36">
        <v>26730</v>
      </c>
      <c r="E204" s="37">
        <f t="shared" si="38"/>
        <v>19303.599850355407</v>
      </c>
      <c r="F204" s="38">
        <f t="shared" si="35"/>
        <v>1.0177108645912996</v>
      </c>
      <c r="G204" s="39">
        <f t="shared" si="36"/>
        <v>-201.56025938363453</v>
      </c>
      <c r="H204" s="39">
        <f t="shared" si="37"/>
        <v>0</v>
      </c>
      <c r="I204" s="37">
        <f t="shared" si="39"/>
        <v>-201.56025938363453</v>
      </c>
      <c r="J204" s="40">
        <f t="shared" si="40"/>
        <v>-213.09916849135388</v>
      </c>
      <c r="K204" s="37">
        <f t="shared" si="41"/>
        <v>-414.65942787498841</v>
      </c>
      <c r="L204" s="37">
        <f t="shared" si="42"/>
        <v>-5387705.733324551</v>
      </c>
      <c r="M204" s="37">
        <f t="shared" si="43"/>
        <v>-11083846.50709844</v>
      </c>
      <c r="N204" s="41">
        <f>'jan-mai'!M204</f>
        <v>-3824098.6573817949</v>
      </c>
      <c r="O204" s="41">
        <f t="shared" si="44"/>
        <v>-7259747.8497166447</v>
      </c>
      <c r="P204" s="4"/>
      <c r="Q204" s="4"/>
      <c r="R204" s="4"/>
      <c r="S204" s="4"/>
      <c r="T204" s="4"/>
    </row>
    <row r="205" spans="1:20" s="34" customFormat="1" ht="14.5" x14ac:dyDescent="0.35">
      <c r="A205" s="33">
        <v>3812</v>
      </c>
      <c r="B205" s="34" t="s">
        <v>165</v>
      </c>
      <c r="C205">
        <v>36669737</v>
      </c>
      <c r="D205" s="36">
        <v>2340</v>
      </c>
      <c r="E205" s="37">
        <f t="shared" si="38"/>
        <v>15670.827777777778</v>
      </c>
      <c r="F205" s="38">
        <f t="shared" si="35"/>
        <v>0.8261864009934885</v>
      </c>
      <c r="G205" s="39">
        <f t="shared" si="36"/>
        <v>1978.1029841629427</v>
      </c>
      <c r="H205" s="39">
        <f t="shared" si="37"/>
        <v>490.02509446332323</v>
      </c>
      <c r="I205" s="37">
        <f t="shared" si="39"/>
        <v>2468.128078626266</v>
      </c>
      <c r="J205" s="40">
        <f t="shared" si="40"/>
        <v>-213.09916849135388</v>
      </c>
      <c r="K205" s="37">
        <f t="shared" si="41"/>
        <v>2255.0289101349122</v>
      </c>
      <c r="L205" s="37">
        <f t="shared" si="42"/>
        <v>5775419.703985462</v>
      </c>
      <c r="M205" s="37">
        <f t="shared" si="43"/>
        <v>5276767.6497156946</v>
      </c>
      <c r="N205" s="41">
        <f>'jan-mai'!M205</f>
        <v>4105839.6013890924</v>
      </c>
      <c r="O205" s="41">
        <f t="shared" si="44"/>
        <v>1170928.0483266022</v>
      </c>
      <c r="P205" s="4"/>
      <c r="Q205" s="4"/>
      <c r="R205" s="4"/>
      <c r="S205" s="4"/>
      <c r="T205" s="4"/>
    </row>
    <row r="206" spans="1:20" s="34" customFormat="1" ht="14.5" x14ac:dyDescent="0.35">
      <c r="A206" s="33">
        <v>3813</v>
      </c>
      <c r="B206" s="34" t="s">
        <v>166</v>
      </c>
      <c r="C206">
        <v>235550013</v>
      </c>
      <c r="D206" s="36">
        <v>14061</v>
      </c>
      <c r="E206" s="37">
        <f t="shared" si="38"/>
        <v>16752.010027736291</v>
      </c>
      <c r="F206" s="38">
        <f t="shared" si="35"/>
        <v>0.88318773395293571</v>
      </c>
      <c r="G206" s="39">
        <f t="shared" si="36"/>
        <v>1329.3936341878355</v>
      </c>
      <c r="H206" s="39">
        <f t="shared" si="37"/>
        <v>111.61130697784392</v>
      </c>
      <c r="I206" s="37">
        <f t="shared" si="39"/>
        <v>1441.0049411656794</v>
      </c>
      <c r="J206" s="40">
        <f t="shared" si="40"/>
        <v>-213.09916849135388</v>
      </c>
      <c r="K206" s="37">
        <f t="shared" si="41"/>
        <v>1227.9057726743256</v>
      </c>
      <c r="L206" s="37">
        <f t="shared" si="42"/>
        <v>20261970.477730617</v>
      </c>
      <c r="M206" s="37">
        <f t="shared" si="43"/>
        <v>17265583.069573693</v>
      </c>
      <c r="N206" s="41">
        <f>'jan-mai'!M206</f>
        <v>14909315.564564966</v>
      </c>
      <c r="O206" s="41">
        <f t="shared" si="44"/>
        <v>2356267.5050087273</v>
      </c>
      <c r="P206" s="4"/>
      <c r="Q206" s="4"/>
      <c r="R206" s="4"/>
      <c r="S206" s="4"/>
      <c r="T206" s="4"/>
    </row>
    <row r="207" spans="1:20" s="34" customFormat="1" ht="14.5" x14ac:dyDescent="0.35">
      <c r="A207" s="33">
        <v>3814</v>
      </c>
      <c r="B207" s="34" t="s">
        <v>167</v>
      </c>
      <c r="C207">
        <v>157578275</v>
      </c>
      <c r="D207" s="36">
        <v>10380</v>
      </c>
      <c r="E207" s="37">
        <f t="shared" si="38"/>
        <v>15180.951348747592</v>
      </c>
      <c r="F207" s="38">
        <f t="shared" si="35"/>
        <v>0.80035947917600014</v>
      </c>
      <c r="G207" s="39">
        <f t="shared" si="36"/>
        <v>2272.0288415810542</v>
      </c>
      <c r="H207" s="39">
        <f t="shared" si="37"/>
        <v>661.48184462388826</v>
      </c>
      <c r="I207" s="37">
        <f t="shared" si="39"/>
        <v>2933.5106862049424</v>
      </c>
      <c r="J207" s="40">
        <f t="shared" si="40"/>
        <v>-213.09916849135388</v>
      </c>
      <c r="K207" s="37">
        <f t="shared" si="41"/>
        <v>2720.4115177135886</v>
      </c>
      <c r="L207" s="37">
        <f t="shared" si="42"/>
        <v>30449840.922807302</v>
      </c>
      <c r="M207" s="37">
        <f t="shared" si="43"/>
        <v>28237871.55386705</v>
      </c>
      <c r="N207" s="41">
        <f>'jan-mai'!M207</f>
        <v>25740089.501033656</v>
      </c>
      <c r="O207" s="41">
        <f t="shared" si="44"/>
        <v>2497782.0528333932</v>
      </c>
      <c r="P207" s="4"/>
      <c r="Q207" s="4"/>
      <c r="R207" s="4"/>
      <c r="S207" s="4"/>
      <c r="T207" s="4"/>
    </row>
    <row r="208" spans="1:20" s="34" customFormat="1" ht="14.5" x14ac:dyDescent="0.35">
      <c r="A208" s="33">
        <v>3815</v>
      </c>
      <c r="B208" s="34" t="s">
        <v>168</v>
      </c>
      <c r="C208">
        <v>56248616</v>
      </c>
      <c r="D208" s="36">
        <v>4060</v>
      </c>
      <c r="E208" s="37">
        <f t="shared" si="38"/>
        <v>13854.338916256158</v>
      </c>
      <c r="F208" s="38">
        <f t="shared" si="35"/>
        <v>0.73041874811471219</v>
      </c>
      <c r="G208" s="39">
        <f t="shared" si="36"/>
        <v>3067.9963010759152</v>
      </c>
      <c r="H208" s="39">
        <f t="shared" si="37"/>
        <v>1125.7961959958902</v>
      </c>
      <c r="I208" s="37">
        <f t="shared" si="39"/>
        <v>4193.792497071805</v>
      </c>
      <c r="J208" s="40">
        <f t="shared" si="40"/>
        <v>-213.09916849135388</v>
      </c>
      <c r="K208" s="37">
        <f t="shared" si="41"/>
        <v>3980.6933285804512</v>
      </c>
      <c r="L208" s="37">
        <f t="shared" si="42"/>
        <v>17026797.538111527</v>
      </c>
      <c r="M208" s="37">
        <f t="shared" si="43"/>
        <v>16161614.914036632</v>
      </c>
      <c r="N208" s="41">
        <f>'jan-mai'!M208</f>
        <v>14343654.554546883</v>
      </c>
      <c r="O208" s="41">
        <f t="shared" si="44"/>
        <v>1817960.3594897483</v>
      </c>
      <c r="P208" s="4"/>
      <c r="Q208" s="4"/>
      <c r="R208" s="4"/>
      <c r="S208" s="4"/>
      <c r="T208" s="4"/>
    </row>
    <row r="209" spans="1:20" s="34" customFormat="1" ht="14.5" x14ac:dyDescent="0.35">
      <c r="A209" s="33">
        <v>3816</v>
      </c>
      <c r="B209" s="34" t="s">
        <v>169</v>
      </c>
      <c r="C209">
        <v>96698810</v>
      </c>
      <c r="D209" s="36">
        <v>6515</v>
      </c>
      <c r="E209" s="37">
        <f t="shared" si="38"/>
        <v>14842.488104374521</v>
      </c>
      <c r="F209" s="38">
        <f t="shared" si="35"/>
        <v>0.78251525717939918</v>
      </c>
      <c r="G209" s="39">
        <f t="shared" si="36"/>
        <v>2475.1067882048974</v>
      </c>
      <c r="H209" s="39">
        <f t="shared" si="37"/>
        <v>779.94398015446336</v>
      </c>
      <c r="I209" s="37">
        <f t="shared" si="39"/>
        <v>3255.0507683593605</v>
      </c>
      <c r="J209" s="40">
        <f t="shared" si="40"/>
        <v>-213.09916849135388</v>
      </c>
      <c r="K209" s="37">
        <f t="shared" si="41"/>
        <v>3041.9515998680067</v>
      </c>
      <c r="L209" s="37">
        <f t="shared" si="42"/>
        <v>21206655.755861234</v>
      </c>
      <c r="M209" s="37">
        <f t="shared" si="43"/>
        <v>19818314.673140064</v>
      </c>
      <c r="N209" s="41">
        <f>'jan-mai'!M209</f>
        <v>15238782.575769197</v>
      </c>
      <c r="O209" s="41">
        <f t="shared" si="44"/>
        <v>4579532.0973708667</v>
      </c>
      <c r="P209" s="4"/>
      <c r="Q209" s="4"/>
      <c r="R209" s="4"/>
      <c r="S209" s="4"/>
      <c r="T209" s="4"/>
    </row>
    <row r="210" spans="1:20" s="34" customFormat="1" ht="14.5" x14ac:dyDescent="0.35">
      <c r="A210" s="33">
        <v>3817</v>
      </c>
      <c r="B210" s="34" t="s">
        <v>425</v>
      </c>
      <c r="C210">
        <v>149784977</v>
      </c>
      <c r="D210" s="36">
        <v>10444</v>
      </c>
      <c r="E210" s="37">
        <f t="shared" si="38"/>
        <v>14341.72510532363</v>
      </c>
      <c r="F210" s="38">
        <f t="shared" si="35"/>
        <v>0.75611438124588615</v>
      </c>
      <c r="G210" s="39">
        <f t="shared" si="36"/>
        <v>2775.5645876354315</v>
      </c>
      <c r="H210" s="39">
        <f t="shared" si="37"/>
        <v>955.21102982227501</v>
      </c>
      <c r="I210" s="37">
        <f t="shared" si="39"/>
        <v>3730.7756174577066</v>
      </c>
      <c r="J210" s="40">
        <f t="shared" si="40"/>
        <v>-213.09916849135388</v>
      </c>
      <c r="K210" s="37">
        <f t="shared" si="41"/>
        <v>3517.6764489663528</v>
      </c>
      <c r="L210" s="37">
        <f t="shared" si="42"/>
        <v>38964220.548728287</v>
      </c>
      <c r="M210" s="37">
        <f t="shared" si="43"/>
        <v>36738612.833004586</v>
      </c>
      <c r="N210" s="41">
        <f>'jan-mai'!M210</f>
        <v>28909283.498593014</v>
      </c>
      <c r="O210" s="41">
        <f t="shared" si="44"/>
        <v>7829329.3344115727</v>
      </c>
      <c r="P210" s="4"/>
      <c r="Q210" s="4"/>
      <c r="R210" s="4"/>
      <c r="S210" s="4"/>
      <c r="T210" s="4"/>
    </row>
    <row r="211" spans="1:20" s="34" customFormat="1" ht="14.5" x14ac:dyDescent="0.35">
      <c r="A211" s="33">
        <v>3818</v>
      </c>
      <c r="B211" s="34" t="s">
        <v>171</v>
      </c>
      <c r="C211">
        <v>143503986</v>
      </c>
      <c r="D211" s="36">
        <v>5691</v>
      </c>
      <c r="E211" s="37">
        <f t="shared" si="38"/>
        <v>25215.952556668424</v>
      </c>
      <c r="F211" s="38">
        <f t="shared" si="35"/>
        <v>1.3294177809776619</v>
      </c>
      <c r="G211" s="39">
        <f t="shared" si="36"/>
        <v>-3748.9718831714445</v>
      </c>
      <c r="H211" s="39">
        <f t="shared" si="37"/>
        <v>0</v>
      </c>
      <c r="I211" s="37">
        <f t="shared" si="39"/>
        <v>-3748.9718831714445</v>
      </c>
      <c r="J211" s="40">
        <f t="shared" si="40"/>
        <v>-213.09916849135388</v>
      </c>
      <c r="K211" s="37">
        <f t="shared" si="41"/>
        <v>-3962.0710516627983</v>
      </c>
      <c r="L211" s="37">
        <f t="shared" si="42"/>
        <v>-21335398.98712869</v>
      </c>
      <c r="M211" s="37">
        <f t="shared" si="43"/>
        <v>-22548146.355012983</v>
      </c>
      <c r="N211" s="41">
        <f>'jan-mai'!M211</f>
        <v>-24001811.479534592</v>
      </c>
      <c r="O211" s="41">
        <f t="shared" si="44"/>
        <v>1453665.1245216094</v>
      </c>
      <c r="P211" s="4"/>
      <c r="Q211" s="4"/>
      <c r="R211" s="4"/>
      <c r="S211" s="4"/>
      <c r="T211" s="4"/>
    </row>
    <row r="212" spans="1:20" s="34" customFormat="1" ht="14.5" x14ac:dyDescent="0.35">
      <c r="A212" s="33">
        <v>3819</v>
      </c>
      <c r="B212" s="34" t="s">
        <v>172</v>
      </c>
      <c r="C212">
        <v>29722141</v>
      </c>
      <c r="D212" s="36">
        <v>1573</v>
      </c>
      <c r="E212" s="37">
        <f t="shared" si="38"/>
        <v>18895.194532739988</v>
      </c>
      <c r="F212" s="38">
        <f t="shared" si="35"/>
        <v>0.99617920562011442</v>
      </c>
      <c r="G212" s="39">
        <f t="shared" si="36"/>
        <v>43.482931185617055</v>
      </c>
      <c r="H212" s="39">
        <f t="shared" si="37"/>
        <v>0</v>
      </c>
      <c r="I212" s="37">
        <f t="shared" si="39"/>
        <v>43.482931185617055</v>
      </c>
      <c r="J212" s="40">
        <f t="shared" si="40"/>
        <v>-213.09916849135388</v>
      </c>
      <c r="K212" s="37">
        <f t="shared" si="41"/>
        <v>-169.61623730573683</v>
      </c>
      <c r="L212" s="37">
        <f t="shared" si="42"/>
        <v>68398.650754975621</v>
      </c>
      <c r="M212" s="37">
        <f t="shared" si="43"/>
        <v>-266806.34128192405</v>
      </c>
      <c r="N212" s="41">
        <f>'jan-mai'!M212</f>
        <v>-652441.56642205734</v>
      </c>
      <c r="O212" s="41">
        <f t="shared" si="44"/>
        <v>385635.22514013329</v>
      </c>
      <c r="P212" s="4"/>
      <c r="Q212" s="4"/>
      <c r="R212" s="4"/>
      <c r="S212" s="4"/>
      <c r="T212" s="4"/>
    </row>
    <row r="213" spans="1:20" s="34" customFormat="1" ht="14.5" x14ac:dyDescent="0.35">
      <c r="A213" s="33">
        <v>3820</v>
      </c>
      <c r="B213" s="34" t="s">
        <v>173</v>
      </c>
      <c r="C213">
        <v>48609093</v>
      </c>
      <c r="D213" s="36">
        <v>2888</v>
      </c>
      <c r="E213" s="37">
        <f t="shared" si="38"/>
        <v>16831.4033933518</v>
      </c>
      <c r="F213" s="38">
        <f t="shared" si="35"/>
        <v>0.88737345534116085</v>
      </c>
      <c r="G213" s="39">
        <f t="shared" si="36"/>
        <v>1281.7576148185296</v>
      </c>
      <c r="H213" s="39">
        <f t="shared" si="37"/>
        <v>83.82362901241558</v>
      </c>
      <c r="I213" s="37">
        <f t="shared" si="39"/>
        <v>1365.5812438309451</v>
      </c>
      <c r="J213" s="40">
        <f t="shared" si="40"/>
        <v>-213.09916849135388</v>
      </c>
      <c r="K213" s="37">
        <f t="shared" si="41"/>
        <v>1152.4820753395913</v>
      </c>
      <c r="L213" s="37">
        <f t="shared" si="42"/>
        <v>3943798.6321837697</v>
      </c>
      <c r="M213" s="37">
        <f t="shared" si="43"/>
        <v>3328368.2335807397</v>
      </c>
      <c r="N213" s="41">
        <f>'jan-mai'!M213</f>
        <v>2350901.1211161087</v>
      </c>
      <c r="O213" s="41">
        <f t="shared" si="44"/>
        <v>977467.11246463098</v>
      </c>
      <c r="P213" s="4"/>
      <c r="Q213" s="4"/>
      <c r="R213" s="4"/>
      <c r="S213" s="4"/>
      <c r="T213" s="4"/>
    </row>
    <row r="214" spans="1:20" s="34" customFormat="1" ht="14.5" x14ac:dyDescent="0.35">
      <c r="A214" s="33">
        <v>3821</v>
      </c>
      <c r="B214" s="34" t="s">
        <v>174</v>
      </c>
      <c r="C214">
        <v>39811257</v>
      </c>
      <c r="D214" s="36">
        <v>2403</v>
      </c>
      <c r="E214" s="37">
        <f t="shared" si="38"/>
        <v>16567.314606741573</v>
      </c>
      <c r="F214" s="38">
        <f t="shared" si="35"/>
        <v>0.87345035138990423</v>
      </c>
      <c r="G214" s="39">
        <f t="shared" si="36"/>
        <v>1440.2108867846662</v>
      </c>
      <c r="H214" s="39">
        <f t="shared" si="37"/>
        <v>176.25470432599522</v>
      </c>
      <c r="I214" s="37">
        <f t="shared" si="39"/>
        <v>1616.4655911106613</v>
      </c>
      <c r="J214" s="40">
        <f t="shared" si="40"/>
        <v>-213.09916849135388</v>
      </c>
      <c r="K214" s="37">
        <f t="shared" si="41"/>
        <v>1403.3664226193075</v>
      </c>
      <c r="L214" s="37">
        <f t="shared" si="42"/>
        <v>3884366.8154389192</v>
      </c>
      <c r="M214" s="37">
        <f t="shared" si="43"/>
        <v>3372289.5135541959</v>
      </c>
      <c r="N214" s="41">
        <f>'jan-mai'!M214</f>
        <v>2945976.5700803339</v>
      </c>
      <c r="O214" s="41">
        <f t="shared" si="44"/>
        <v>426312.94347386202</v>
      </c>
      <c r="P214" s="4"/>
      <c r="Q214" s="4"/>
      <c r="R214" s="4"/>
      <c r="S214" s="4"/>
      <c r="T214" s="4"/>
    </row>
    <row r="215" spans="1:20" s="34" customFormat="1" ht="14.5" x14ac:dyDescent="0.35">
      <c r="A215" s="33">
        <v>3822</v>
      </c>
      <c r="B215" s="34" t="s">
        <v>175</v>
      </c>
      <c r="C215">
        <v>27812478</v>
      </c>
      <c r="D215" s="36">
        <v>1448</v>
      </c>
      <c r="E215" s="37">
        <f t="shared" si="38"/>
        <v>19207.512430939227</v>
      </c>
      <c r="F215" s="38">
        <f t="shared" si="35"/>
        <v>1.0126450109967129</v>
      </c>
      <c r="G215" s="39">
        <f t="shared" si="36"/>
        <v>-143.90780773392615</v>
      </c>
      <c r="H215" s="39">
        <f t="shared" si="37"/>
        <v>0</v>
      </c>
      <c r="I215" s="37">
        <f t="shared" si="39"/>
        <v>-143.90780773392615</v>
      </c>
      <c r="J215" s="40">
        <f t="shared" si="40"/>
        <v>-213.09916849135388</v>
      </c>
      <c r="K215" s="37">
        <f t="shared" si="41"/>
        <v>-357.00697622528003</v>
      </c>
      <c r="L215" s="37">
        <f t="shared" si="42"/>
        <v>-208378.50559872505</v>
      </c>
      <c r="M215" s="37">
        <f t="shared" si="43"/>
        <v>-516946.1015742055</v>
      </c>
      <c r="N215" s="41">
        <f>'jan-mai'!M215</f>
        <v>-819231.61422704358</v>
      </c>
      <c r="O215" s="41">
        <f t="shared" si="44"/>
        <v>302285.51265283808</v>
      </c>
      <c r="P215" s="4"/>
      <c r="Q215" s="4"/>
      <c r="R215" s="4"/>
      <c r="S215" s="4"/>
      <c r="T215" s="4"/>
    </row>
    <row r="216" spans="1:20" s="34" customFormat="1" ht="14.5" x14ac:dyDescent="0.35">
      <c r="A216" s="33">
        <v>3823</v>
      </c>
      <c r="B216" s="34" t="s">
        <v>176</v>
      </c>
      <c r="C216">
        <v>23204645</v>
      </c>
      <c r="D216" s="36">
        <v>1287</v>
      </c>
      <c r="E216" s="37">
        <f t="shared" si="38"/>
        <v>18030.027195027196</v>
      </c>
      <c r="F216" s="38">
        <f t="shared" si="35"/>
        <v>0.95056645949475238</v>
      </c>
      <c r="G216" s="39">
        <f t="shared" si="36"/>
        <v>562.58333381329214</v>
      </c>
      <c r="H216" s="39">
        <f t="shared" si="37"/>
        <v>0</v>
      </c>
      <c r="I216" s="37">
        <f t="shared" si="39"/>
        <v>562.58333381329214</v>
      </c>
      <c r="J216" s="40">
        <f t="shared" si="40"/>
        <v>-213.09916849135388</v>
      </c>
      <c r="K216" s="37">
        <f t="shared" si="41"/>
        <v>349.48416532193824</v>
      </c>
      <c r="L216" s="37">
        <f t="shared" si="42"/>
        <v>724044.75061770703</v>
      </c>
      <c r="M216" s="37">
        <f t="shared" si="43"/>
        <v>449786.12076933449</v>
      </c>
      <c r="N216" s="41">
        <f>'jan-mai'!M216</f>
        <v>-359384.09979986458</v>
      </c>
      <c r="O216" s="41">
        <f t="shared" si="44"/>
        <v>809170.22056919907</v>
      </c>
      <c r="P216" s="4"/>
      <c r="Q216" s="4"/>
      <c r="R216" s="4"/>
      <c r="S216" s="4"/>
      <c r="T216" s="4"/>
    </row>
    <row r="217" spans="1:20" s="34" customFormat="1" ht="14.5" x14ac:dyDescent="0.35">
      <c r="A217" s="33">
        <v>3824</v>
      </c>
      <c r="B217" s="34" t="s">
        <v>177</v>
      </c>
      <c r="C217">
        <v>59543259</v>
      </c>
      <c r="D217" s="36">
        <v>2201</v>
      </c>
      <c r="E217" s="37">
        <f t="shared" si="38"/>
        <v>27052.820990458884</v>
      </c>
      <c r="F217" s="38">
        <f t="shared" si="35"/>
        <v>1.4262598713849046</v>
      </c>
      <c r="G217" s="39">
        <f t="shared" si="36"/>
        <v>-4851.0929434457203</v>
      </c>
      <c r="H217" s="39">
        <f t="shared" si="37"/>
        <v>0</v>
      </c>
      <c r="I217" s="37">
        <f t="shared" si="39"/>
        <v>-4851.0929434457203</v>
      </c>
      <c r="J217" s="40">
        <f t="shared" si="40"/>
        <v>-213.09916849135388</v>
      </c>
      <c r="K217" s="37">
        <f t="shared" si="41"/>
        <v>-5064.1921119370745</v>
      </c>
      <c r="L217" s="37">
        <f t="shared" si="42"/>
        <v>-10677255.568524031</v>
      </c>
      <c r="M217" s="37">
        <f t="shared" si="43"/>
        <v>-11146286.838373501</v>
      </c>
      <c r="N217" s="41">
        <f>'jan-mai'!M217</f>
        <v>-11513363.174249809</v>
      </c>
      <c r="O217" s="41">
        <f t="shared" si="44"/>
        <v>367076.33587630838</v>
      </c>
      <c r="P217" s="4"/>
      <c r="Q217" s="4"/>
      <c r="R217" s="4"/>
      <c r="S217" s="4"/>
      <c r="T217" s="4"/>
    </row>
    <row r="218" spans="1:20" s="34" customFormat="1" ht="14.5" x14ac:dyDescent="0.35">
      <c r="A218" s="33">
        <v>3825</v>
      </c>
      <c r="B218" s="34" t="s">
        <v>178</v>
      </c>
      <c r="C218">
        <v>106627656</v>
      </c>
      <c r="D218" s="36">
        <v>3676</v>
      </c>
      <c r="E218" s="37">
        <f t="shared" si="38"/>
        <v>29006.435255712731</v>
      </c>
      <c r="F218" s="38">
        <f t="shared" si="35"/>
        <v>1.5292569537106027</v>
      </c>
      <c r="G218" s="39">
        <f t="shared" si="36"/>
        <v>-6023.2615025980285</v>
      </c>
      <c r="H218" s="39">
        <f t="shared" si="37"/>
        <v>0</v>
      </c>
      <c r="I218" s="37">
        <f t="shared" si="39"/>
        <v>-6023.2615025980285</v>
      </c>
      <c r="J218" s="40">
        <f t="shared" si="40"/>
        <v>-213.09916849135388</v>
      </c>
      <c r="K218" s="37">
        <f t="shared" si="41"/>
        <v>-6236.3606710893828</v>
      </c>
      <c r="L218" s="37">
        <f t="shared" si="42"/>
        <v>-22141509.283550352</v>
      </c>
      <c r="M218" s="37">
        <f t="shared" si="43"/>
        <v>-22924861.82692457</v>
      </c>
      <c r="N218" s="41">
        <f>'jan-mai'!M218</f>
        <v>-22481641.410150971</v>
      </c>
      <c r="O218" s="41">
        <f t="shared" si="44"/>
        <v>-443220.41677359864</v>
      </c>
      <c r="P218" s="4"/>
      <c r="Q218" s="4"/>
      <c r="R218" s="4"/>
      <c r="S218" s="4"/>
      <c r="T218" s="4"/>
    </row>
    <row r="219" spans="1:20" s="34" customFormat="1" ht="14.5" x14ac:dyDescent="0.35">
      <c r="A219" s="33">
        <v>4201</v>
      </c>
      <c r="B219" s="34" t="s">
        <v>179</v>
      </c>
      <c r="C219">
        <v>102515498</v>
      </c>
      <c r="D219" s="36">
        <v>6809</v>
      </c>
      <c r="E219" s="37">
        <f t="shared" si="38"/>
        <v>15055.881627258041</v>
      </c>
      <c r="F219" s="38">
        <f t="shared" si="35"/>
        <v>0.79376564096043112</v>
      </c>
      <c r="G219" s="39">
        <f t="shared" si="36"/>
        <v>2347.0706744747854</v>
      </c>
      <c r="H219" s="39">
        <f t="shared" si="37"/>
        <v>705.25624714523144</v>
      </c>
      <c r="I219" s="37">
        <f t="shared" si="39"/>
        <v>3052.3269216200169</v>
      </c>
      <c r="J219" s="40">
        <f t="shared" si="40"/>
        <v>-213.09916849135388</v>
      </c>
      <c r="K219" s="37">
        <f t="shared" si="41"/>
        <v>2839.2277531286632</v>
      </c>
      <c r="L219" s="37">
        <f t="shared" si="42"/>
        <v>20783294.009310696</v>
      </c>
      <c r="M219" s="37">
        <f t="shared" si="43"/>
        <v>19332301.771053068</v>
      </c>
      <c r="N219" s="41">
        <f>'jan-mai'!M219</f>
        <v>16580941.512995007</v>
      </c>
      <c r="O219" s="41">
        <f t="shared" si="44"/>
        <v>2751360.2580580618</v>
      </c>
      <c r="P219" s="4"/>
      <c r="Q219" s="4"/>
      <c r="R219" s="4"/>
      <c r="S219" s="4"/>
      <c r="T219" s="4"/>
    </row>
    <row r="220" spans="1:20" s="34" customFormat="1" ht="14.5" x14ac:dyDescent="0.35">
      <c r="A220" s="33">
        <v>4202</v>
      </c>
      <c r="B220" s="34" t="s">
        <v>180</v>
      </c>
      <c r="C220">
        <v>381539137</v>
      </c>
      <c r="D220" s="36">
        <v>23544</v>
      </c>
      <c r="E220" s="37">
        <f t="shared" si="38"/>
        <v>16205.365995582739</v>
      </c>
      <c r="F220" s="38">
        <f t="shared" si="35"/>
        <v>0.85436795034265622</v>
      </c>
      <c r="G220" s="39">
        <f t="shared" si="36"/>
        <v>1657.3800534799666</v>
      </c>
      <c r="H220" s="39">
        <f t="shared" si="37"/>
        <v>302.93671823158707</v>
      </c>
      <c r="I220" s="37">
        <f t="shared" si="39"/>
        <v>1960.3167717115537</v>
      </c>
      <c r="J220" s="40">
        <f t="shared" si="40"/>
        <v>-213.09916849135388</v>
      </c>
      <c r="K220" s="37">
        <f t="shared" si="41"/>
        <v>1747.2176032201999</v>
      </c>
      <c r="L220" s="37">
        <f t="shared" si="42"/>
        <v>46153698.073176816</v>
      </c>
      <c r="M220" s="37">
        <f t="shared" si="43"/>
        <v>41136491.250216387</v>
      </c>
      <c r="N220" s="41">
        <f>'jan-mai'!M220</f>
        <v>33741473.720899463</v>
      </c>
      <c r="O220" s="41">
        <f t="shared" si="44"/>
        <v>7395017.5293169245</v>
      </c>
      <c r="P220" s="4"/>
      <c r="Q220" s="4"/>
      <c r="R220" s="4"/>
      <c r="S220" s="4"/>
      <c r="T220" s="4"/>
    </row>
    <row r="221" spans="1:20" s="34" customFormat="1" ht="14.5" x14ac:dyDescent="0.35">
      <c r="A221" s="33">
        <v>4203</v>
      </c>
      <c r="B221" s="34" t="s">
        <v>181</v>
      </c>
      <c r="C221">
        <v>702387571</v>
      </c>
      <c r="D221" s="36">
        <v>44999</v>
      </c>
      <c r="E221" s="37">
        <f t="shared" si="38"/>
        <v>15608.959554656771</v>
      </c>
      <c r="F221" s="38">
        <f t="shared" si="35"/>
        <v>0.82292462788736764</v>
      </c>
      <c r="G221" s="39">
        <f t="shared" si="36"/>
        <v>2015.2239180355473</v>
      </c>
      <c r="H221" s="39">
        <f t="shared" si="37"/>
        <v>511.6789725556759</v>
      </c>
      <c r="I221" s="37">
        <f t="shared" si="39"/>
        <v>2526.9028905912232</v>
      </c>
      <c r="J221" s="40">
        <f t="shared" si="40"/>
        <v>-213.09916849135388</v>
      </c>
      <c r="K221" s="37">
        <f t="shared" si="41"/>
        <v>2313.8037220998694</v>
      </c>
      <c r="L221" s="37">
        <f t="shared" si="42"/>
        <v>113708103.17371446</v>
      </c>
      <c r="M221" s="37">
        <f t="shared" si="43"/>
        <v>104118853.69077203</v>
      </c>
      <c r="N221" s="41">
        <f>'jan-mai'!M221</f>
        <v>82453795.6863067</v>
      </c>
      <c r="O221" s="41">
        <f t="shared" si="44"/>
        <v>21665058.004465327</v>
      </c>
      <c r="P221" s="4"/>
      <c r="Q221" s="4"/>
      <c r="R221" s="4"/>
      <c r="S221" s="4"/>
      <c r="T221" s="4"/>
    </row>
    <row r="222" spans="1:20" s="34" customFormat="1" ht="14.5" x14ac:dyDescent="0.35">
      <c r="A222" s="33">
        <v>4204</v>
      </c>
      <c r="B222" s="34" t="s">
        <v>194</v>
      </c>
      <c r="C222">
        <v>1816412773</v>
      </c>
      <c r="D222" s="36">
        <v>111633</v>
      </c>
      <c r="E222" s="37">
        <f t="shared" si="38"/>
        <v>16271.288713910761</v>
      </c>
      <c r="F222" s="38">
        <f t="shared" si="35"/>
        <v>0.8578434817039523</v>
      </c>
      <c r="G222" s="39">
        <f t="shared" si="36"/>
        <v>1617.8264224831535</v>
      </c>
      <c r="H222" s="39">
        <f t="shared" si="37"/>
        <v>279.86376681677945</v>
      </c>
      <c r="I222" s="37">
        <f t="shared" si="39"/>
        <v>1897.6901892999329</v>
      </c>
      <c r="J222" s="40">
        <f t="shared" si="40"/>
        <v>-213.09916849135388</v>
      </c>
      <c r="K222" s="37">
        <f t="shared" si="41"/>
        <v>1684.5910208085791</v>
      </c>
      <c r="L222" s="37">
        <f t="shared" si="42"/>
        <v>211844848.9021194</v>
      </c>
      <c r="M222" s="37">
        <f t="shared" si="43"/>
        <v>188055949.42592409</v>
      </c>
      <c r="N222" s="41">
        <f>'jan-mai'!M222</f>
        <v>145236101.7342813</v>
      </c>
      <c r="O222" s="41">
        <f t="shared" si="44"/>
        <v>42819847.691642791</v>
      </c>
      <c r="P222" s="4"/>
      <c r="Q222" s="4"/>
      <c r="R222" s="4"/>
      <c r="S222" s="4"/>
      <c r="T222" s="4"/>
    </row>
    <row r="223" spans="1:20" s="34" customFormat="1" ht="14.5" x14ac:dyDescent="0.35">
      <c r="A223" s="33">
        <v>4205</v>
      </c>
      <c r="B223" s="34" t="s">
        <v>199</v>
      </c>
      <c r="C223">
        <v>354094233</v>
      </c>
      <c r="D223" s="36">
        <v>23046</v>
      </c>
      <c r="E223" s="37">
        <f t="shared" si="38"/>
        <v>15364.672090601405</v>
      </c>
      <c r="F223" s="38">
        <f t="shared" si="35"/>
        <v>0.81004547538835714</v>
      </c>
      <c r="G223" s="39">
        <f t="shared" si="36"/>
        <v>2161.7963964687665</v>
      </c>
      <c r="H223" s="39">
        <f t="shared" si="37"/>
        <v>597.17958497505379</v>
      </c>
      <c r="I223" s="37">
        <f t="shared" si="39"/>
        <v>2758.9759814438203</v>
      </c>
      <c r="J223" s="40">
        <f t="shared" si="40"/>
        <v>-213.09916849135388</v>
      </c>
      <c r="K223" s="37">
        <f t="shared" si="41"/>
        <v>2545.8768129524665</v>
      </c>
      <c r="L223" s="37">
        <f t="shared" si="42"/>
        <v>63583360.468354285</v>
      </c>
      <c r="M223" s="37">
        <f t="shared" si="43"/>
        <v>58672277.031302541</v>
      </c>
      <c r="N223" s="41">
        <f>'jan-mai'!M223</f>
        <v>48816762.894578226</v>
      </c>
      <c r="O223" s="41">
        <f t="shared" si="44"/>
        <v>9855514.1367243156</v>
      </c>
      <c r="P223" s="4"/>
      <c r="Q223" s="4"/>
      <c r="R223" s="4"/>
      <c r="S223" s="4"/>
      <c r="T223" s="4"/>
    </row>
    <row r="224" spans="1:20" s="34" customFormat="1" ht="14.5" x14ac:dyDescent="0.35">
      <c r="A224" s="33">
        <v>4206</v>
      </c>
      <c r="B224" s="34" t="s">
        <v>195</v>
      </c>
      <c r="C224">
        <v>149812552</v>
      </c>
      <c r="D224" s="36">
        <v>9691</v>
      </c>
      <c r="E224" s="37">
        <f t="shared" si="38"/>
        <v>15458.936332679807</v>
      </c>
      <c r="F224" s="38">
        <f t="shared" si="35"/>
        <v>0.81501520870490685</v>
      </c>
      <c r="G224" s="39">
        <f t="shared" si="36"/>
        <v>2105.237851221726</v>
      </c>
      <c r="H224" s="39">
        <f t="shared" si="37"/>
        <v>564.18710024761333</v>
      </c>
      <c r="I224" s="37">
        <f t="shared" si="39"/>
        <v>2669.4249514693392</v>
      </c>
      <c r="J224" s="40">
        <f t="shared" si="40"/>
        <v>-213.09916849135388</v>
      </c>
      <c r="K224" s="37">
        <f t="shared" si="41"/>
        <v>2456.3257829779855</v>
      </c>
      <c r="L224" s="37">
        <f t="shared" si="42"/>
        <v>25869397.204689365</v>
      </c>
      <c r="M224" s="37">
        <f t="shared" si="43"/>
        <v>23804253.162839659</v>
      </c>
      <c r="N224" s="41">
        <f>'jan-mai'!M224</f>
        <v>19802897.810902435</v>
      </c>
      <c r="O224" s="41">
        <f t="shared" si="44"/>
        <v>4001355.3519372232</v>
      </c>
      <c r="P224" s="4"/>
      <c r="Q224" s="4"/>
      <c r="R224" s="4"/>
      <c r="S224" s="4"/>
      <c r="T224" s="4"/>
    </row>
    <row r="225" spans="1:20" s="34" customFormat="1" ht="14.5" x14ac:dyDescent="0.35">
      <c r="A225" s="33">
        <v>4207</v>
      </c>
      <c r="B225" s="34" t="s">
        <v>196</v>
      </c>
      <c r="C225">
        <v>150459014</v>
      </c>
      <c r="D225" s="36">
        <v>9028</v>
      </c>
      <c r="E225" s="37">
        <f t="shared" si="38"/>
        <v>16665.819007532122</v>
      </c>
      <c r="F225" s="38">
        <f t="shared" si="35"/>
        <v>0.87864363138284562</v>
      </c>
      <c r="G225" s="39">
        <f t="shared" si="36"/>
        <v>1381.1082463103369</v>
      </c>
      <c r="H225" s="39">
        <f t="shared" si="37"/>
        <v>141.77816404930309</v>
      </c>
      <c r="I225" s="37">
        <f t="shared" si="39"/>
        <v>1522.88641035964</v>
      </c>
      <c r="J225" s="40">
        <f t="shared" si="40"/>
        <v>-213.09916849135388</v>
      </c>
      <c r="K225" s="37">
        <f t="shared" si="41"/>
        <v>1309.7872418682862</v>
      </c>
      <c r="L225" s="37">
        <f t="shared" si="42"/>
        <v>13748618.51272683</v>
      </c>
      <c r="M225" s="37">
        <f t="shared" si="43"/>
        <v>11824759.219586888</v>
      </c>
      <c r="N225" s="41">
        <f>'jan-mai'!M225</f>
        <v>10194254.921342187</v>
      </c>
      <c r="O225" s="41">
        <f t="shared" si="44"/>
        <v>1630504.2982447017</v>
      </c>
      <c r="P225" s="4"/>
      <c r="Q225" s="4"/>
      <c r="R225" s="4"/>
      <c r="S225" s="4"/>
      <c r="T225" s="4"/>
    </row>
    <row r="226" spans="1:20" s="34" customFormat="1" ht="14.5" x14ac:dyDescent="0.35">
      <c r="A226" s="33">
        <v>4211</v>
      </c>
      <c r="B226" s="34" t="s">
        <v>182</v>
      </c>
      <c r="C226">
        <v>32440195</v>
      </c>
      <c r="D226" s="36">
        <v>2428</v>
      </c>
      <c r="E226" s="37">
        <f t="shared" si="38"/>
        <v>13360.871087314663</v>
      </c>
      <c r="F226" s="38">
        <f t="shared" si="35"/>
        <v>0.70440248302772157</v>
      </c>
      <c r="G226" s="39">
        <f t="shared" si="36"/>
        <v>3364.0769984408121</v>
      </c>
      <c r="H226" s="39">
        <f t="shared" si="37"/>
        <v>1298.5099361254136</v>
      </c>
      <c r="I226" s="37">
        <f t="shared" si="39"/>
        <v>4662.5869345662259</v>
      </c>
      <c r="J226" s="40">
        <f t="shared" si="40"/>
        <v>-213.09916849135388</v>
      </c>
      <c r="K226" s="37">
        <f t="shared" si="41"/>
        <v>4449.4877660748716</v>
      </c>
      <c r="L226" s="37">
        <f t="shared" si="42"/>
        <v>11320761.077126797</v>
      </c>
      <c r="M226" s="37">
        <f t="shared" si="43"/>
        <v>10803356.296029788</v>
      </c>
      <c r="N226" s="41">
        <f>'jan-mai'!M226</f>
        <v>9128954.0917832106</v>
      </c>
      <c r="O226" s="41">
        <f t="shared" si="44"/>
        <v>1674402.2042465769</v>
      </c>
      <c r="P226" s="4"/>
      <c r="Q226" s="4"/>
      <c r="R226" s="4"/>
      <c r="S226" s="4"/>
      <c r="T226" s="4"/>
    </row>
    <row r="227" spans="1:20" s="34" customFormat="1" ht="14.5" x14ac:dyDescent="0.35">
      <c r="A227" s="33">
        <v>4212</v>
      </c>
      <c r="B227" s="34" t="s">
        <v>183</v>
      </c>
      <c r="C227">
        <v>29751463</v>
      </c>
      <c r="D227" s="36">
        <v>2097</v>
      </c>
      <c r="E227" s="37">
        <f t="shared" si="38"/>
        <v>14187.631378159274</v>
      </c>
      <c r="F227" s="38">
        <f t="shared" si="35"/>
        <v>0.74799035974128347</v>
      </c>
      <c r="G227" s="39">
        <f t="shared" si="36"/>
        <v>2868.020823934045</v>
      </c>
      <c r="H227" s="39">
        <f t="shared" si="37"/>
        <v>1009.1438343297996</v>
      </c>
      <c r="I227" s="37">
        <f t="shared" si="39"/>
        <v>3877.1646582638446</v>
      </c>
      <c r="J227" s="40">
        <f t="shared" si="40"/>
        <v>-213.09916849135388</v>
      </c>
      <c r="K227" s="37">
        <f t="shared" si="41"/>
        <v>3664.0654897724908</v>
      </c>
      <c r="L227" s="37">
        <f t="shared" si="42"/>
        <v>8130414.2883792818</v>
      </c>
      <c r="M227" s="37">
        <f t="shared" si="43"/>
        <v>7683545.3320529135</v>
      </c>
      <c r="N227" s="41">
        <f>'jan-mai'!M227</f>
        <v>6192147.9364371458</v>
      </c>
      <c r="O227" s="41">
        <f t="shared" si="44"/>
        <v>1491397.3956157677</v>
      </c>
      <c r="P227" s="4"/>
      <c r="Q227" s="4"/>
      <c r="R227" s="4"/>
      <c r="S227" s="4"/>
      <c r="T227" s="4"/>
    </row>
    <row r="228" spans="1:20" s="34" customFormat="1" ht="14.5" x14ac:dyDescent="0.35">
      <c r="A228" s="33">
        <v>4213</v>
      </c>
      <c r="B228" s="34" t="s">
        <v>184</v>
      </c>
      <c r="C228">
        <v>90970255</v>
      </c>
      <c r="D228" s="36">
        <v>6053</v>
      </c>
      <c r="E228" s="37">
        <f t="shared" si="38"/>
        <v>15028.953411531473</v>
      </c>
      <c r="F228" s="38">
        <f t="shared" si="35"/>
        <v>0.79234595044045375</v>
      </c>
      <c r="G228" s="39">
        <f t="shared" si="36"/>
        <v>2363.227603910726</v>
      </c>
      <c r="H228" s="39">
        <f t="shared" si="37"/>
        <v>714.68112264953015</v>
      </c>
      <c r="I228" s="37">
        <f t="shared" si="39"/>
        <v>3077.9087265602561</v>
      </c>
      <c r="J228" s="40">
        <f t="shared" si="40"/>
        <v>-213.09916849135388</v>
      </c>
      <c r="K228" s="37">
        <f t="shared" si="41"/>
        <v>2864.8095580689023</v>
      </c>
      <c r="L228" s="37">
        <f t="shared" si="42"/>
        <v>18630581.521869231</v>
      </c>
      <c r="M228" s="37">
        <f t="shared" si="43"/>
        <v>17340692.254991066</v>
      </c>
      <c r="N228" s="41">
        <f>'jan-mai'!M228</f>
        <v>14256098.138700077</v>
      </c>
      <c r="O228" s="41">
        <f t="shared" si="44"/>
        <v>3084594.1162909884</v>
      </c>
      <c r="P228" s="4"/>
      <c r="Q228" s="4"/>
      <c r="R228" s="4"/>
      <c r="S228" s="4"/>
      <c r="T228" s="4"/>
    </row>
    <row r="229" spans="1:20" s="34" customFormat="1" ht="14.5" x14ac:dyDescent="0.35">
      <c r="A229" s="33">
        <v>4214</v>
      </c>
      <c r="B229" s="34" t="s">
        <v>185</v>
      </c>
      <c r="C229">
        <v>85813958</v>
      </c>
      <c r="D229" s="36">
        <v>5951</v>
      </c>
      <c r="E229" s="37">
        <f t="shared" si="38"/>
        <v>14420.090404973955</v>
      </c>
      <c r="F229" s="38">
        <f t="shared" si="35"/>
        <v>0.76024590166069728</v>
      </c>
      <c r="G229" s="39">
        <f t="shared" si="36"/>
        <v>2728.5454078452372</v>
      </c>
      <c r="H229" s="39">
        <f t="shared" si="37"/>
        <v>927.78317494466148</v>
      </c>
      <c r="I229" s="37">
        <f t="shared" si="39"/>
        <v>3656.3285827898985</v>
      </c>
      <c r="J229" s="40">
        <f t="shared" si="40"/>
        <v>-213.09916849135388</v>
      </c>
      <c r="K229" s="37">
        <f t="shared" si="41"/>
        <v>3443.2294142985447</v>
      </c>
      <c r="L229" s="37">
        <f t="shared" si="42"/>
        <v>21758811.396182686</v>
      </c>
      <c r="M229" s="37">
        <f t="shared" si="43"/>
        <v>20490658.244490638</v>
      </c>
      <c r="N229" s="41">
        <f>'jan-mai'!M229</f>
        <v>15278421.794152338</v>
      </c>
      <c r="O229" s="41">
        <f t="shared" si="44"/>
        <v>5212236.4503383003</v>
      </c>
      <c r="P229" s="4"/>
      <c r="Q229" s="4"/>
      <c r="R229" s="4"/>
      <c r="S229" s="4"/>
      <c r="T229" s="4"/>
    </row>
    <row r="230" spans="1:20" s="34" customFormat="1" ht="14.5" x14ac:dyDescent="0.35">
      <c r="A230" s="33">
        <v>4215</v>
      </c>
      <c r="B230" s="34" t="s">
        <v>186</v>
      </c>
      <c r="C230">
        <v>183033433</v>
      </c>
      <c r="D230" s="36">
        <v>11074</v>
      </c>
      <c r="E230" s="37">
        <f t="shared" si="38"/>
        <v>16528.213202094998</v>
      </c>
      <c r="F230" s="38">
        <f t="shared" si="35"/>
        <v>0.8713888745338727</v>
      </c>
      <c r="G230" s="39">
        <f t="shared" si="36"/>
        <v>1463.6717295726114</v>
      </c>
      <c r="H230" s="39">
        <f t="shared" si="37"/>
        <v>189.94019595229656</v>
      </c>
      <c r="I230" s="37">
        <f t="shared" si="39"/>
        <v>1653.611925524908</v>
      </c>
      <c r="J230" s="40">
        <f t="shared" si="40"/>
        <v>-213.09916849135388</v>
      </c>
      <c r="K230" s="37">
        <f t="shared" si="41"/>
        <v>1440.5127570335542</v>
      </c>
      <c r="L230" s="37">
        <f t="shared" si="42"/>
        <v>18312098.46326283</v>
      </c>
      <c r="M230" s="37">
        <f t="shared" si="43"/>
        <v>15952238.271389579</v>
      </c>
      <c r="N230" s="41">
        <f>'jan-mai'!M230</f>
        <v>13066208.985505477</v>
      </c>
      <c r="O230" s="41">
        <f t="shared" si="44"/>
        <v>2886029.2858841028</v>
      </c>
      <c r="P230" s="4"/>
      <c r="Q230" s="4"/>
      <c r="R230" s="4"/>
      <c r="S230" s="4"/>
      <c r="T230" s="4"/>
    </row>
    <row r="231" spans="1:20" s="34" customFormat="1" ht="14.5" x14ac:dyDescent="0.35">
      <c r="A231" s="33">
        <v>4216</v>
      </c>
      <c r="B231" s="34" t="s">
        <v>187</v>
      </c>
      <c r="C231">
        <v>70354202</v>
      </c>
      <c r="D231" s="36">
        <v>5226</v>
      </c>
      <c r="E231" s="37">
        <f t="shared" si="38"/>
        <v>13462.342518178339</v>
      </c>
      <c r="F231" s="38">
        <f t="shared" si="35"/>
        <v>0.70975218870107482</v>
      </c>
      <c r="G231" s="39">
        <f t="shared" si="36"/>
        <v>3303.1941399226066</v>
      </c>
      <c r="H231" s="39">
        <f t="shared" si="37"/>
        <v>1262.994935323127</v>
      </c>
      <c r="I231" s="37">
        <f t="shared" si="39"/>
        <v>4566.1890752457339</v>
      </c>
      <c r="J231" s="40">
        <f t="shared" si="40"/>
        <v>-213.09916849135388</v>
      </c>
      <c r="K231" s="37">
        <f t="shared" si="41"/>
        <v>4353.0899067543796</v>
      </c>
      <c r="L231" s="37">
        <f t="shared" si="42"/>
        <v>23862904.107234206</v>
      </c>
      <c r="M231" s="37">
        <f t="shared" si="43"/>
        <v>22749247.852698389</v>
      </c>
      <c r="N231" s="41">
        <f>'jan-mai'!M231</f>
        <v>17845068.764768973</v>
      </c>
      <c r="O231" s="41">
        <f t="shared" si="44"/>
        <v>4904179.0879294164</v>
      </c>
      <c r="P231" s="4"/>
      <c r="Q231" s="4"/>
      <c r="R231" s="4"/>
      <c r="S231" s="4"/>
      <c r="T231" s="4"/>
    </row>
    <row r="232" spans="1:20" s="34" customFormat="1" ht="14.5" x14ac:dyDescent="0.35">
      <c r="A232" s="33">
        <v>4217</v>
      </c>
      <c r="B232" s="34" t="s">
        <v>188</v>
      </c>
      <c r="C232">
        <v>28420597</v>
      </c>
      <c r="D232" s="36">
        <v>1836</v>
      </c>
      <c r="E232" s="37">
        <f t="shared" si="38"/>
        <v>15479.627995642701</v>
      </c>
      <c r="F232" s="38">
        <f t="shared" si="35"/>
        <v>0.81610610006025219</v>
      </c>
      <c r="G232" s="39">
        <f t="shared" si="36"/>
        <v>2092.8228534439895</v>
      </c>
      <c r="H232" s="39">
        <f t="shared" si="37"/>
        <v>556.94501821060044</v>
      </c>
      <c r="I232" s="37">
        <f t="shared" si="39"/>
        <v>2649.7678716545897</v>
      </c>
      <c r="J232" s="40">
        <f t="shared" si="40"/>
        <v>-213.09916849135388</v>
      </c>
      <c r="K232" s="37">
        <f t="shared" si="41"/>
        <v>2436.6687031632359</v>
      </c>
      <c r="L232" s="37">
        <f t="shared" si="42"/>
        <v>4864973.8123578271</v>
      </c>
      <c r="M232" s="37">
        <f t="shared" si="43"/>
        <v>4473723.7390077012</v>
      </c>
      <c r="N232" s="41">
        <f>'jan-mai'!M232</f>
        <v>2837195.9518591315</v>
      </c>
      <c r="O232" s="41">
        <f t="shared" si="44"/>
        <v>1636527.7871485697</v>
      </c>
      <c r="P232" s="4"/>
      <c r="Q232" s="4"/>
      <c r="R232" s="4"/>
      <c r="S232" s="4"/>
      <c r="T232" s="4"/>
    </row>
    <row r="233" spans="1:20" s="34" customFormat="1" ht="14.5" x14ac:dyDescent="0.35">
      <c r="A233" s="33">
        <v>4218</v>
      </c>
      <c r="B233" s="34" t="s">
        <v>189</v>
      </c>
      <c r="C233">
        <v>20985790</v>
      </c>
      <c r="D233" s="36">
        <v>1331</v>
      </c>
      <c r="E233" s="37">
        <f t="shared" si="38"/>
        <v>15766.934635612322</v>
      </c>
      <c r="F233" s="38">
        <f t="shared" si="35"/>
        <v>0.83125327940674698</v>
      </c>
      <c r="G233" s="39">
        <f t="shared" si="36"/>
        <v>1920.4388694622164</v>
      </c>
      <c r="H233" s="39">
        <f t="shared" si="37"/>
        <v>456.38769422123283</v>
      </c>
      <c r="I233" s="37">
        <f t="shared" si="39"/>
        <v>2376.8265636834494</v>
      </c>
      <c r="J233" s="40">
        <f t="shared" si="40"/>
        <v>-213.09916849135388</v>
      </c>
      <c r="K233" s="37">
        <f t="shared" si="41"/>
        <v>2163.7273951920956</v>
      </c>
      <c r="L233" s="37">
        <f t="shared" si="42"/>
        <v>3163556.1562626711</v>
      </c>
      <c r="M233" s="37">
        <f t="shared" si="43"/>
        <v>2879921.1630006791</v>
      </c>
      <c r="N233" s="41">
        <f>'jan-mai'!M233</f>
        <v>901825.21302749077</v>
      </c>
      <c r="O233" s="41">
        <f t="shared" si="44"/>
        <v>1978095.9499731883</v>
      </c>
      <c r="P233" s="4"/>
      <c r="Q233" s="4"/>
      <c r="R233" s="4"/>
      <c r="S233" s="4"/>
      <c r="T233" s="4"/>
    </row>
    <row r="234" spans="1:20" s="34" customFormat="1" ht="14.5" x14ac:dyDescent="0.35">
      <c r="A234" s="33">
        <v>4219</v>
      </c>
      <c r="B234" s="34" t="s">
        <v>190</v>
      </c>
      <c r="C234">
        <v>52936566</v>
      </c>
      <c r="D234" s="36">
        <v>3634</v>
      </c>
      <c r="E234" s="37">
        <f t="shared" si="38"/>
        <v>14567.024215740232</v>
      </c>
      <c r="F234" s="38">
        <f t="shared" si="35"/>
        <v>0.76799244307016856</v>
      </c>
      <c r="G234" s="39">
        <f t="shared" si="36"/>
        <v>2640.3851213854709</v>
      </c>
      <c r="H234" s="39">
        <f t="shared" si="37"/>
        <v>876.35634117646453</v>
      </c>
      <c r="I234" s="37">
        <f t="shared" si="39"/>
        <v>3516.7414625619354</v>
      </c>
      <c r="J234" s="40">
        <f t="shared" si="40"/>
        <v>-213.09916849135388</v>
      </c>
      <c r="K234" s="37">
        <f t="shared" si="41"/>
        <v>3303.6422940705816</v>
      </c>
      <c r="L234" s="37">
        <f t="shared" si="42"/>
        <v>12779838.474950073</v>
      </c>
      <c r="M234" s="37">
        <f t="shared" si="43"/>
        <v>12005436.096652493</v>
      </c>
      <c r="N234" s="41">
        <f>'jan-mai'!M234</f>
        <v>9887425.1567298956</v>
      </c>
      <c r="O234" s="41">
        <f t="shared" si="44"/>
        <v>2118010.9399225973</v>
      </c>
      <c r="P234" s="4"/>
      <c r="Q234" s="4"/>
      <c r="R234" s="4"/>
      <c r="S234" s="4"/>
      <c r="T234" s="4"/>
    </row>
    <row r="235" spans="1:20" s="34" customFormat="1" ht="14.5" x14ac:dyDescent="0.35">
      <c r="A235" s="33">
        <v>4220</v>
      </c>
      <c r="B235" s="34" t="s">
        <v>191</v>
      </c>
      <c r="C235">
        <v>20106395</v>
      </c>
      <c r="D235" s="36">
        <v>1162</v>
      </c>
      <c r="E235" s="37">
        <f t="shared" si="38"/>
        <v>17303.265920826161</v>
      </c>
      <c r="F235" s="38">
        <f t="shared" si="35"/>
        <v>0.91225066086380469</v>
      </c>
      <c r="G235" s="39">
        <f t="shared" si="36"/>
        <v>998.6400983339131</v>
      </c>
      <c r="H235" s="39">
        <f t="shared" si="37"/>
        <v>0</v>
      </c>
      <c r="I235" s="37">
        <f t="shared" si="39"/>
        <v>998.6400983339131</v>
      </c>
      <c r="J235" s="40">
        <f t="shared" si="40"/>
        <v>-213.09916849135388</v>
      </c>
      <c r="K235" s="37">
        <f t="shared" si="41"/>
        <v>785.54092984255919</v>
      </c>
      <c r="L235" s="37">
        <f t="shared" si="42"/>
        <v>1160419.7942640071</v>
      </c>
      <c r="M235" s="37">
        <f t="shared" si="43"/>
        <v>912798.56047705375</v>
      </c>
      <c r="N235" s="41">
        <f>'jan-mai'!M235</f>
        <v>303467.45239514881</v>
      </c>
      <c r="O235" s="41">
        <f t="shared" si="44"/>
        <v>609331.10808190494</v>
      </c>
      <c r="P235" s="4"/>
      <c r="Q235" s="4"/>
      <c r="R235" s="4"/>
      <c r="S235" s="4"/>
      <c r="T235" s="4"/>
    </row>
    <row r="236" spans="1:20" s="34" customFormat="1" ht="14.5" x14ac:dyDescent="0.35">
      <c r="A236" s="33">
        <v>4221</v>
      </c>
      <c r="B236" s="34" t="s">
        <v>192</v>
      </c>
      <c r="C236">
        <v>34719946</v>
      </c>
      <c r="D236" s="36">
        <v>1164</v>
      </c>
      <c r="E236" s="37">
        <f t="shared" si="38"/>
        <v>29828.132302405498</v>
      </c>
      <c r="F236" s="38">
        <f t="shared" si="35"/>
        <v>1.5725778896139864</v>
      </c>
      <c r="G236" s="39">
        <f t="shared" si="36"/>
        <v>-6516.279730613689</v>
      </c>
      <c r="H236" s="39">
        <f t="shared" si="37"/>
        <v>0</v>
      </c>
      <c r="I236" s="37">
        <f t="shared" si="39"/>
        <v>-6516.279730613689</v>
      </c>
      <c r="J236" s="40">
        <f t="shared" si="40"/>
        <v>-213.09916849135388</v>
      </c>
      <c r="K236" s="37">
        <f t="shared" si="41"/>
        <v>-6729.3788991050433</v>
      </c>
      <c r="L236" s="37">
        <f t="shared" si="42"/>
        <v>-7584949.6064343341</v>
      </c>
      <c r="M236" s="37">
        <f t="shared" si="43"/>
        <v>-7832997.0385582708</v>
      </c>
      <c r="N236" s="41">
        <f>'jan-mai'!M236</f>
        <v>-7917337.3788399706</v>
      </c>
      <c r="O236" s="41">
        <f t="shared" si="44"/>
        <v>84340.340281699784</v>
      </c>
      <c r="P236" s="4"/>
      <c r="Q236" s="4"/>
      <c r="R236" s="4"/>
      <c r="S236" s="4"/>
      <c r="T236" s="4"/>
    </row>
    <row r="237" spans="1:20" s="34" customFormat="1" ht="14.5" x14ac:dyDescent="0.35">
      <c r="A237" s="33">
        <v>4222</v>
      </c>
      <c r="B237" s="34" t="s">
        <v>193</v>
      </c>
      <c r="C237">
        <v>63289296</v>
      </c>
      <c r="D237" s="36">
        <v>965</v>
      </c>
      <c r="E237" s="37">
        <f t="shared" si="38"/>
        <v>65584.762694300516</v>
      </c>
      <c r="F237" s="38">
        <f t="shared" si="35"/>
        <v>3.4577139011925224</v>
      </c>
      <c r="G237" s="39">
        <f t="shared" si="36"/>
        <v>-27970.257965750698</v>
      </c>
      <c r="H237" s="39">
        <f t="shared" si="37"/>
        <v>0</v>
      </c>
      <c r="I237" s="37">
        <f t="shared" si="39"/>
        <v>-27970.257965750698</v>
      </c>
      <c r="J237" s="40">
        <f t="shared" si="40"/>
        <v>-213.09916849135388</v>
      </c>
      <c r="K237" s="37">
        <f t="shared" si="41"/>
        <v>-28183.357134242051</v>
      </c>
      <c r="L237" s="37">
        <f t="shared" si="42"/>
        <v>-26991298.936949424</v>
      </c>
      <c r="M237" s="37">
        <f t="shared" si="43"/>
        <v>-27196939.634543579</v>
      </c>
      <c r="N237" s="41">
        <f>'jan-mai'!M237</f>
        <v>-26141158.470945507</v>
      </c>
      <c r="O237" s="41">
        <f t="shared" si="44"/>
        <v>-1055781.1635980718</v>
      </c>
      <c r="P237" s="4"/>
      <c r="Q237" s="4"/>
      <c r="R237" s="4"/>
      <c r="S237" s="4"/>
      <c r="T237" s="4"/>
    </row>
    <row r="238" spans="1:20" s="34" customFormat="1" ht="14.5" x14ac:dyDescent="0.35">
      <c r="A238" s="33">
        <v>4223</v>
      </c>
      <c r="B238" s="34" t="s">
        <v>197</v>
      </c>
      <c r="C238">
        <v>205705399</v>
      </c>
      <c r="D238" s="36">
        <v>14774</v>
      </c>
      <c r="E238" s="37">
        <f t="shared" si="38"/>
        <v>13923.473602274265</v>
      </c>
      <c r="F238" s="38">
        <f t="shared" si="35"/>
        <v>0.73406361858582492</v>
      </c>
      <c r="G238" s="39">
        <f t="shared" si="36"/>
        <v>3026.5154894650505</v>
      </c>
      <c r="H238" s="39">
        <f t="shared" si="37"/>
        <v>1101.5990558895528</v>
      </c>
      <c r="I238" s="37">
        <f t="shared" si="39"/>
        <v>4128.1145453546033</v>
      </c>
      <c r="J238" s="40">
        <f t="shared" si="40"/>
        <v>-213.09916849135388</v>
      </c>
      <c r="K238" s="37">
        <f t="shared" si="41"/>
        <v>3915.0153768632495</v>
      </c>
      <c r="L238" s="37">
        <f t="shared" si="42"/>
        <v>60988764.293068908</v>
      </c>
      <c r="M238" s="37">
        <f t="shared" si="43"/>
        <v>57840437.177777648</v>
      </c>
      <c r="N238" s="41">
        <f>'jan-mai'!M238</f>
        <v>42523010.897530943</v>
      </c>
      <c r="O238" s="41">
        <f t="shared" si="44"/>
        <v>15317426.280246705</v>
      </c>
      <c r="P238" s="4"/>
      <c r="Q238" s="4"/>
      <c r="R238" s="4"/>
      <c r="S238" s="4"/>
      <c r="T238" s="4"/>
    </row>
    <row r="239" spans="1:20" s="34" customFormat="1" ht="14.5" x14ac:dyDescent="0.35">
      <c r="A239" s="33">
        <v>4224</v>
      </c>
      <c r="B239" s="34" t="s">
        <v>198</v>
      </c>
      <c r="C239">
        <v>30642418</v>
      </c>
      <c r="D239" s="36">
        <v>932</v>
      </c>
      <c r="E239" s="37">
        <f t="shared" si="38"/>
        <v>32878.130901287557</v>
      </c>
      <c r="F239" s="38">
        <f t="shared" si="35"/>
        <v>1.7333777785017248</v>
      </c>
      <c r="G239" s="39">
        <f t="shared" si="36"/>
        <v>-8346.2788899429233</v>
      </c>
      <c r="H239" s="39">
        <f t="shared" si="37"/>
        <v>0</v>
      </c>
      <c r="I239" s="37">
        <f t="shared" si="39"/>
        <v>-8346.2788899429233</v>
      </c>
      <c r="J239" s="40">
        <f t="shared" si="40"/>
        <v>-213.09916849135388</v>
      </c>
      <c r="K239" s="37">
        <f t="shared" si="41"/>
        <v>-8559.3780584342767</v>
      </c>
      <c r="L239" s="37">
        <f t="shared" si="42"/>
        <v>-7778731.9254268045</v>
      </c>
      <c r="M239" s="37">
        <f t="shared" si="43"/>
        <v>-7977340.3504607463</v>
      </c>
      <c r="N239" s="41">
        <f>'jan-mai'!M239</f>
        <v>-8109287.1555660237</v>
      </c>
      <c r="O239" s="41">
        <f t="shared" si="44"/>
        <v>131946.80510527734</v>
      </c>
      <c r="P239" s="4"/>
      <c r="Q239" s="4"/>
      <c r="R239" s="4"/>
      <c r="S239" s="4"/>
      <c r="T239" s="4"/>
    </row>
    <row r="240" spans="1:20" s="34" customFormat="1" ht="14.5" x14ac:dyDescent="0.35">
      <c r="A240" s="33">
        <v>4225</v>
      </c>
      <c r="B240" s="34" t="s">
        <v>200</v>
      </c>
      <c r="C240">
        <v>143152360</v>
      </c>
      <c r="D240" s="36">
        <v>10365</v>
      </c>
      <c r="E240" s="37">
        <f t="shared" si="38"/>
        <v>13811.129763627592</v>
      </c>
      <c r="F240" s="38">
        <f t="shared" si="35"/>
        <v>0.72814070544801934</v>
      </c>
      <c r="G240" s="39">
        <f t="shared" si="36"/>
        <v>3093.9217926530546</v>
      </c>
      <c r="H240" s="39">
        <f t="shared" si="37"/>
        <v>1140.9193994158884</v>
      </c>
      <c r="I240" s="37">
        <f t="shared" si="39"/>
        <v>4234.8411920689432</v>
      </c>
      <c r="J240" s="40">
        <f t="shared" si="40"/>
        <v>-213.09916849135388</v>
      </c>
      <c r="K240" s="37">
        <f t="shared" si="41"/>
        <v>4021.7420235775894</v>
      </c>
      <c r="L240" s="37">
        <f t="shared" si="42"/>
        <v>43894128.955794595</v>
      </c>
      <c r="M240" s="37">
        <f t="shared" si="43"/>
        <v>41685356.074381717</v>
      </c>
      <c r="N240" s="41">
        <f>'jan-mai'!M240</f>
        <v>32578689.168011934</v>
      </c>
      <c r="O240" s="41">
        <f t="shared" si="44"/>
        <v>9106666.906369783</v>
      </c>
      <c r="P240" s="4"/>
      <c r="Q240" s="4"/>
      <c r="R240" s="4"/>
      <c r="S240" s="4"/>
      <c r="T240" s="4"/>
    </row>
    <row r="241" spans="1:20" s="34" customFormat="1" ht="14.5" x14ac:dyDescent="0.35">
      <c r="A241" s="33">
        <v>4226</v>
      </c>
      <c r="B241" s="34" t="s">
        <v>201</v>
      </c>
      <c r="C241">
        <v>25010176</v>
      </c>
      <c r="D241" s="36">
        <v>1680</v>
      </c>
      <c r="E241" s="37">
        <f t="shared" si="38"/>
        <v>14887.009523809524</v>
      </c>
      <c r="F241" s="38">
        <f t="shared" si="35"/>
        <v>0.78486248425710892</v>
      </c>
      <c r="G241" s="39">
        <f t="shared" si="36"/>
        <v>2448.3939365438955</v>
      </c>
      <c r="H241" s="39">
        <f t="shared" si="37"/>
        <v>764.36148335221242</v>
      </c>
      <c r="I241" s="37">
        <f t="shared" si="39"/>
        <v>3212.7554198961079</v>
      </c>
      <c r="J241" s="40">
        <f t="shared" si="40"/>
        <v>-213.09916849135388</v>
      </c>
      <c r="K241" s="37">
        <f t="shared" si="41"/>
        <v>2999.6562514047541</v>
      </c>
      <c r="L241" s="37">
        <f t="shared" si="42"/>
        <v>5397429.1054254612</v>
      </c>
      <c r="M241" s="37">
        <f t="shared" si="43"/>
        <v>5039422.5023599872</v>
      </c>
      <c r="N241" s="41">
        <f>'jan-mai'!M241</f>
        <v>4248483.4984331941</v>
      </c>
      <c r="O241" s="41">
        <f t="shared" si="44"/>
        <v>790939.00392679311</v>
      </c>
      <c r="P241" s="4"/>
      <c r="Q241" s="4"/>
      <c r="R241" s="4"/>
      <c r="S241" s="4"/>
      <c r="T241" s="4"/>
    </row>
    <row r="242" spans="1:20" s="34" customFormat="1" ht="14.5" x14ac:dyDescent="0.35">
      <c r="A242" s="33">
        <v>4227</v>
      </c>
      <c r="B242" s="34" t="s">
        <v>202</v>
      </c>
      <c r="C242">
        <v>114094761</v>
      </c>
      <c r="D242" s="36">
        <v>5987</v>
      </c>
      <c r="E242" s="37">
        <f t="shared" si="38"/>
        <v>19057.083848338065</v>
      </c>
      <c r="F242" s="38">
        <f t="shared" si="35"/>
        <v>1.0047142206754736</v>
      </c>
      <c r="G242" s="39">
        <f t="shared" si="36"/>
        <v>-53.650658173229019</v>
      </c>
      <c r="H242" s="39">
        <f t="shared" si="37"/>
        <v>0</v>
      </c>
      <c r="I242" s="37">
        <f t="shared" si="39"/>
        <v>-53.650658173229019</v>
      </c>
      <c r="J242" s="40">
        <f t="shared" si="40"/>
        <v>-213.09916849135388</v>
      </c>
      <c r="K242" s="37">
        <f t="shared" si="41"/>
        <v>-266.74982666458288</v>
      </c>
      <c r="L242" s="37">
        <f t="shared" si="42"/>
        <v>-321206.49048312212</v>
      </c>
      <c r="M242" s="37">
        <f t="shared" si="43"/>
        <v>-1597031.2122408578</v>
      </c>
      <c r="N242" s="41">
        <f>'jan-mai'!M242</f>
        <v>-4211763.7023323961</v>
      </c>
      <c r="O242" s="41">
        <f t="shared" si="44"/>
        <v>2614732.4900915381</v>
      </c>
      <c r="P242" s="4"/>
      <c r="Q242" s="4"/>
      <c r="R242" s="4"/>
      <c r="S242" s="4"/>
      <c r="T242" s="4"/>
    </row>
    <row r="243" spans="1:20" s="34" customFormat="1" ht="14.5" x14ac:dyDescent="0.35">
      <c r="A243" s="33">
        <v>4228</v>
      </c>
      <c r="B243" s="34" t="s">
        <v>203</v>
      </c>
      <c r="C243">
        <v>79958445</v>
      </c>
      <c r="D243" s="36">
        <v>1822</v>
      </c>
      <c r="E243" s="37">
        <f t="shared" si="38"/>
        <v>43884.986278814489</v>
      </c>
      <c r="F243" s="38">
        <f t="shared" si="35"/>
        <v>2.3136734948205691</v>
      </c>
      <c r="G243" s="39">
        <f t="shared" si="36"/>
        <v>-14950.392116459083</v>
      </c>
      <c r="H243" s="39">
        <f t="shared" si="37"/>
        <v>0</v>
      </c>
      <c r="I243" s="37">
        <f t="shared" si="39"/>
        <v>-14950.392116459083</v>
      </c>
      <c r="J243" s="40">
        <f t="shared" si="40"/>
        <v>-213.09916849135388</v>
      </c>
      <c r="K243" s="37">
        <f t="shared" si="41"/>
        <v>-15163.491284950436</v>
      </c>
      <c r="L243" s="37">
        <f t="shared" si="42"/>
        <v>-27239614.436188448</v>
      </c>
      <c r="M243" s="37">
        <f t="shared" si="43"/>
        <v>-27627881.121179696</v>
      </c>
      <c r="N243" s="41">
        <f>'jan-mai'!M243</f>
        <v>-26437222.255194522</v>
      </c>
      <c r="O243" s="41">
        <f t="shared" si="44"/>
        <v>-1190658.8659851737</v>
      </c>
      <c r="P243" s="4"/>
      <c r="Q243" s="4"/>
      <c r="R243" s="4"/>
      <c r="S243" s="4"/>
      <c r="T243" s="4"/>
    </row>
    <row r="244" spans="1:20" s="34" customFormat="1" ht="14.5" x14ac:dyDescent="0.35">
      <c r="A244" s="33">
        <v>4601</v>
      </c>
      <c r="B244" s="34" t="s">
        <v>227</v>
      </c>
      <c r="C244">
        <v>5647094544</v>
      </c>
      <c r="D244" s="36">
        <v>283929</v>
      </c>
      <c r="E244" s="37">
        <f t="shared" si="38"/>
        <v>19889.107995308685</v>
      </c>
      <c r="F244" s="38">
        <f t="shared" si="35"/>
        <v>1.0485796147231397</v>
      </c>
      <c r="G244" s="39">
        <f t="shared" si="36"/>
        <v>-552.86514635560081</v>
      </c>
      <c r="H244" s="39">
        <f t="shared" si="37"/>
        <v>0</v>
      </c>
      <c r="I244" s="37">
        <f t="shared" si="39"/>
        <v>-552.86514635560081</v>
      </c>
      <c r="J244" s="40">
        <f t="shared" si="40"/>
        <v>-213.09916849135388</v>
      </c>
      <c r="K244" s="37">
        <f t="shared" si="41"/>
        <v>-765.96431484695472</v>
      </c>
      <c r="L244" s="37">
        <f t="shared" si="42"/>
        <v>-156974448.13959938</v>
      </c>
      <c r="M244" s="37">
        <f t="shared" si="43"/>
        <v>-217479481.95018101</v>
      </c>
      <c r="N244" s="41">
        <f>'jan-mai'!M244</f>
        <v>-180373902.87822506</v>
      </c>
      <c r="O244" s="41">
        <f t="shared" si="44"/>
        <v>-37105579.071955949</v>
      </c>
      <c r="P244" s="4"/>
      <c r="Q244" s="4"/>
      <c r="R244" s="4"/>
      <c r="S244" s="4"/>
      <c r="T244" s="4"/>
    </row>
    <row r="245" spans="1:20" s="34" customFormat="1" ht="14.5" x14ac:dyDescent="0.35">
      <c r="A245" s="33">
        <v>4602</v>
      </c>
      <c r="B245" s="34" t="s">
        <v>426</v>
      </c>
      <c r="C245">
        <v>335814937</v>
      </c>
      <c r="D245" s="36">
        <v>17207</v>
      </c>
      <c r="E245" s="37">
        <f t="shared" si="38"/>
        <v>19516.181612134595</v>
      </c>
      <c r="F245" s="38">
        <f t="shared" si="35"/>
        <v>1.0289184512722189</v>
      </c>
      <c r="G245" s="39">
        <f t="shared" si="36"/>
        <v>-329.10931645114687</v>
      </c>
      <c r="H245" s="39">
        <f t="shared" si="37"/>
        <v>0</v>
      </c>
      <c r="I245" s="37">
        <f t="shared" si="39"/>
        <v>-329.10931645114687</v>
      </c>
      <c r="J245" s="40">
        <f t="shared" si="40"/>
        <v>-213.09916849135388</v>
      </c>
      <c r="K245" s="37">
        <f t="shared" si="41"/>
        <v>-542.20848494250072</v>
      </c>
      <c r="L245" s="37">
        <f t="shared" si="42"/>
        <v>-5662984.0081748841</v>
      </c>
      <c r="M245" s="37">
        <f t="shared" si="43"/>
        <v>-9329781.40040561</v>
      </c>
      <c r="N245" s="41">
        <f>'jan-mai'!M245</f>
        <v>-4614943.9313568659</v>
      </c>
      <c r="O245" s="41">
        <f t="shared" si="44"/>
        <v>-4714837.4690487441</v>
      </c>
      <c r="P245" s="4"/>
      <c r="Q245" s="4"/>
      <c r="R245" s="4"/>
      <c r="S245" s="4"/>
      <c r="T245" s="4"/>
    </row>
    <row r="246" spans="1:20" s="34" customFormat="1" ht="14.5" x14ac:dyDescent="0.35">
      <c r="A246" s="33">
        <v>4611</v>
      </c>
      <c r="B246" s="34" t="s">
        <v>228</v>
      </c>
      <c r="C246">
        <v>69055136</v>
      </c>
      <c r="D246" s="36">
        <v>4062</v>
      </c>
      <c r="E246" s="37">
        <f t="shared" si="38"/>
        <v>17000.279665189562</v>
      </c>
      <c r="F246" s="38">
        <f t="shared" si="35"/>
        <v>0.89627683180737994</v>
      </c>
      <c r="G246" s="39">
        <f t="shared" si="36"/>
        <v>1180.4318517158724</v>
      </c>
      <c r="H246" s="39">
        <f t="shared" si="37"/>
        <v>24.716933869198872</v>
      </c>
      <c r="I246" s="37">
        <f t="shared" si="39"/>
        <v>1205.1487855850712</v>
      </c>
      <c r="J246" s="40">
        <f t="shared" si="40"/>
        <v>-213.09916849135388</v>
      </c>
      <c r="K246" s="37">
        <f t="shared" si="41"/>
        <v>992.0496170937173</v>
      </c>
      <c r="L246" s="37">
        <f t="shared" si="42"/>
        <v>4895314.3670465592</v>
      </c>
      <c r="M246" s="37">
        <f t="shared" si="43"/>
        <v>4029705.5446346798</v>
      </c>
      <c r="N246" s="41">
        <f>'jan-mai'!M246</f>
        <v>4483562.0622831155</v>
      </c>
      <c r="O246" s="41">
        <f t="shared" si="44"/>
        <v>-453856.51764843566</v>
      </c>
      <c r="P246" s="4"/>
      <c r="Q246" s="4"/>
      <c r="R246" s="4"/>
      <c r="S246" s="4"/>
      <c r="T246" s="4"/>
    </row>
    <row r="247" spans="1:20" s="34" customFormat="1" ht="14.5" x14ac:dyDescent="0.35">
      <c r="A247" s="33">
        <v>4612</v>
      </c>
      <c r="B247" s="34" t="s">
        <v>229</v>
      </c>
      <c r="C247">
        <v>87104109</v>
      </c>
      <c r="D247" s="36">
        <v>5766</v>
      </c>
      <c r="E247" s="37">
        <f t="shared" si="38"/>
        <v>15106.505202913631</v>
      </c>
      <c r="F247" s="38">
        <f t="shared" si="35"/>
        <v>0.79643458164240488</v>
      </c>
      <c r="G247" s="39">
        <f t="shared" si="36"/>
        <v>2316.696529081431</v>
      </c>
      <c r="H247" s="39">
        <f t="shared" si="37"/>
        <v>687.5379956657747</v>
      </c>
      <c r="I247" s="37">
        <f t="shared" si="39"/>
        <v>3004.2345247472058</v>
      </c>
      <c r="J247" s="40">
        <f t="shared" si="40"/>
        <v>-213.09916849135388</v>
      </c>
      <c r="K247" s="37">
        <f t="shared" si="41"/>
        <v>2791.135356255852</v>
      </c>
      <c r="L247" s="37">
        <f t="shared" si="42"/>
        <v>17322416.269692387</v>
      </c>
      <c r="M247" s="37">
        <f t="shared" si="43"/>
        <v>16093686.464171242</v>
      </c>
      <c r="N247" s="41">
        <f>'jan-mai'!M247</f>
        <v>13016629.40355107</v>
      </c>
      <c r="O247" s="41">
        <f t="shared" si="44"/>
        <v>3077057.0606201719</v>
      </c>
      <c r="P247" s="4"/>
      <c r="Q247" s="4"/>
      <c r="R247" s="4"/>
      <c r="S247" s="4"/>
      <c r="T247" s="4"/>
    </row>
    <row r="248" spans="1:20" s="34" customFormat="1" ht="14.5" x14ac:dyDescent="0.35">
      <c r="A248" s="33">
        <v>4613</v>
      </c>
      <c r="B248" s="34" t="s">
        <v>230</v>
      </c>
      <c r="C248">
        <v>203047278</v>
      </c>
      <c r="D248" s="36">
        <v>11957</v>
      </c>
      <c r="E248" s="37">
        <f t="shared" si="38"/>
        <v>16981.456719913022</v>
      </c>
      <c r="F248" s="38">
        <f t="shared" si="35"/>
        <v>0.89528446167641751</v>
      </c>
      <c r="G248" s="39">
        <f t="shared" si="36"/>
        <v>1191.7256188817969</v>
      </c>
      <c r="H248" s="39">
        <f t="shared" si="37"/>
        <v>31.30496471598817</v>
      </c>
      <c r="I248" s="37">
        <f t="shared" si="39"/>
        <v>1223.0305835977852</v>
      </c>
      <c r="J248" s="40">
        <f t="shared" si="40"/>
        <v>-213.09916849135388</v>
      </c>
      <c r="K248" s="37">
        <f t="shared" si="41"/>
        <v>1009.9314151064312</v>
      </c>
      <c r="L248" s="37">
        <f t="shared" si="42"/>
        <v>14623776.688078716</v>
      </c>
      <c r="M248" s="37">
        <f t="shared" si="43"/>
        <v>12075749.930427598</v>
      </c>
      <c r="N248" s="41">
        <f>'jan-mai'!M248</f>
        <v>9248041.926051002</v>
      </c>
      <c r="O248" s="41">
        <f t="shared" si="44"/>
        <v>2827708.0043765958</v>
      </c>
      <c r="P248" s="4"/>
      <c r="Q248" s="4"/>
      <c r="R248" s="4"/>
      <c r="S248" s="4"/>
      <c r="T248" s="4"/>
    </row>
    <row r="249" spans="1:20" s="34" customFormat="1" ht="14.5" x14ac:dyDescent="0.35">
      <c r="A249" s="33">
        <v>4614</v>
      </c>
      <c r="B249" s="34" t="s">
        <v>231</v>
      </c>
      <c r="C249">
        <v>338304556</v>
      </c>
      <c r="D249" s="36">
        <v>18759</v>
      </c>
      <c r="E249" s="37">
        <f t="shared" si="38"/>
        <v>18034.253211791674</v>
      </c>
      <c r="F249" s="38">
        <f t="shared" si="35"/>
        <v>0.95078926058928892</v>
      </c>
      <c r="G249" s="39">
        <f t="shared" si="36"/>
        <v>560.04772375460527</v>
      </c>
      <c r="H249" s="39">
        <f t="shared" si="37"/>
        <v>0</v>
      </c>
      <c r="I249" s="37">
        <f t="shared" si="39"/>
        <v>560.04772375460527</v>
      </c>
      <c r="J249" s="40">
        <f t="shared" si="40"/>
        <v>-213.09916849135388</v>
      </c>
      <c r="K249" s="37">
        <f t="shared" si="41"/>
        <v>346.94855526325136</v>
      </c>
      <c r="L249" s="37">
        <f t="shared" si="42"/>
        <v>10505935.24991264</v>
      </c>
      <c r="M249" s="37">
        <f t="shared" si="43"/>
        <v>6508407.9481833326</v>
      </c>
      <c r="N249" s="41">
        <f>'jan-mai'!M249</f>
        <v>4816628.8301898455</v>
      </c>
      <c r="O249" s="41">
        <f t="shared" si="44"/>
        <v>1691779.117993487</v>
      </c>
      <c r="P249" s="4"/>
      <c r="Q249" s="4"/>
      <c r="R249" s="4"/>
      <c r="S249" s="4"/>
      <c r="T249" s="4"/>
    </row>
    <row r="250" spans="1:20" s="34" customFormat="1" ht="14.5" x14ac:dyDescent="0.35">
      <c r="A250" s="33">
        <v>4615</v>
      </c>
      <c r="B250" s="34" t="s">
        <v>232</v>
      </c>
      <c r="C250">
        <v>53926005</v>
      </c>
      <c r="D250" s="36">
        <v>3189</v>
      </c>
      <c r="E250" s="37">
        <f t="shared" si="38"/>
        <v>16910.004703668863</v>
      </c>
      <c r="F250" s="38">
        <f t="shared" si="35"/>
        <v>0.89151741854496269</v>
      </c>
      <c r="G250" s="39">
        <f t="shared" si="36"/>
        <v>1234.5968286282921</v>
      </c>
      <c r="H250" s="39">
        <f t="shared" si="37"/>
        <v>56.313170401443671</v>
      </c>
      <c r="I250" s="37">
        <f t="shared" si="39"/>
        <v>1290.9099990297357</v>
      </c>
      <c r="J250" s="40">
        <f t="shared" si="40"/>
        <v>-213.09916849135388</v>
      </c>
      <c r="K250" s="37">
        <f t="shared" si="41"/>
        <v>1077.8108305383819</v>
      </c>
      <c r="L250" s="37">
        <f t="shared" si="42"/>
        <v>4116711.9869058272</v>
      </c>
      <c r="M250" s="37">
        <f t="shared" si="43"/>
        <v>3437138.7385868998</v>
      </c>
      <c r="N250" s="41">
        <f>'jan-mai'!M250</f>
        <v>2464630.2104187231</v>
      </c>
      <c r="O250" s="41">
        <f t="shared" si="44"/>
        <v>972508.52816817677</v>
      </c>
      <c r="P250" s="4"/>
      <c r="Q250" s="4"/>
      <c r="R250" s="4"/>
      <c r="S250" s="4"/>
      <c r="T250" s="4"/>
    </row>
    <row r="251" spans="1:20" s="34" customFormat="1" ht="14.5" x14ac:dyDescent="0.35">
      <c r="A251" s="33">
        <v>4616</v>
      </c>
      <c r="B251" s="34" t="s">
        <v>233</v>
      </c>
      <c r="C251">
        <v>56820703</v>
      </c>
      <c r="D251" s="36">
        <v>2869</v>
      </c>
      <c r="E251" s="37">
        <f t="shared" si="38"/>
        <v>19805.055071453469</v>
      </c>
      <c r="F251" s="38">
        <f t="shared" si="35"/>
        <v>1.0441482353705189</v>
      </c>
      <c r="G251" s="39">
        <f t="shared" si="36"/>
        <v>-502.43339204247167</v>
      </c>
      <c r="H251" s="39">
        <f t="shared" si="37"/>
        <v>0</v>
      </c>
      <c r="I251" s="37">
        <f t="shared" si="39"/>
        <v>-502.43339204247167</v>
      </c>
      <c r="J251" s="40">
        <f t="shared" si="40"/>
        <v>-213.09916849135388</v>
      </c>
      <c r="K251" s="37">
        <f t="shared" si="41"/>
        <v>-715.53256053382552</v>
      </c>
      <c r="L251" s="37">
        <f t="shared" si="42"/>
        <v>-1441481.4017698511</v>
      </c>
      <c r="M251" s="37">
        <f t="shared" si="43"/>
        <v>-2052862.9161715454</v>
      </c>
      <c r="N251" s="41">
        <f>'jan-mai'!M251</f>
        <v>-355908.80677996337</v>
      </c>
      <c r="O251" s="41">
        <f t="shared" si="44"/>
        <v>-1696954.109391582</v>
      </c>
      <c r="P251" s="4"/>
      <c r="Q251" s="4"/>
      <c r="R251" s="4"/>
      <c r="S251" s="4"/>
      <c r="T251" s="4"/>
    </row>
    <row r="252" spans="1:20" s="34" customFormat="1" ht="14.5" x14ac:dyDescent="0.35">
      <c r="A252" s="33">
        <v>4617</v>
      </c>
      <c r="B252" s="34" t="s">
        <v>234</v>
      </c>
      <c r="C252">
        <v>238166482</v>
      </c>
      <c r="D252" s="36">
        <v>13071</v>
      </c>
      <c r="E252" s="37">
        <f t="shared" si="38"/>
        <v>18220.984010404714</v>
      </c>
      <c r="F252" s="38">
        <f t="shared" si="35"/>
        <v>0.96063395090485215</v>
      </c>
      <c r="G252" s="39">
        <f t="shared" si="36"/>
        <v>448.00924458678128</v>
      </c>
      <c r="H252" s="39">
        <f t="shared" si="37"/>
        <v>0</v>
      </c>
      <c r="I252" s="37">
        <f t="shared" si="39"/>
        <v>448.00924458678128</v>
      </c>
      <c r="J252" s="40">
        <f t="shared" si="40"/>
        <v>-213.09916849135388</v>
      </c>
      <c r="K252" s="37">
        <f t="shared" si="41"/>
        <v>234.9100760954274</v>
      </c>
      <c r="L252" s="37">
        <f t="shared" si="42"/>
        <v>5855928.835993818</v>
      </c>
      <c r="M252" s="37">
        <f t="shared" si="43"/>
        <v>3070509.6046433314</v>
      </c>
      <c r="N252" s="41">
        <f>'jan-mai'!M252</f>
        <v>-844896.73712823098</v>
      </c>
      <c r="O252" s="41">
        <f t="shared" si="44"/>
        <v>3915406.3417715626</v>
      </c>
      <c r="P252" s="4"/>
      <c r="Q252" s="4"/>
      <c r="R252" s="4"/>
      <c r="S252" s="4"/>
      <c r="T252" s="4"/>
    </row>
    <row r="253" spans="1:20" s="34" customFormat="1" ht="14.5" x14ac:dyDescent="0.35">
      <c r="A253" s="33">
        <v>4618</v>
      </c>
      <c r="B253" s="34" t="s">
        <v>235</v>
      </c>
      <c r="C253">
        <v>223153609</v>
      </c>
      <c r="D253" s="36">
        <v>11048</v>
      </c>
      <c r="E253" s="37">
        <f t="shared" si="38"/>
        <v>20198.552588703838</v>
      </c>
      <c r="F253" s="38">
        <f t="shared" si="35"/>
        <v>1.064893935737284</v>
      </c>
      <c r="G253" s="39">
        <f t="shared" si="36"/>
        <v>-738.53190239269315</v>
      </c>
      <c r="H253" s="39">
        <f t="shared" si="37"/>
        <v>0</v>
      </c>
      <c r="I253" s="37">
        <f t="shared" si="39"/>
        <v>-738.53190239269315</v>
      </c>
      <c r="J253" s="40">
        <f t="shared" si="40"/>
        <v>-213.09916849135388</v>
      </c>
      <c r="K253" s="37">
        <f t="shared" si="41"/>
        <v>-951.63107088404706</v>
      </c>
      <c r="L253" s="37">
        <f t="shared" si="42"/>
        <v>-8159300.4576344742</v>
      </c>
      <c r="M253" s="37">
        <f t="shared" si="43"/>
        <v>-10513620.071126953</v>
      </c>
      <c r="N253" s="41">
        <f>'jan-mai'!M253</f>
        <v>-13646449.142804123</v>
      </c>
      <c r="O253" s="41">
        <f t="shared" si="44"/>
        <v>3132829.0716771707</v>
      </c>
      <c r="P253" s="4"/>
      <c r="Q253" s="4"/>
      <c r="R253" s="4"/>
      <c r="S253" s="4"/>
      <c r="T253" s="4"/>
    </row>
    <row r="254" spans="1:20" s="34" customFormat="1" ht="14.5" x14ac:dyDescent="0.35">
      <c r="A254" s="33">
        <v>4619</v>
      </c>
      <c r="B254" s="34" t="s">
        <v>236</v>
      </c>
      <c r="C254">
        <v>43105493</v>
      </c>
      <c r="D254" s="36">
        <v>906</v>
      </c>
      <c r="E254" s="37">
        <f t="shared" si="38"/>
        <v>47577.806843267106</v>
      </c>
      <c r="F254" s="38">
        <f t="shared" si="35"/>
        <v>2.5083637929288991</v>
      </c>
      <c r="G254" s="39">
        <f t="shared" si="36"/>
        <v>-17166.084455130655</v>
      </c>
      <c r="H254" s="39">
        <f t="shared" si="37"/>
        <v>0</v>
      </c>
      <c r="I254" s="37">
        <f t="shared" si="39"/>
        <v>-17166.084455130655</v>
      </c>
      <c r="J254" s="40">
        <f t="shared" si="40"/>
        <v>-213.09916849135388</v>
      </c>
      <c r="K254" s="37">
        <f t="shared" si="41"/>
        <v>-17379.183623622008</v>
      </c>
      <c r="L254" s="37">
        <f t="shared" si="42"/>
        <v>-15552472.516348373</v>
      </c>
      <c r="M254" s="37">
        <f t="shared" si="43"/>
        <v>-15745540.363001538</v>
      </c>
      <c r="N254" s="41">
        <f>'jan-mai'!M254</f>
        <v>-15502960.549509462</v>
      </c>
      <c r="O254" s="41">
        <f t="shared" si="44"/>
        <v>-242579.81349207647</v>
      </c>
      <c r="P254" s="4"/>
      <c r="Q254" s="4"/>
      <c r="R254" s="4"/>
      <c r="S254" s="4"/>
      <c r="T254" s="4"/>
    </row>
    <row r="255" spans="1:20" s="34" customFormat="1" ht="14.5" x14ac:dyDescent="0.35">
      <c r="A255" s="33">
        <v>4620</v>
      </c>
      <c r="B255" s="34" t="s">
        <v>237</v>
      </c>
      <c r="C255">
        <v>25518510</v>
      </c>
      <c r="D255" s="36">
        <v>1080</v>
      </c>
      <c r="E255" s="37">
        <f t="shared" si="38"/>
        <v>23628.25</v>
      </c>
      <c r="F255" s="38">
        <f t="shared" si="35"/>
        <v>1.245712039344653</v>
      </c>
      <c r="G255" s="39">
        <f t="shared" si="36"/>
        <v>-2796.35034917039</v>
      </c>
      <c r="H255" s="39">
        <f t="shared" si="37"/>
        <v>0</v>
      </c>
      <c r="I255" s="37">
        <f t="shared" si="39"/>
        <v>-2796.35034917039</v>
      </c>
      <c r="J255" s="40">
        <f t="shared" si="40"/>
        <v>-213.09916849135388</v>
      </c>
      <c r="K255" s="37">
        <f t="shared" si="41"/>
        <v>-3009.4495176617438</v>
      </c>
      <c r="L255" s="37">
        <f t="shared" si="42"/>
        <v>-3020058.3771040211</v>
      </c>
      <c r="M255" s="37">
        <f t="shared" si="43"/>
        <v>-3250205.4790746835</v>
      </c>
      <c r="N255" s="41">
        <f>'jan-mai'!M255</f>
        <v>-3706629.6669649226</v>
      </c>
      <c r="O255" s="41">
        <f t="shared" si="44"/>
        <v>456424.18789023906</v>
      </c>
      <c r="P255" s="4"/>
      <c r="Q255" s="4"/>
      <c r="R255" s="4"/>
      <c r="S255" s="4"/>
      <c r="T255" s="4"/>
    </row>
    <row r="256" spans="1:20" s="34" customFormat="1" ht="14.5" x14ac:dyDescent="0.35">
      <c r="A256" s="33">
        <v>4621</v>
      </c>
      <c r="B256" s="34" t="s">
        <v>238</v>
      </c>
      <c r="C256">
        <v>275043102</v>
      </c>
      <c r="D256" s="36">
        <v>15740</v>
      </c>
      <c r="E256" s="37">
        <f t="shared" si="38"/>
        <v>17474.148792884371</v>
      </c>
      <c r="F256" s="38">
        <f t="shared" si="35"/>
        <v>0.92125982790075001</v>
      </c>
      <c r="G256" s="39">
        <f t="shared" si="36"/>
        <v>896.11037509898745</v>
      </c>
      <c r="H256" s="39">
        <f t="shared" si="37"/>
        <v>0</v>
      </c>
      <c r="I256" s="37">
        <f t="shared" si="39"/>
        <v>896.11037509898745</v>
      </c>
      <c r="J256" s="40">
        <f t="shared" si="40"/>
        <v>-213.09916849135388</v>
      </c>
      <c r="K256" s="37">
        <f t="shared" si="41"/>
        <v>683.01120660763354</v>
      </c>
      <c r="L256" s="37">
        <f t="shared" si="42"/>
        <v>14104777.304058062</v>
      </c>
      <c r="M256" s="37">
        <f t="shared" si="43"/>
        <v>10750596.392004153</v>
      </c>
      <c r="N256" s="41">
        <f>'jan-mai'!M256</f>
        <v>9535363.1796038337</v>
      </c>
      <c r="O256" s="41">
        <f t="shared" si="44"/>
        <v>1215233.2124003191</v>
      </c>
      <c r="P256" s="4"/>
      <c r="Q256" s="4"/>
      <c r="R256" s="4"/>
      <c r="S256" s="4"/>
      <c r="T256" s="4"/>
    </row>
    <row r="257" spans="1:20" s="34" customFormat="1" ht="14.5" x14ac:dyDescent="0.35">
      <c r="A257" s="33">
        <v>4622</v>
      </c>
      <c r="B257" s="34" t="s">
        <v>239</v>
      </c>
      <c r="C257">
        <v>146192404</v>
      </c>
      <c r="D257" s="36">
        <v>8457</v>
      </c>
      <c r="E257" s="37">
        <f t="shared" si="38"/>
        <v>17286.555989121436</v>
      </c>
      <c r="F257" s="38">
        <f t="shared" si="35"/>
        <v>0.91136969155371184</v>
      </c>
      <c r="G257" s="39">
        <f t="shared" si="36"/>
        <v>1008.6660573567482</v>
      </c>
      <c r="H257" s="39">
        <f t="shared" si="37"/>
        <v>0</v>
      </c>
      <c r="I257" s="37">
        <f t="shared" si="39"/>
        <v>1008.6660573567482</v>
      </c>
      <c r="J257" s="40">
        <f t="shared" si="40"/>
        <v>-213.09916849135388</v>
      </c>
      <c r="K257" s="37">
        <f t="shared" si="41"/>
        <v>795.56688886539428</v>
      </c>
      <c r="L257" s="37">
        <f t="shared" si="42"/>
        <v>8530288.8470660187</v>
      </c>
      <c r="M257" s="37">
        <f t="shared" si="43"/>
        <v>6728109.179134639</v>
      </c>
      <c r="N257" s="41">
        <f>'jan-mai'!M257</f>
        <v>5693982.5222941237</v>
      </c>
      <c r="O257" s="41">
        <f t="shared" si="44"/>
        <v>1034126.6568405153</v>
      </c>
      <c r="P257" s="4"/>
      <c r="Q257" s="4"/>
      <c r="R257" s="4"/>
      <c r="S257" s="4"/>
      <c r="T257" s="4"/>
    </row>
    <row r="258" spans="1:20" s="34" customFormat="1" ht="14.5" x14ac:dyDescent="0.35">
      <c r="A258" s="33">
        <v>4623</v>
      </c>
      <c r="B258" s="34" t="s">
        <v>240</v>
      </c>
      <c r="C258">
        <v>43571632</v>
      </c>
      <c r="D258" s="36">
        <v>2485</v>
      </c>
      <c r="E258" s="37">
        <f t="shared" si="38"/>
        <v>17533.855935613683</v>
      </c>
      <c r="F258" s="38">
        <f t="shared" si="35"/>
        <v>0.92440766604080582</v>
      </c>
      <c r="G258" s="39">
        <f t="shared" si="36"/>
        <v>860.28608946140014</v>
      </c>
      <c r="H258" s="39">
        <f t="shared" si="37"/>
        <v>0</v>
      </c>
      <c r="I258" s="37">
        <f t="shared" si="39"/>
        <v>860.28608946140014</v>
      </c>
      <c r="J258" s="40">
        <f t="shared" si="40"/>
        <v>-213.09916849135388</v>
      </c>
      <c r="K258" s="37">
        <f t="shared" si="41"/>
        <v>647.18692097004623</v>
      </c>
      <c r="L258" s="37">
        <f t="shared" si="42"/>
        <v>2137810.9323115791</v>
      </c>
      <c r="M258" s="37">
        <f t="shared" si="43"/>
        <v>1608259.498610565</v>
      </c>
      <c r="N258" s="41">
        <f>'jan-mai'!M258</f>
        <v>587859.9903631194</v>
      </c>
      <c r="O258" s="41">
        <f t="shared" si="44"/>
        <v>1020399.5082474456</v>
      </c>
      <c r="P258" s="4"/>
      <c r="Q258" s="4"/>
      <c r="R258" s="4"/>
      <c r="S258" s="4"/>
      <c r="T258" s="4"/>
    </row>
    <row r="259" spans="1:20" s="34" customFormat="1" ht="14.5" x14ac:dyDescent="0.35">
      <c r="A259" s="33">
        <v>4624</v>
      </c>
      <c r="B259" s="34" t="s">
        <v>427</v>
      </c>
      <c r="C259">
        <v>429971003</v>
      </c>
      <c r="D259" s="36">
        <v>24908</v>
      </c>
      <c r="E259" s="37">
        <f t="shared" si="38"/>
        <v>17262.365625501847</v>
      </c>
      <c r="F259" s="38">
        <f t="shared" si="35"/>
        <v>0.91009434415400814</v>
      </c>
      <c r="G259" s="39">
        <f t="shared" si="36"/>
        <v>1023.1802755285017</v>
      </c>
      <c r="H259" s="39">
        <f t="shared" si="37"/>
        <v>0</v>
      </c>
      <c r="I259" s="37">
        <f t="shared" si="39"/>
        <v>1023.1802755285017</v>
      </c>
      <c r="J259" s="40">
        <f t="shared" si="40"/>
        <v>-213.09916849135388</v>
      </c>
      <c r="K259" s="37">
        <f t="shared" si="41"/>
        <v>810.08110703714783</v>
      </c>
      <c r="L259" s="37">
        <f t="shared" si="42"/>
        <v>25485374.302863922</v>
      </c>
      <c r="M259" s="37">
        <f t="shared" si="43"/>
        <v>20177500.21408128</v>
      </c>
      <c r="N259" s="41">
        <f>'jan-mai'!M259</f>
        <v>15973339.997812714</v>
      </c>
      <c r="O259" s="41">
        <f t="shared" si="44"/>
        <v>4204160.2162685655</v>
      </c>
      <c r="P259" s="4"/>
      <c r="Q259" s="4"/>
      <c r="R259" s="4"/>
      <c r="S259" s="4"/>
      <c r="T259" s="4"/>
    </row>
    <row r="260" spans="1:20" s="34" customFormat="1" ht="14.5" x14ac:dyDescent="0.35">
      <c r="A260" s="33">
        <v>4625</v>
      </c>
      <c r="B260" s="34" t="s">
        <v>241</v>
      </c>
      <c r="C260">
        <v>156299372</v>
      </c>
      <c r="D260" s="36">
        <v>5236</v>
      </c>
      <c r="E260" s="37">
        <f t="shared" si="38"/>
        <v>29850.911382734914</v>
      </c>
      <c r="F260" s="38">
        <f t="shared" si="35"/>
        <v>1.5737788323250019</v>
      </c>
      <c r="G260" s="39">
        <f t="shared" si="36"/>
        <v>-6529.9471788113378</v>
      </c>
      <c r="H260" s="39">
        <f t="shared" si="37"/>
        <v>0</v>
      </c>
      <c r="I260" s="37">
        <f t="shared" si="39"/>
        <v>-6529.9471788113378</v>
      </c>
      <c r="J260" s="40">
        <f t="shared" si="40"/>
        <v>-213.09916849135388</v>
      </c>
      <c r="K260" s="37">
        <f t="shared" si="41"/>
        <v>-6743.0463473026921</v>
      </c>
      <c r="L260" s="37">
        <f t="shared" si="42"/>
        <v>-34190803.428256162</v>
      </c>
      <c r="M260" s="37">
        <f t="shared" si="43"/>
        <v>-35306590.674476899</v>
      </c>
      <c r="N260" s="41">
        <f>'jan-mai'!M260</f>
        <v>-24606463.17354475</v>
      </c>
      <c r="O260" s="41">
        <f t="shared" si="44"/>
        <v>-10700127.50093215</v>
      </c>
      <c r="P260" s="4"/>
      <c r="Q260" s="4"/>
      <c r="R260" s="4"/>
      <c r="S260" s="4"/>
      <c r="T260" s="4"/>
    </row>
    <row r="261" spans="1:20" s="34" customFormat="1" ht="14.5" x14ac:dyDescent="0.35">
      <c r="A261" s="33">
        <v>4626</v>
      </c>
      <c r="B261" s="34" t="s">
        <v>246</v>
      </c>
      <c r="C261">
        <v>657227527</v>
      </c>
      <c r="D261" s="36">
        <v>38316</v>
      </c>
      <c r="E261" s="37">
        <f t="shared" si="38"/>
        <v>17152.821980373734</v>
      </c>
      <c r="F261" s="38">
        <f t="shared" si="35"/>
        <v>0.90431906085669289</v>
      </c>
      <c r="G261" s="39">
        <f t="shared" si="36"/>
        <v>1088.9064626053696</v>
      </c>
      <c r="H261" s="39">
        <f t="shared" si="37"/>
        <v>0</v>
      </c>
      <c r="I261" s="37">
        <f t="shared" si="39"/>
        <v>1088.9064626053696</v>
      </c>
      <c r="J261" s="40">
        <f t="shared" si="40"/>
        <v>-213.09916849135388</v>
      </c>
      <c r="K261" s="37">
        <f t="shared" si="41"/>
        <v>875.80729411401569</v>
      </c>
      <c r="L261" s="37">
        <f t="shared" si="42"/>
        <v>41722540.021187343</v>
      </c>
      <c r="M261" s="37">
        <f t="shared" si="43"/>
        <v>33557432.281272627</v>
      </c>
      <c r="N261" s="41">
        <f>'jan-mai'!M261</f>
        <v>25631468.197566729</v>
      </c>
      <c r="O261" s="41">
        <f t="shared" si="44"/>
        <v>7925964.0837058984</v>
      </c>
      <c r="P261" s="4"/>
      <c r="Q261" s="4"/>
      <c r="R261" s="4"/>
      <c r="S261" s="4"/>
      <c r="T261" s="4"/>
    </row>
    <row r="262" spans="1:20" s="34" customFormat="1" ht="14.5" x14ac:dyDescent="0.35">
      <c r="A262" s="33">
        <v>4627</v>
      </c>
      <c r="B262" s="34" t="s">
        <v>242</v>
      </c>
      <c r="C262">
        <v>465730758</v>
      </c>
      <c r="D262" s="36">
        <v>29553</v>
      </c>
      <c r="E262" s="37">
        <f t="shared" si="38"/>
        <v>15759.170236524211</v>
      </c>
      <c r="F262" s="38">
        <f t="shared" si="35"/>
        <v>0.83084393019881431</v>
      </c>
      <c r="G262" s="39">
        <f t="shared" si="36"/>
        <v>1925.0975089150834</v>
      </c>
      <c r="H262" s="39">
        <f t="shared" si="37"/>
        <v>459.10523390207186</v>
      </c>
      <c r="I262" s="37">
        <f t="shared" si="39"/>
        <v>2384.202742817155</v>
      </c>
      <c r="J262" s="40">
        <f t="shared" si="40"/>
        <v>-213.09916849135388</v>
      </c>
      <c r="K262" s="37">
        <f t="shared" si="41"/>
        <v>2171.1035743258012</v>
      </c>
      <c r="L262" s="37">
        <f t="shared" si="42"/>
        <v>70460343.658475384</v>
      </c>
      <c r="M262" s="37">
        <f t="shared" si="43"/>
        <v>64162623.932050407</v>
      </c>
      <c r="N262" s="41">
        <f>'jan-mai'!M262</f>
        <v>45174281.139402479</v>
      </c>
      <c r="O262" s="41">
        <f t="shared" si="44"/>
        <v>18988342.792647928</v>
      </c>
      <c r="P262" s="4"/>
      <c r="Q262" s="4"/>
      <c r="R262" s="4"/>
      <c r="S262" s="4"/>
      <c r="T262" s="4"/>
    </row>
    <row r="263" spans="1:20" s="34" customFormat="1" ht="14.5" x14ac:dyDescent="0.35">
      <c r="A263" s="33">
        <v>4628</v>
      </c>
      <c r="B263" s="34" t="s">
        <v>243</v>
      </c>
      <c r="C263">
        <v>73337340</v>
      </c>
      <c r="D263" s="36">
        <v>3977</v>
      </c>
      <c r="E263" s="37">
        <f t="shared" si="38"/>
        <v>18440.367110887604</v>
      </c>
      <c r="F263" s="38">
        <f t="shared" si="35"/>
        <v>0.97220011299896802</v>
      </c>
      <c r="G263" s="39">
        <f t="shared" si="36"/>
        <v>316.37938429704735</v>
      </c>
      <c r="H263" s="39">
        <f t="shared" si="37"/>
        <v>0</v>
      </c>
      <c r="I263" s="37">
        <f t="shared" si="39"/>
        <v>316.37938429704735</v>
      </c>
      <c r="J263" s="40">
        <f t="shared" si="40"/>
        <v>-213.09916849135388</v>
      </c>
      <c r="K263" s="37">
        <f t="shared" si="41"/>
        <v>103.28021580569347</v>
      </c>
      <c r="L263" s="37">
        <f t="shared" si="42"/>
        <v>1258240.8113493572</v>
      </c>
      <c r="M263" s="37">
        <f t="shared" si="43"/>
        <v>410745.41825924296</v>
      </c>
      <c r="N263" s="41">
        <f>'jan-mai'!M263</f>
        <v>-1712110.7110365666</v>
      </c>
      <c r="O263" s="41">
        <f t="shared" si="44"/>
        <v>2122856.1292958097</v>
      </c>
      <c r="P263" s="4"/>
      <c r="Q263" s="4"/>
      <c r="R263" s="4"/>
      <c r="S263" s="4"/>
      <c r="T263" s="4"/>
    </row>
    <row r="264" spans="1:20" s="34" customFormat="1" ht="14.5" x14ac:dyDescent="0.35">
      <c r="A264" s="33">
        <v>4629</v>
      </c>
      <c r="B264" s="34" t="s">
        <v>244</v>
      </c>
      <c r="C264">
        <v>22677113</v>
      </c>
      <c r="D264" s="36">
        <v>388</v>
      </c>
      <c r="E264" s="37">
        <f t="shared" si="38"/>
        <v>58446.167525773199</v>
      </c>
      <c r="F264" s="38">
        <f t="shared" ref="F264:F327" si="45">IF(ISNUMBER(C264),E264/E$364,"")</f>
        <v>3.0813578889850146</v>
      </c>
      <c r="G264" s="39">
        <f t="shared" ref="G264:G327" si="46">(E$364-E264)*0.6</f>
        <v>-23687.100864634307</v>
      </c>
      <c r="H264" s="39">
        <f t="shared" ref="H264:H327" si="47">IF(E264&gt;=E$364*0.9,0,IF(E264&lt;0.9*E$364,(E$364*0.9-E264)*0.35))</f>
        <v>0</v>
      </c>
      <c r="I264" s="37">
        <f t="shared" si="39"/>
        <v>-23687.100864634307</v>
      </c>
      <c r="J264" s="40">
        <f t="shared" si="40"/>
        <v>-213.09916849135388</v>
      </c>
      <c r="K264" s="37">
        <f t="shared" si="41"/>
        <v>-23900.20003312566</v>
      </c>
      <c r="L264" s="37">
        <f t="shared" si="42"/>
        <v>-9190595.135478111</v>
      </c>
      <c r="M264" s="37">
        <f t="shared" si="43"/>
        <v>-9273277.6128527559</v>
      </c>
      <c r="N264" s="41">
        <f>'jan-mai'!M264</f>
        <v>-9225265.6596133243</v>
      </c>
      <c r="O264" s="41">
        <f t="shared" si="44"/>
        <v>-48011.953239431605</v>
      </c>
      <c r="P264" s="4"/>
      <c r="Q264" s="4"/>
      <c r="R264" s="4"/>
      <c r="S264" s="4"/>
      <c r="T264" s="4"/>
    </row>
    <row r="265" spans="1:20" s="34" customFormat="1" ht="14.5" x14ac:dyDescent="0.35">
      <c r="A265" s="33">
        <v>4630</v>
      </c>
      <c r="B265" s="34" t="s">
        <v>245</v>
      </c>
      <c r="C265">
        <v>125331310</v>
      </c>
      <c r="D265" s="36">
        <v>8098</v>
      </c>
      <c r="E265" s="37">
        <f t="shared" ref="E265:E328" si="48">(C265)/D265</f>
        <v>15476.822672264756</v>
      </c>
      <c r="F265" s="38">
        <f t="shared" si="45"/>
        <v>0.81595819976691009</v>
      </c>
      <c r="G265" s="39">
        <f t="shared" si="46"/>
        <v>2094.5060474707561</v>
      </c>
      <c r="H265" s="39">
        <f t="shared" si="47"/>
        <v>557.92688139288111</v>
      </c>
      <c r="I265" s="37">
        <f t="shared" ref="I265:I328" si="49">G265+H265</f>
        <v>2652.4329288636372</v>
      </c>
      <c r="J265" s="40">
        <f t="shared" ref="J265:J328" si="50">I$366</f>
        <v>-213.09916849135388</v>
      </c>
      <c r="K265" s="37">
        <f t="shared" ref="K265:K328" si="51">I265+J265</f>
        <v>2439.3337603722835</v>
      </c>
      <c r="L265" s="37">
        <f t="shared" ref="L265:L328" si="52">(I265*D265)</f>
        <v>21479401.857937735</v>
      </c>
      <c r="M265" s="37">
        <f t="shared" ref="M265:M328" si="53">(K265*D265)</f>
        <v>19753724.791494753</v>
      </c>
      <c r="N265" s="41">
        <f>'jan-mai'!M265</f>
        <v>18584101.873995241</v>
      </c>
      <c r="O265" s="41">
        <f t="shared" ref="O265:O328" si="54">M265-N265</f>
        <v>1169622.9174995124</v>
      </c>
      <c r="P265" s="4"/>
      <c r="Q265" s="4"/>
      <c r="R265" s="4"/>
      <c r="S265" s="4"/>
      <c r="T265" s="4"/>
    </row>
    <row r="266" spans="1:20" s="34" customFormat="1" ht="14.5" x14ac:dyDescent="0.35">
      <c r="A266" s="33">
        <v>4631</v>
      </c>
      <c r="B266" s="34" t="s">
        <v>428</v>
      </c>
      <c r="C266">
        <v>478680587</v>
      </c>
      <c r="D266" s="36">
        <v>29224</v>
      </c>
      <c r="E266" s="37">
        <f t="shared" si="48"/>
        <v>16379.708013961128</v>
      </c>
      <c r="F266" s="38">
        <f t="shared" si="45"/>
        <v>0.86355948806794725</v>
      </c>
      <c r="G266" s="39">
        <f t="shared" si="46"/>
        <v>1552.7748424529329</v>
      </c>
      <c r="H266" s="39">
        <f t="shared" si="47"/>
        <v>241.91701179915088</v>
      </c>
      <c r="I266" s="37">
        <f t="shared" si="49"/>
        <v>1794.6918542520839</v>
      </c>
      <c r="J266" s="40">
        <f t="shared" si="50"/>
        <v>-213.09916849135388</v>
      </c>
      <c r="K266" s="37">
        <f t="shared" si="51"/>
        <v>1581.5926857607301</v>
      </c>
      <c r="L266" s="37">
        <f t="shared" si="52"/>
        <v>52448074.748662896</v>
      </c>
      <c r="M266" s="37">
        <f t="shared" si="53"/>
        <v>46220464.648671575</v>
      </c>
      <c r="N266" s="41">
        <f>'jan-mai'!M266</f>
        <v>32796195.691792637</v>
      </c>
      <c r="O266" s="41">
        <f t="shared" si="54"/>
        <v>13424268.956878938</v>
      </c>
      <c r="P266" s="4"/>
      <c r="Q266" s="4"/>
      <c r="R266" s="4"/>
      <c r="S266" s="4"/>
      <c r="T266" s="4"/>
    </row>
    <row r="267" spans="1:20" s="34" customFormat="1" ht="14.5" x14ac:dyDescent="0.35">
      <c r="A267" s="33">
        <v>4632</v>
      </c>
      <c r="B267" s="34" t="s">
        <v>247</v>
      </c>
      <c r="C267">
        <v>58008977</v>
      </c>
      <c r="D267" s="36">
        <v>2870</v>
      </c>
      <c r="E267" s="37">
        <f t="shared" si="48"/>
        <v>20212.187108013939</v>
      </c>
      <c r="F267" s="38">
        <f t="shared" si="45"/>
        <v>1.0656127653101584</v>
      </c>
      <c r="G267" s="39">
        <f t="shared" si="46"/>
        <v>-746.71261397875344</v>
      </c>
      <c r="H267" s="39">
        <f t="shared" si="47"/>
        <v>0</v>
      </c>
      <c r="I267" s="37">
        <f t="shared" si="49"/>
        <v>-746.71261397875344</v>
      </c>
      <c r="J267" s="40">
        <f t="shared" si="50"/>
        <v>-213.09916849135388</v>
      </c>
      <c r="K267" s="37">
        <f t="shared" si="51"/>
        <v>-959.81178247010735</v>
      </c>
      <c r="L267" s="37">
        <f t="shared" si="52"/>
        <v>-2143065.2021190221</v>
      </c>
      <c r="M267" s="37">
        <f t="shared" si="53"/>
        <v>-2754659.815689208</v>
      </c>
      <c r="N267" s="41">
        <f>'jan-mai'!M267</f>
        <v>-2312724.6223975224</v>
      </c>
      <c r="O267" s="41">
        <f t="shared" si="54"/>
        <v>-441935.19329168554</v>
      </c>
      <c r="P267" s="4"/>
      <c r="Q267" s="4"/>
      <c r="R267" s="4"/>
      <c r="S267" s="4"/>
      <c r="T267" s="4"/>
    </row>
    <row r="268" spans="1:20" s="34" customFormat="1" ht="14.5" x14ac:dyDescent="0.35">
      <c r="A268" s="33">
        <v>4633</v>
      </c>
      <c r="B268" s="34" t="s">
        <v>248</v>
      </c>
      <c r="C268">
        <v>9463722</v>
      </c>
      <c r="D268" s="36">
        <v>548</v>
      </c>
      <c r="E268" s="37">
        <f t="shared" si="48"/>
        <v>17269.565693430657</v>
      </c>
      <c r="F268" s="38">
        <f t="shared" si="45"/>
        <v>0.91047394109000712</v>
      </c>
      <c r="G268" s="39">
        <f t="shared" si="46"/>
        <v>1018.8602347712156</v>
      </c>
      <c r="H268" s="39">
        <f t="shared" si="47"/>
        <v>0</v>
      </c>
      <c r="I268" s="37">
        <f t="shared" si="49"/>
        <v>1018.8602347712156</v>
      </c>
      <c r="J268" s="40">
        <f t="shared" si="50"/>
        <v>-213.09916849135388</v>
      </c>
      <c r="K268" s="37">
        <f t="shared" si="51"/>
        <v>805.76106627986167</v>
      </c>
      <c r="L268" s="37">
        <f t="shared" si="52"/>
        <v>558335.40865462611</v>
      </c>
      <c r="M268" s="37">
        <f t="shared" si="53"/>
        <v>441557.06432136422</v>
      </c>
      <c r="N268" s="41">
        <f>'jan-mai'!M268</f>
        <v>573807.9197270181</v>
      </c>
      <c r="O268" s="41">
        <f t="shared" si="54"/>
        <v>-132250.85540565389</v>
      </c>
      <c r="P268" s="4"/>
      <c r="Q268" s="4"/>
      <c r="R268" s="4"/>
      <c r="S268" s="4"/>
      <c r="T268" s="4"/>
    </row>
    <row r="269" spans="1:20" s="34" customFormat="1" ht="14.5" x14ac:dyDescent="0.35">
      <c r="A269" s="33">
        <v>4634</v>
      </c>
      <c r="B269" s="34" t="s">
        <v>249</v>
      </c>
      <c r="C269">
        <v>39437835</v>
      </c>
      <c r="D269" s="36">
        <v>1691</v>
      </c>
      <c r="E269" s="37">
        <f t="shared" si="48"/>
        <v>23322.196924896511</v>
      </c>
      <c r="F269" s="38">
        <f t="shared" si="45"/>
        <v>1.2295765235813245</v>
      </c>
      <c r="G269" s="39">
        <f t="shared" si="46"/>
        <v>-2612.7185041082962</v>
      </c>
      <c r="H269" s="39">
        <f t="shared" si="47"/>
        <v>0</v>
      </c>
      <c r="I269" s="37">
        <f t="shared" si="49"/>
        <v>-2612.7185041082962</v>
      </c>
      <c r="J269" s="40">
        <f t="shared" si="50"/>
        <v>-213.09916849135388</v>
      </c>
      <c r="K269" s="37">
        <f t="shared" si="51"/>
        <v>-2825.81767259965</v>
      </c>
      <c r="L269" s="37">
        <f t="shared" si="52"/>
        <v>-4418106.9904471291</v>
      </c>
      <c r="M269" s="37">
        <f t="shared" si="53"/>
        <v>-4778457.6843660083</v>
      </c>
      <c r="N269" s="41">
        <f>'jan-mai'!M269</f>
        <v>-5518147.4092941517</v>
      </c>
      <c r="O269" s="41">
        <f t="shared" si="54"/>
        <v>739689.72492814343</v>
      </c>
      <c r="P269" s="4"/>
      <c r="Q269" s="4"/>
      <c r="R269" s="4"/>
      <c r="S269" s="4"/>
      <c r="T269" s="4"/>
    </row>
    <row r="270" spans="1:20" s="34" customFormat="1" ht="14.5" x14ac:dyDescent="0.35">
      <c r="A270" s="33">
        <v>4635</v>
      </c>
      <c r="B270" s="34" t="s">
        <v>250</v>
      </c>
      <c r="C270">
        <v>44783789</v>
      </c>
      <c r="D270" s="36">
        <v>2297</v>
      </c>
      <c r="E270" s="37">
        <f t="shared" si="48"/>
        <v>19496.643012625162</v>
      </c>
      <c r="F270" s="38">
        <f t="shared" si="45"/>
        <v>1.0278883509202743</v>
      </c>
      <c r="G270" s="39">
        <f t="shared" si="46"/>
        <v>-317.38615674548709</v>
      </c>
      <c r="H270" s="39">
        <f t="shared" si="47"/>
        <v>0</v>
      </c>
      <c r="I270" s="37">
        <f t="shared" si="49"/>
        <v>-317.38615674548709</v>
      </c>
      <c r="J270" s="40">
        <f t="shared" si="50"/>
        <v>-213.09916849135388</v>
      </c>
      <c r="K270" s="37">
        <f t="shared" si="51"/>
        <v>-530.48532523684094</v>
      </c>
      <c r="L270" s="37">
        <f t="shared" si="52"/>
        <v>-729036.00204438379</v>
      </c>
      <c r="M270" s="37">
        <f t="shared" si="53"/>
        <v>-1218524.7920690237</v>
      </c>
      <c r="N270" s="41">
        <f>'jan-mai'!M270</f>
        <v>-463081.87353557971</v>
      </c>
      <c r="O270" s="41">
        <f t="shared" si="54"/>
        <v>-755442.91853344394</v>
      </c>
      <c r="P270" s="4"/>
      <c r="Q270" s="4"/>
      <c r="R270" s="4"/>
      <c r="S270" s="4"/>
      <c r="T270" s="4"/>
    </row>
    <row r="271" spans="1:20" s="34" customFormat="1" ht="14.5" x14ac:dyDescent="0.35">
      <c r="A271" s="33">
        <v>4636</v>
      </c>
      <c r="B271" s="34" t="s">
        <v>251</v>
      </c>
      <c r="C271">
        <v>15234470</v>
      </c>
      <c r="D271" s="36">
        <v>802</v>
      </c>
      <c r="E271" s="37">
        <f t="shared" si="48"/>
        <v>18995.59850374065</v>
      </c>
      <c r="F271" s="38">
        <f t="shared" si="45"/>
        <v>1.001472633422577</v>
      </c>
      <c r="G271" s="39">
        <f t="shared" si="46"/>
        <v>-16.759451414780049</v>
      </c>
      <c r="H271" s="39">
        <f t="shared" si="47"/>
        <v>0</v>
      </c>
      <c r="I271" s="37">
        <f t="shared" si="49"/>
        <v>-16.759451414780049</v>
      </c>
      <c r="J271" s="40">
        <f t="shared" si="50"/>
        <v>-213.09916849135388</v>
      </c>
      <c r="K271" s="37">
        <f t="shared" si="51"/>
        <v>-229.85861990613392</v>
      </c>
      <c r="L271" s="37">
        <f t="shared" si="52"/>
        <v>-13441.0800346536</v>
      </c>
      <c r="M271" s="37">
        <f t="shared" si="53"/>
        <v>-184346.6131647194</v>
      </c>
      <c r="N271" s="41">
        <f>'jan-mai'!M271</f>
        <v>-59736.325283210557</v>
      </c>
      <c r="O271" s="41">
        <f t="shared" si="54"/>
        <v>-124610.28788150885</v>
      </c>
      <c r="P271" s="4"/>
      <c r="Q271" s="4"/>
      <c r="R271" s="4"/>
      <c r="S271" s="4"/>
      <c r="T271" s="4"/>
    </row>
    <row r="272" spans="1:20" s="34" customFormat="1" ht="14.5" x14ac:dyDescent="0.35">
      <c r="A272" s="33">
        <v>4637</v>
      </c>
      <c r="B272" s="34" t="s">
        <v>252</v>
      </c>
      <c r="C272">
        <v>24447821</v>
      </c>
      <c r="D272" s="36">
        <v>1328</v>
      </c>
      <c r="E272" s="37">
        <f t="shared" si="48"/>
        <v>18409.503765060243</v>
      </c>
      <c r="F272" s="38">
        <f t="shared" si="45"/>
        <v>0.9705729573073022</v>
      </c>
      <c r="G272" s="39">
        <f t="shared" si="46"/>
        <v>334.89739179346435</v>
      </c>
      <c r="H272" s="39">
        <f t="shared" si="47"/>
        <v>0</v>
      </c>
      <c r="I272" s="37">
        <f t="shared" si="49"/>
        <v>334.89739179346435</v>
      </c>
      <c r="J272" s="40">
        <f t="shared" si="50"/>
        <v>-213.09916849135388</v>
      </c>
      <c r="K272" s="37">
        <f t="shared" si="51"/>
        <v>121.79822330211047</v>
      </c>
      <c r="L272" s="37">
        <f t="shared" si="52"/>
        <v>444743.73630172067</v>
      </c>
      <c r="M272" s="37">
        <f t="shared" si="53"/>
        <v>161748.0405452027</v>
      </c>
      <c r="N272" s="41">
        <f>'jan-mai'!M272</f>
        <v>124431.05988016987</v>
      </c>
      <c r="O272" s="41">
        <f t="shared" si="54"/>
        <v>37316.980665032839</v>
      </c>
      <c r="P272" s="4"/>
      <c r="Q272" s="4"/>
      <c r="R272" s="4"/>
      <c r="S272" s="4"/>
      <c r="T272" s="4"/>
    </row>
    <row r="273" spans="1:20" s="34" customFormat="1" ht="14.5" x14ac:dyDescent="0.35">
      <c r="A273" s="33">
        <v>4638</v>
      </c>
      <c r="B273" s="34" t="s">
        <v>253</v>
      </c>
      <c r="C273">
        <v>80765330</v>
      </c>
      <c r="D273" s="36">
        <v>4101</v>
      </c>
      <c r="E273" s="37">
        <f t="shared" si="48"/>
        <v>19694.05754693977</v>
      </c>
      <c r="F273" s="38">
        <f t="shared" si="45"/>
        <v>1.0382963016630218</v>
      </c>
      <c r="G273" s="39">
        <f t="shared" si="46"/>
        <v>-435.8348773342521</v>
      </c>
      <c r="H273" s="39">
        <f t="shared" si="47"/>
        <v>0</v>
      </c>
      <c r="I273" s="37">
        <f t="shared" si="49"/>
        <v>-435.8348773342521</v>
      </c>
      <c r="J273" s="40">
        <f t="shared" si="50"/>
        <v>-213.09916849135388</v>
      </c>
      <c r="K273" s="37">
        <f t="shared" si="51"/>
        <v>-648.93404582560595</v>
      </c>
      <c r="L273" s="37">
        <f t="shared" si="52"/>
        <v>-1787358.8319477679</v>
      </c>
      <c r="M273" s="37">
        <f t="shared" si="53"/>
        <v>-2661278.5219308101</v>
      </c>
      <c r="N273" s="41">
        <f>'jan-mai'!M273</f>
        <v>-4125569.8476140229</v>
      </c>
      <c r="O273" s="41">
        <f t="shared" si="54"/>
        <v>1464291.3256832128</v>
      </c>
      <c r="P273" s="4"/>
      <c r="Q273" s="4"/>
      <c r="R273" s="4"/>
      <c r="S273" s="4"/>
      <c r="T273" s="4"/>
    </row>
    <row r="274" spans="1:20" s="34" customFormat="1" ht="14.5" x14ac:dyDescent="0.35">
      <c r="A274" s="33">
        <v>4639</v>
      </c>
      <c r="B274" s="34" t="s">
        <v>254</v>
      </c>
      <c r="C274">
        <v>54202391</v>
      </c>
      <c r="D274" s="36">
        <v>2635</v>
      </c>
      <c r="E274" s="37">
        <f t="shared" si="48"/>
        <v>20570.167362428841</v>
      </c>
      <c r="F274" s="38">
        <f t="shared" si="45"/>
        <v>1.0844859494339214</v>
      </c>
      <c r="G274" s="39">
        <f t="shared" si="46"/>
        <v>-961.50076662769493</v>
      </c>
      <c r="H274" s="39">
        <f t="shared" si="47"/>
        <v>0</v>
      </c>
      <c r="I274" s="37">
        <f t="shared" si="49"/>
        <v>-961.50076662769493</v>
      </c>
      <c r="J274" s="40">
        <f t="shared" si="50"/>
        <v>-213.09916849135388</v>
      </c>
      <c r="K274" s="37">
        <f t="shared" si="51"/>
        <v>-1174.5999351190487</v>
      </c>
      <c r="L274" s="37">
        <f t="shared" si="52"/>
        <v>-2533554.5200639763</v>
      </c>
      <c r="M274" s="37">
        <f t="shared" si="53"/>
        <v>-3095070.8290386936</v>
      </c>
      <c r="N274" s="41">
        <f>'jan-mai'!M274</f>
        <v>-3746282.5522708967</v>
      </c>
      <c r="O274" s="41">
        <f t="shared" si="54"/>
        <v>651211.72323220316</v>
      </c>
      <c r="P274" s="4"/>
      <c r="Q274" s="4"/>
      <c r="R274" s="4"/>
      <c r="S274" s="4"/>
      <c r="T274" s="4"/>
    </row>
    <row r="275" spans="1:20" s="34" customFormat="1" ht="14.5" x14ac:dyDescent="0.35">
      <c r="A275" s="33">
        <v>4640</v>
      </c>
      <c r="B275" s="34" t="s">
        <v>255</v>
      </c>
      <c r="C275">
        <v>198885504</v>
      </c>
      <c r="D275" s="36">
        <v>11847</v>
      </c>
      <c r="E275" s="37">
        <f t="shared" si="48"/>
        <v>16787.836920739428</v>
      </c>
      <c r="F275" s="38">
        <f t="shared" si="45"/>
        <v>0.88507657430066866</v>
      </c>
      <c r="G275" s="39">
        <f t="shared" si="46"/>
        <v>1307.897498385953</v>
      </c>
      <c r="H275" s="39">
        <f t="shared" si="47"/>
        <v>99.071894426745885</v>
      </c>
      <c r="I275" s="37">
        <f t="shared" si="49"/>
        <v>1406.969392812699</v>
      </c>
      <c r="J275" s="40">
        <f t="shared" si="50"/>
        <v>-213.09916849135388</v>
      </c>
      <c r="K275" s="37">
        <f t="shared" si="51"/>
        <v>1193.8702243213452</v>
      </c>
      <c r="L275" s="37">
        <f t="shared" si="52"/>
        <v>16668366.396652045</v>
      </c>
      <c r="M275" s="37">
        <f t="shared" si="53"/>
        <v>14143780.547534976</v>
      </c>
      <c r="N275" s="41">
        <f>'jan-mai'!M275</f>
        <v>10320022.950558364</v>
      </c>
      <c r="O275" s="41">
        <f t="shared" si="54"/>
        <v>3823757.5969766118</v>
      </c>
      <c r="P275" s="4"/>
      <c r="Q275" s="4"/>
      <c r="R275" s="4"/>
      <c r="S275" s="4"/>
      <c r="T275" s="4"/>
    </row>
    <row r="276" spans="1:20" s="34" customFormat="1" ht="14.5" x14ac:dyDescent="0.35">
      <c r="A276" s="33">
        <v>4641</v>
      </c>
      <c r="B276" s="34" t="s">
        <v>256</v>
      </c>
      <c r="C276">
        <v>62843248</v>
      </c>
      <c r="D276" s="36">
        <v>1781</v>
      </c>
      <c r="E276" s="37">
        <f t="shared" si="48"/>
        <v>35285.372262773722</v>
      </c>
      <c r="F276" s="38">
        <f t="shared" si="45"/>
        <v>1.8602906707223392</v>
      </c>
      <c r="G276" s="39">
        <f t="shared" si="46"/>
        <v>-9790.6237068346236</v>
      </c>
      <c r="H276" s="39">
        <f t="shared" si="47"/>
        <v>0</v>
      </c>
      <c r="I276" s="37">
        <f t="shared" si="49"/>
        <v>-9790.6237068346236</v>
      </c>
      <c r="J276" s="40">
        <f t="shared" si="50"/>
        <v>-213.09916849135388</v>
      </c>
      <c r="K276" s="37">
        <f t="shared" si="51"/>
        <v>-10003.722875325977</v>
      </c>
      <c r="L276" s="37">
        <f t="shared" si="52"/>
        <v>-17437100.821872465</v>
      </c>
      <c r="M276" s="37">
        <f t="shared" si="53"/>
        <v>-17816630.440955564</v>
      </c>
      <c r="N276" s="41">
        <f>'jan-mai'!M276</f>
        <v>-17845102.014874559</v>
      </c>
      <c r="O276" s="41">
        <f t="shared" si="54"/>
        <v>28471.573918994516</v>
      </c>
      <c r="P276" s="4"/>
      <c r="Q276" s="4"/>
      <c r="R276" s="4"/>
      <c r="S276" s="4"/>
      <c r="T276" s="4"/>
    </row>
    <row r="277" spans="1:20" s="34" customFormat="1" ht="14.5" x14ac:dyDescent="0.35">
      <c r="A277" s="33">
        <v>4642</v>
      </c>
      <c r="B277" s="34" t="s">
        <v>257</v>
      </c>
      <c r="C277">
        <v>49144774</v>
      </c>
      <c r="D277" s="36">
        <v>2126</v>
      </c>
      <c r="E277" s="37">
        <f t="shared" si="48"/>
        <v>23116.074317968014</v>
      </c>
      <c r="F277" s="38">
        <f t="shared" si="45"/>
        <v>1.2187094719362837</v>
      </c>
      <c r="G277" s="39">
        <f t="shared" si="46"/>
        <v>-2489.0449399511986</v>
      </c>
      <c r="H277" s="39">
        <f t="shared" si="47"/>
        <v>0</v>
      </c>
      <c r="I277" s="37">
        <f t="shared" si="49"/>
        <v>-2489.0449399511986</v>
      </c>
      <c r="J277" s="40">
        <f t="shared" si="50"/>
        <v>-213.09916849135388</v>
      </c>
      <c r="K277" s="37">
        <f t="shared" si="51"/>
        <v>-2702.1441084425524</v>
      </c>
      <c r="L277" s="37">
        <f t="shared" si="52"/>
        <v>-5291709.5423362479</v>
      </c>
      <c r="M277" s="37">
        <f t="shared" si="53"/>
        <v>-5744758.3745488664</v>
      </c>
      <c r="N277" s="41">
        <f>'jan-mai'!M277</f>
        <v>-6226677.4029327976</v>
      </c>
      <c r="O277" s="41">
        <f t="shared" si="54"/>
        <v>481919.02838393115</v>
      </c>
      <c r="P277" s="4"/>
      <c r="Q277" s="4"/>
      <c r="R277" s="4"/>
      <c r="S277" s="4"/>
      <c r="T277" s="4"/>
    </row>
    <row r="278" spans="1:20" s="34" customFormat="1" ht="14.5" x14ac:dyDescent="0.35">
      <c r="A278" s="33">
        <v>4643</v>
      </c>
      <c r="B278" s="34" t="s">
        <v>258</v>
      </c>
      <c r="C278">
        <v>114706587</v>
      </c>
      <c r="D278" s="36">
        <v>5193</v>
      </c>
      <c r="E278" s="37">
        <f t="shared" si="48"/>
        <v>22088.693818601965</v>
      </c>
      <c r="F278" s="38">
        <f t="shared" si="45"/>
        <v>1.1645446371707717</v>
      </c>
      <c r="G278" s="39">
        <f t="shared" si="46"/>
        <v>-1872.6166403315692</v>
      </c>
      <c r="H278" s="39">
        <f t="shared" si="47"/>
        <v>0</v>
      </c>
      <c r="I278" s="37">
        <f t="shared" si="49"/>
        <v>-1872.6166403315692</v>
      </c>
      <c r="J278" s="40">
        <f t="shared" si="50"/>
        <v>-213.09916849135388</v>
      </c>
      <c r="K278" s="37">
        <f t="shared" si="51"/>
        <v>-2085.715808822923</v>
      </c>
      <c r="L278" s="37">
        <f t="shared" si="52"/>
        <v>-9724498.2132418398</v>
      </c>
      <c r="M278" s="37">
        <f t="shared" si="53"/>
        <v>-10831122.19521744</v>
      </c>
      <c r="N278" s="41">
        <f>'jan-mai'!M278</f>
        <v>-12806297.501989663</v>
      </c>
      <c r="O278" s="41">
        <f t="shared" si="54"/>
        <v>1975175.3067722227</v>
      </c>
      <c r="P278" s="4"/>
      <c r="Q278" s="4"/>
      <c r="R278" s="4"/>
      <c r="S278" s="4"/>
      <c r="T278" s="4"/>
    </row>
    <row r="279" spans="1:20" s="34" customFormat="1" ht="14.5" x14ac:dyDescent="0.35">
      <c r="A279" s="33">
        <v>4644</v>
      </c>
      <c r="B279" s="34" t="s">
        <v>259</v>
      </c>
      <c r="C279">
        <v>111402506</v>
      </c>
      <c r="D279" s="36">
        <v>5174</v>
      </c>
      <c r="E279" s="37">
        <f t="shared" si="48"/>
        <v>21531.214920757633</v>
      </c>
      <c r="F279" s="38">
        <f t="shared" si="45"/>
        <v>1.1351536253639187</v>
      </c>
      <c r="G279" s="39">
        <f t="shared" si="46"/>
        <v>-1538.1293016249699</v>
      </c>
      <c r="H279" s="39">
        <f t="shared" si="47"/>
        <v>0</v>
      </c>
      <c r="I279" s="37">
        <f t="shared" si="49"/>
        <v>-1538.1293016249699</v>
      </c>
      <c r="J279" s="40">
        <f t="shared" si="50"/>
        <v>-213.09916849135388</v>
      </c>
      <c r="K279" s="37">
        <f t="shared" si="51"/>
        <v>-1751.2284701163237</v>
      </c>
      <c r="L279" s="37">
        <f t="shared" si="52"/>
        <v>-7958281.006607594</v>
      </c>
      <c r="M279" s="37">
        <f t="shared" si="53"/>
        <v>-9060856.1043818593</v>
      </c>
      <c r="N279" s="41">
        <f>'jan-mai'!M279</f>
        <v>-11852599.805256018</v>
      </c>
      <c r="O279" s="41">
        <f t="shared" si="54"/>
        <v>2791743.7008741591</v>
      </c>
      <c r="P279" s="4"/>
      <c r="Q279" s="4"/>
      <c r="R279" s="4"/>
      <c r="S279" s="4"/>
      <c r="T279" s="4"/>
    </row>
    <row r="280" spans="1:20" s="34" customFormat="1" ht="14.5" x14ac:dyDescent="0.35">
      <c r="A280" s="33">
        <v>4645</v>
      </c>
      <c r="B280" s="34" t="s">
        <v>260</v>
      </c>
      <c r="C280">
        <v>49907772</v>
      </c>
      <c r="D280" s="36">
        <v>3011</v>
      </c>
      <c r="E280" s="37">
        <f t="shared" si="48"/>
        <v>16575.148455662569</v>
      </c>
      <c r="F280" s="38">
        <f t="shared" si="45"/>
        <v>0.87386336208326032</v>
      </c>
      <c r="G280" s="39">
        <f t="shared" si="46"/>
        <v>1435.5105774320684</v>
      </c>
      <c r="H280" s="39">
        <f t="shared" si="47"/>
        <v>173.51285720364649</v>
      </c>
      <c r="I280" s="37">
        <f t="shared" si="49"/>
        <v>1609.0234346357149</v>
      </c>
      <c r="J280" s="40">
        <f t="shared" si="50"/>
        <v>-213.09916849135388</v>
      </c>
      <c r="K280" s="37">
        <f t="shared" si="51"/>
        <v>1395.9242661443611</v>
      </c>
      <c r="L280" s="37">
        <f t="shared" si="52"/>
        <v>4844769.5616881372</v>
      </c>
      <c r="M280" s="37">
        <f t="shared" si="53"/>
        <v>4203127.9653606713</v>
      </c>
      <c r="N280" s="41">
        <f>'jan-mai'!M280</f>
        <v>3452417.2718942557</v>
      </c>
      <c r="O280" s="41">
        <f t="shared" si="54"/>
        <v>750710.69346641563</v>
      </c>
      <c r="P280" s="4"/>
      <c r="Q280" s="4"/>
      <c r="R280" s="4"/>
      <c r="S280" s="4"/>
      <c r="T280" s="4"/>
    </row>
    <row r="281" spans="1:20" s="34" customFormat="1" ht="14.5" x14ac:dyDescent="0.35">
      <c r="A281" s="33">
        <v>4646</v>
      </c>
      <c r="B281" s="34" t="s">
        <v>261</v>
      </c>
      <c r="C281">
        <v>40560220</v>
      </c>
      <c r="D281" s="36">
        <v>2802</v>
      </c>
      <c r="E281" s="37">
        <f t="shared" si="48"/>
        <v>14475.453247680229</v>
      </c>
      <c r="F281" s="38">
        <f t="shared" si="45"/>
        <v>0.76316470265914405</v>
      </c>
      <c r="G281" s="39">
        <f t="shared" si="46"/>
        <v>2695.3277022214725</v>
      </c>
      <c r="H281" s="39">
        <f t="shared" si="47"/>
        <v>908.40617999746553</v>
      </c>
      <c r="I281" s="37">
        <f t="shared" si="49"/>
        <v>3603.7338822189381</v>
      </c>
      <c r="J281" s="40">
        <f t="shared" si="50"/>
        <v>-213.09916849135388</v>
      </c>
      <c r="K281" s="37">
        <f t="shared" si="51"/>
        <v>3390.6347137275843</v>
      </c>
      <c r="L281" s="37">
        <f t="shared" si="52"/>
        <v>10097662.337977465</v>
      </c>
      <c r="M281" s="37">
        <f t="shared" si="53"/>
        <v>9500558.4678646903</v>
      </c>
      <c r="N281" s="41">
        <f>'jan-mai'!M281</f>
        <v>7560167.5384582179</v>
      </c>
      <c r="O281" s="41">
        <f t="shared" si="54"/>
        <v>1940390.9294064725</v>
      </c>
      <c r="P281" s="4"/>
      <c r="Q281" s="4"/>
      <c r="R281" s="4"/>
      <c r="S281" s="4"/>
      <c r="T281" s="4"/>
    </row>
    <row r="282" spans="1:20" s="34" customFormat="1" ht="14.5" x14ac:dyDescent="0.35">
      <c r="A282" s="33">
        <v>4647</v>
      </c>
      <c r="B282" s="34" t="s">
        <v>429</v>
      </c>
      <c r="C282">
        <v>380948518</v>
      </c>
      <c r="D282" s="36">
        <v>22030</v>
      </c>
      <c r="E282" s="37">
        <f t="shared" si="48"/>
        <v>17292.261370857919</v>
      </c>
      <c r="F282" s="38">
        <f t="shared" si="45"/>
        <v>0.91167048669165873</v>
      </c>
      <c r="G282" s="39">
        <f t="shared" si="46"/>
        <v>1005.2428283148583</v>
      </c>
      <c r="H282" s="39">
        <f t="shared" si="47"/>
        <v>0</v>
      </c>
      <c r="I282" s="37">
        <f t="shared" si="49"/>
        <v>1005.2428283148583</v>
      </c>
      <c r="J282" s="40">
        <f t="shared" si="50"/>
        <v>-213.09916849135388</v>
      </c>
      <c r="K282" s="37">
        <f t="shared" si="51"/>
        <v>792.14365982350444</v>
      </c>
      <c r="L282" s="37">
        <f t="shared" si="52"/>
        <v>22145499.507776331</v>
      </c>
      <c r="M282" s="37">
        <f t="shared" si="53"/>
        <v>17450924.825911801</v>
      </c>
      <c r="N282" s="41">
        <f>'jan-mai'!M282</f>
        <v>13339958.345150722</v>
      </c>
      <c r="O282" s="41">
        <f t="shared" si="54"/>
        <v>4110966.4807610791</v>
      </c>
      <c r="P282" s="4"/>
      <c r="Q282" s="4"/>
      <c r="R282" s="4"/>
      <c r="S282" s="4"/>
      <c r="T282" s="4"/>
    </row>
    <row r="283" spans="1:20" s="34" customFormat="1" ht="14.5" x14ac:dyDescent="0.35">
      <c r="A283" s="33">
        <v>4648</v>
      </c>
      <c r="B283" s="34" t="s">
        <v>262</v>
      </c>
      <c r="C283">
        <v>72614425</v>
      </c>
      <c r="D283" s="36">
        <v>3629</v>
      </c>
      <c r="E283" s="37">
        <f t="shared" si="48"/>
        <v>20009.48608432075</v>
      </c>
      <c r="F283" s="38">
        <f t="shared" si="45"/>
        <v>1.0549261039788245</v>
      </c>
      <c r="G283" s="39">
        <f t="shared" si="46"/>
        <v>-625.09199976283992</v>
      </c>
      <c r="H283" s="39">
        <f t="shared" si="47"/>
        <v>0</v>
      </c>
      <c r="I283" s="37">
        <f t="shared" si="49"/>
        <v>-625.09199976283992</v>
      </c>
      <c r="J283" s="40">
        <f t="shared" si="50"/>
        <v>-213.09916849135388</v>
      </c>
      <c r="K283" s="37">
        <f t="shared" si="51"/>
        <v>-838.19116825419383</v>
      </c>
      <c r="L283" s="37">
        <f t="shared" si="52"/>
        <v>-2268458.867139346</v>
      </c>
      <c r="M283" s="37">
        <f t="shared" si="53"/>
        <v>-3041795.7495944696</v>
      </c>
      <c r="N283" s="41">
        <f>'jan-mai'!M283</f>
        <v>-3694376.276125649</v>
      </c>
      <c r="O283" s="41">
        <f t="shared" si="54"/>
        <v>652580.52653117944</v>
      </c>
      <c r="P283" s="4"/>
      <c r="Q283" s="4"/>
      <c r="R283" s="4"/>
      <c r="S283" s="4"/>
      <c r="T283" s="4"/>
    </row>
    <row r="284" spans="1:20" s="34" customFormat="1" ht="14.5" x14ac:dyDescent="0.35">
      <c r="A284" s="33">
        <v>4649</v>
      </c>
      <c r="B284" s="34" t="s">
        <v>430</v>
      </c>
      <c r="C284">
        <v>147185817</v>
      </c>
      <c r="D284" s="36">
        <v>9457</v>
      </c>
      <c r="E284" s="37">
        <f t="shared" si="48"/>
        <v>15563.690070846991</v>
      </c>
      <c r="F284" s="38">
        <f t="shared" si="45"/>
        <v>0.82053796188388617</v>
      </c>
      <c r="G284" s="39">
        <f t="shared" si="46"/>
        <v>2042.385608321415</v>
      </c>
      <c r="H284" s="39">
        <f t="shared" si="47"/>
        <v>527.5232918890988</v>
      </c>
      <c r="I284" s="37">
        <f t="shared" si="49"/>
        <v>2569.9089002105138</v>
      </c>
      <c r="J284" s="40">
        <f t="shared" si="50"/>
        <v>-213.09916849135388</v>
      </c>
      <c r="K284" s="37">
        <f t="shared" si="51"/>
        <v>2356.80973171916</v>
      </c>
      <c r="L284" s="37">
        <f t="shared" si="52"/>
        <v>24303628.46929083</v>
      </c>
      <c r="M284" s="37">
        <f t="shared" si="53"/>
        <v>22288349.632868096</v>
      </c>
      <c r="N284" s="41">
        <f>'jan-mai'!M284</f>
        <v>18522097.605763517</v>
      </c>
      <c r="O284" s="41">
        <f t="shared" si="54"/>
        <v>3766252.0271045789</v>
      </c>
      <c r="P284" s="4"/>
      <c r="Q284" s="4"/>
      <c r="R284" s="4"/>
      <c r="S284" s="4"/>
      <c r="T284" s="4"/>
    </row>
    <row r="285" spans="1:20" s="34" customFormat="1" ht="14.5" x14ac:dyDescent="0.35">
      <c r="A285" s="33">
        <v>4650</v>
      </c>
      <c r="B285" s="34" t="s">
        <v>263</v>
      </c>
      <c r="C285">
        <v>92480271</v>
      </c>
      <c r="D285" s="36">
        <v>5854</v>
      </c>
      <c r="E285" s="37">
        <f t="shared" si="48"/>
        <v>15797.791424666895</v>
      </c>
      <c r="F285" s="38">
        <f t="shared" si="45"/>
        <v>0.83288008941683245</v>
      </c>
      <c r="G285" s="39">
        <f t="shared" si="46"/>
        <v>1901.9247960294726</v>
      </c>
      <c r="H285" s="39">
        <f t="shared" si="47"/>
        <v>445.58781805213238</v>
      </c>
      <c r="I285" s="37">
        <f t="shared" si="49"/>
        <v>2347.5126140816051</v>
      </c>
      <c r="J285" s="40">
        <f t="shared" si="50"/>
        <v>-213.09916849135388</v>
      </c>
      <c r="K285" s="37">
        <f t="shared" si="51"/>
        <v>2134.4134455902513</v>
      </c>
      <c r="L285" s="37">
        <f t="shared" si="52"/>
        <v>13742338.842833716</v>
      </c>
      <c r="M285" s="37">
        <f t="shared" si="53"/>
        <v>12494856.310485331</v>
      </c>
      <c r="N285" s="41">
        <f>'jan-mai'!M285</f>
        <v>10073706.043945191</v>
      </c>
      <c r="O285" s="41">
        <f t="shared" si="54"/>
        <v>2421150.2665401399</v>
      </c>
      <c r="P285" s="4"/>
      <c r="Q285" s="4"/>
      <c r="R285" s="4"/>
      <c r="S285" s="4"/>
      <c r="T285" s="4"/>
    </row>
    <row r="286" spans="1:20" s="34" customFormat="1" ht="14.5" x14ac:dyDescent="0.35">
      <c r="A286" s="33">
        <v>4651</v>
      </c>
      <c r="B286" s="34" t="s">
        <v>264</v>
      </c>
      <c r="C286">
        <v>112251211</v>
      </c>
      <c r="D286" s="36">
        <v>7130</v>
      </c>
      <c r="E286" s="37">
        <f t="shared" si="48"/>
        <v>15743.507854137448</v>
      </c>
      <c r="F286" s="38">
        <f t="shared" si="45"/>
        <v>0.83001818904980784</v>
      </c>
      <c r="G286" s="39">
        <f t="shared" si="46"/>
        <v>1934.4949383471412</v>
      </c>
      <c r="H286" s="39">
        <f t="shared" si="47"/>
        <v>464.58706773743893</v>
      </c>
      <c r="I286" s="37">
        <f t="shared" si="49"/>
        <v>2399.0820060845799</v>
      </c>
      <c r="J286" s="40">
        <f t="shared" si="50"/>
        <v>-213.09916849135388</v>
      </c>
      <c r="K286" s="37">
        <f t="shared" si="51"/>
        <v>2185.9828375932261</v>
      </c>
      <c r="L286" s="37">
        <f t="shared" si="52"/>
        <v>17105454.703383055</v>
      </c>
      <c r="M286" s="37">
        <f t="shared" si="53"/>
        <v>15586057.632039702</v>
      </c>
      <c r="N286" s="41">
        <f>'jan-mai'!M286</f>
        <v>16051020.629659927</v>
      </c>
      <c r="O286" s="41">
        <f t="shared" si="54"/>
        <v>-464962.99762022495</v>
      </c>
      <c r="P286" s="4"/>
      <c r="Q286" s="4"/>
      <c r="R286" s="4"/>
      <c r="S286" s="4"/>
      <c r="T286" s="4"/>
    </row>
    <row r="287" spans="1:20" s="34" customFormat="1" ht="14.5" x14ac:dyDescent="0.35">
      <c r="A287" s="33">
        <v>5001</v>
      </c>
      <c r="B287" s="34" t="s">
        <v>352</v>
      </c>
      <c r="C287">
        <v>3859161387</v>
      </c>
      <c r="D287" s="36">
        <v>205163</v>
      </c>
      <c r="E287" s="37">
        <f t="shared" si="48"/>
        <v>18810.221077874667</v>
      </c>
      <c r="F287" s="38">
        <f t="shared" si="45"/>
        <v>0.99169929467662776</v>
      </c>
      <c r="G287" s="39">
        <f t="shared" si="46"/>
        <v>94.467004104809888</v>
      </c>
      <c r="H287" s="39">
        <f t="shared" si="47"/>
        <v>0</v>
      </c>
      <c r="I287" s="37">
        <f t="shared" si="49"/>
        <v>94.467004104809888</v>
      </c>
      <c r="J287" s="40">
        <f t="shared" si="50"/>
        <v>-213.09916849135388</v>
      </c>
      <c r="K287" s="37">
        <f t="shared" si="51"/>
        <v>-118.63216438654399</v>
      </c>
      <c r="L287" s="37">
        <f t="shared" si="52"/>
        <v>19381133.963155109</v>
      </c>
      <c r="M287" s="37">
        <f t="shared" si="53"/>
        <v>-24338930.742036525</v>
      </c>
      <c r="N287" s="41">
        <f>'jan-mai'!M287</f>
        <v>-51542787.945485272</v>
      </c>
      <c r="O287" s="41">
        <f t="shared" si="54"/>
        <v>27203857.203448746</v>
      </c>
      <c r="P287" s="4"/>
      <c r="Q287" s="4"/>
      <c r="R287" s="4"/>
      <c r="S287" s="4"/>
      <c r="T287" s="4"/>
    </row>
    <row r="288" spans="1:20" s="34" customFormat="1" ht="14.5" x14ac:dyDescent="0.35">
      <c r="A288" s="33">
        <v>5006</v>
      </c>
      <c r="B288" s="34" t="s">
        <v>353</v>
      </c>
      <c r="C288">
        <v>342918648</v>
      </c>
      <c r="D288" s="36">
        <v>24357</v>
      </c>
      <c r="E288" s="37">
        <f t="shared" si="48"/>
        <v>14078.854046064786</v>
      </c>
      <c r="F288" s="38">
        <f t="shared" si="45"/>
        <v>0.74225547746274412</v>
      </c>
      <c r="G288" s="39">
        <f t="shared" si="46"/>
        <v>2933.2872231907386</v>
      </c>
      <c r="H288" s="39">
        <f t="shared" si="47"/>
        <v>1047.2159005628707</v>
      </c>
      <c r="I288" s="37">
        <f t="shared" si="49"/>
        <v>3980.5031237536095</v>
      </c>
      <c r="J288" s="40">
        <f t="shared" si="50"/>
        <v>-213.09916849135388</v>
      </c>
      <c r="K288" s="37">
        <f t="shared" si="51"/>
        <v>3767.4039552622557</v>
      </c>
      <c r="L288" s="37">
        <f t="shared" si="52"/>
        <v>96953114.585266665</v>
      </c>
      <c r="M288" s="37">
        <f t="shared" si="53"/>
        <v>91762658.138322771</v>
      </c>
      <c r="N288" s="41">
        <f>'jan-mai'!M288</f>
        <v>71202777.440676957</v>
      </c>
      <c r="O288" s="41">
        <f t="shared" si="54"/>
        <v>20559880.697645813</v>
      </c>
      <c r="P288" s="4"/>
      <c r="Q288" s="4"/>
      <c r="R288" s="4"/>
      <c r="S288" s="4"/>
      <c r="T288" s="4"/>
    </row>
    <row r="289" spans="1:20" s="34" customFormat="1" ht="14.5" x14ac:dyDescent="0.35">
      <c r="A289" s="33">
        <v>5007</v>
      </c>
      <c r="B289" s="34" t="s">
        <v>354</v>
      </c>
      <c r="C289">
        <v>227220295</v>
      </c>
      <c r="D289" s="36">
        <v>15230</v>
      </c>
      <c r="E289" s="37">
        <f t="shared" si="48"/>
        <v>14919.257715036112</v>
      </c>
      <c r="F289" s="38">
        <f t="shared" si="45"/>
        <v>0.78656265079750232</v>
      </c>
      <c r="G289" s="39">
        <f t="shared" si="46"/>
        <v>2429.0450218079427</v>
      </c>
      <c r="H289" s="39">
        <f t="shared" si="47"/>
        <v>753.07461642290639</v>
      </c>
      <c r="I289" s="37">
        <f t="shared" si="49"/>
        <v>3182.119638230849</v>
      </c>
      <c r="J289" s="40">
        <f t="shared" si="50"/>
        <v>-213.09916849135388</v>
      </c>
      <c r="K289" s="37">
        <f t="shared" si="51"/>
        <v>2969.0204697394952</v>
      </c>
      <c r="L289" s="37">
        <f t="shared" si="52"/>
        <v>48463682.090255827</v>
      </c>
      <c r="M289" s="37">
        <f t="shared" si="53"/>
        <v>45218181.754132509</v>
      </c>
      <c r="N289" s="41">
        <f>'jan-mai'!M289</f>
        <v>34470690.111391395</v>
      </c>
      <c r="O289" s="41">
        <f t="shared" si="54"/>
        <v>10747491.642741114</v>
      </c>
      <c r="P289" s="4"/>
      <c r="Q289" s="4"/>
      <c r="R289" s="4"/>
      <c r="S289" s="4"/>
      <c r="T289" s="4"/>
    </row>
    <row r="290" spans="1:20" s="34" customFormat="1" ht="14.5" x14ac:dyDescent="0.35">
      <c r="A290" s="33">
        <v>5014</v>
      </c>
      <c r="B290" s="34" t="s">
        <v>356</v>
      </c>
      <c r="C290">
        <v>111919865</v>
      </c>
      <c r="D290" s="36">
        <v>5151</v>
      </c>
      <c r="E290" s="37">
        <f t="shared" si="48"/>
        <v>21727.793632304409</v>
      </c>
      <c r="F290" s="38">
        <f t="shared" si="45"/>
        <v>1.1455175104443915</v>
      </c>
      <c r="G290" s="39">
        <f t="shared" si="46"/>
        <v>-1656.0765285530354</v>
      </c>
      <c r="H290" s="39">
        <f t="shared" si="47"/>
        <v>0</v>
      </c>
      <c r="I290" s="37">
        <f t="shared" si="49"/>
        <v>-1656.0765285530354</v>
      </c>
      <c r="J290" s="40">
        <f t="shared" si="50"/>
        <v>-213.09916849135388</v>
      </c>
      <c r="K290" s="37">
        <f t="shared" si="51"/>
        <v>-1869.1756970443892</v>
      </c>
      <c r="L290" s="37">
        <f t="shared" si="52"/>
        <v>-8530450.198576685</v>
      </c>
      <c r="M290" s="37">
        <f t="shared" si="53"/>
        <v>-9628124.0154756494</v>
      </c>
      <c r="N290" s="41">
        <f>'jan-mai'!M290</f>
        <v>-6455055.0460521393</v>
      </c>
      <c r="O290" s="41">
        <f t="shared" si="54"/>
        <v>-3173068.9694235101</v>
      </c>
      <c r="P290" s="4"/>
      <c r="Q290" s="4"/>
      <c r="R290" s="4"/>
      <c r="S290" s="4"/>
      <c r="T290" s="4"/>
    </row>
    <row r="291" spans="1:20" s="34" customFormat="1" ht="14.5" x14ac:dyDescent="0.35">
      <c r="A291" s="33">
        <v>5020</v>
      </c>
      <c r="B291" s="34" t="s">
        <v>359</v>
      </c>
      <c r="C291">
        <v>13346512</v>
      </c>
      <c r="D291" s="36">
        <v>948</v>
      </c>
      <c r="E291" s="37">
        <f t="shared" si="48"/>
        <v>14078.599156118144</v>
      </c>
      <c r="F291" s="38">
        <f t="shared" si="45"/>
        <v>0.74224203933358779</v>
      </c>
      <c r="G291" s="39">
        <f t="shared" si="46"/>
        <v>2933.4401571587237</v>
      </c>
      <c r="H291" s="39">
        <f t="shared" si="47"/>
        <v>1047.3051120441953</v>
      </c>
      <c r="I291" s="37">
        <f t="shared" si="49"/>
        <v>3980.7452692029192</v>
      </c>
      <c r="J291" s="40">
        <f t="shared" si="50"/>
        <v>-213.09916849135388</v>
      </c>
      <c r="K291" s="37">
        <f t="shared" si="51"/>
        <v>3767.6461007115654</v>
      </c>
      <c r="L291" s="37">
        <f t="shared" si="52"/>
        <v>3773746.5152043672</v>
      </c>
      <c r="M291" s="37">
        <f t="shared" si="53"/>
        <v>3571728.5034745638</v>
      </c>
      <c r="N291" s="41">
        <f>'jan-mai'!M291</f>
        <v>2871770.7669730168</v>
      </c>
      <c r="O291" s="41">
        <f t="shared" si="54"/>
        <v>699957.73650154704</v>
      </c>
      <c r="P291" s="4"/>
      <c r="Q291" s="4"/>
      <c r="R291" s="4"/>
      <c r="S291" s="4"/>
      <c r="T291" s="4"/>
    </row>
    <row r="292" spans="1:20" s="34" customFormat="1" ht="14.5" x14ac:dyDescent="0.35">
      <c r="A292" s="33">
        <v>5021</v>
      </c>
      <c r="B292" s="34" t="s">
        <v>360</v>
      </c>
      <c r="C292">
        <v>108501025</v>
      </c>
      <c r="D292" s="36">
        <v>7001</v>
      </c>
      <c r="E292" s="37">
        <f t="shared" si="48"/>
        <v>15497.932438223112</v>
      </c>
      <c r="F292" s="38">
        <f t="shared" si="45"/>
        <v>0.81707113405540244</v>
      </c>
      <c r="G292" s="39">
        <f t="shared" si="46"/>
        <v>2081.8401878957429</v>
      </c>
      <c r="H292" s="39">
        <f t="shared" si="47"/>
        <v>550.5384633074566</v>
      </c>
      <c r="I292" s="37">
        <f t="shared" si="49"/>
        <v>2632.3786512031993</v>
      </c>
      <c r="J292" s="40">
        <f t="shared" si="50"/>
        <v>-213.09916849135388</v>
      </c>
      <c r="K292" s="37">
        <f t="shared" si="51"/>
        <v>2419.2794827118455</v>
      </c>
      <c r="L292" s="37">
        <f t="shared" si="52"/>
        <v>18429282.9370736</v>
      </c>
      <c r="M292" s="37">
        <f t="shared" si="53"/>
        <v>16937375.658465631</v>
      </c>
      <c r="N292" s="41">
        <f>'jan-mai'!M292</f>
        <v>13923717.455673087</v>
      </c>
      <c r="O292" s="41">
        <f t="shared" si="54"/>
        <v>3013658.2027925439</v>
      </c>
      <c r="P292" s="4"/>
      <c r="Q292" s="4"/>
      <c r="R292" s="4"/>
      <c r="S292" s="4"/>
      <c r="T292" s="4"/>
    </row>
    <row r="293" spans="1:20" s="34" customFormat="1" ht="14.5" x14ac:dyDescent="0.35">
      <c r="A293" s="33">
        <v>5022</v>
      </c>
      <c r="B293" s="34" t="s">
        <v>361</v>
      </c>
      <c r="C293">
        <v>38078451</v>
      </c>
      <c r="D293" s="36">
        <v>2486</v>
      </c>
      <c r="E293" s="37">
        <f t="shared" si="48"/>
        <v>15317.156476267095</v>
      </c>
      <c r="F293" s="38">
        <f t="shared" si="45"/>
        <v>0.80754039046530501</v>
      </c>
      <c r="G293" s="39">
        <f t="shared" si="46"/>
        <v>2190.3057650693527</v>
      </c>
      <c r="H293" s="39">
        <f t="shared" si="47"/>
        <v>613.81004999206243</v>
      </c>
      <c r="I293" s="37">
        <f t="shared" si="49"/>
        <v>2804.1158150614151</v>
      </c>
      <c r="J293" s="40">
        <f t="shared" si="50"/>
        <v>-213.09916849135388</v>
      </c>
      <c r="K293" s="37">
        <f t="shared" si="51"/>
        <v>2591.0166465700613</v>
      </c>
      <c r="L293" s="37">
        <f t="shared" si="52"/>
        <v>6971031.9162426777</v>
      </c>
      <c r="M293" s="37">
        <f t="shared" si="53"/>
        <v>6441267.383373172</v>
      </c>
      <c r="N293" s="41">
        <f>'jan-mai'!M293</f>
        <v>4859215.0661338801</v>
      </c>
      <c r="O293" s="41">
        <f t="shared" si="54"/>
        <v>1582052.317239292</v>
      </c>
      <c r="P293" s="4"/>
      <c r="Q293" s="4"/>
      <c r="R293" s="4"/>
      <c r="S293" s="4"/>
      <c r="T293" s="4"/>
    </row>
    <row r="294" spans="1:20" s="34" customFormat="1" ht="14.5" x14ac:dyDescent="0.35">
      <c r="A294" s="33">
        <v>5025</v>
      </c>
      <c r="B294" s="34" t="s">
        <v>362</v>
      </c>
      <c r="C294">
        <v>89767166</v>
      </c>
      <c r="D294" s="36">
        <v>5581</v>
      </c>
      <c r="E294" s="37">
        <f t="shared" si="48"/>
        <v>16084.423221644867</v>
      </c>
      <c r="F294" s="38">
        <f t="shared" si="45"/>
        <v>0.84799169016400799</v>
      </c>
      <c r="G294" s="39">
        <f t="shared" si="46"/>
        <v>1729.9457178426894</v>
      </c>
      <c r="H294" s="39">
        <f t="shared" si="47"/>
        <v>345.26668910984216</v>
      </c>
      <c r="I294" s="37">
        <f t="shared" si="49"/>
        <v>2075.2124069525316</v>
      </c>
      <c r="J294" s="40">
        <f t="shared" si="50"/>
        <v>-213.09916849135388</v>
      </c>
      <c r="K294" s="37">
        <f t="shared" si="51"/>
        <v>1862.1132384611778</v>
      </c>
      <c r="L294" s="37">
        <f t="shared" si="52"/>
        <v>11581760.443202078</v>
      </c>
      <c r="M294" s="37">
        <f t="shared" si="53"/>
        <v>10392453.983851833</v>
      </c>
      <c r="N294" s="41">
        <f>'jan-mai'!M294</f>
        <v>9133206.0129497927</v>
      </c>
      <c r="O294" s="41">
        <f t="shared" si="54"/>
        <v>1259247.9709020406</v>
      </c>
      <c r="P294" s="4"/>
      <c r="Q294" s="4"/>
      <c r="R294" s="4"/>
      <c r="S294" s="4"/>
      <c r="T294" s="4"/>
    </row>
    <row r="295" spans="1:20" s="34" customFormat="1" ht="14.5" x14ac:dyDescent="0.35">
      <c r="A295" s="33">
        <v>5026</v>
      </c>
      <c r="B295" s="34" t="s">
        <v>363</v>
      </c>
      <c r="C295">
        <v>27468468</v>
      </c>
      <c r="D295" s="36">
        <v>1981</v>
      </c>
      <c r="E295" s="37">
        <f t="shared" si="48"/>
        <v>13865.960625946491</v>
      </c>
      <c r="F295" s="38">
        <f t="shared" si="45"/>
        <v>0.73103145974926054</v>
      </c>
      <c r="G295" s="39">
        <f t="shared" si="46"/>
        <v>3061.0232752617153</v>
      </c>
      <c r="H295" s="39">
        <f t="shared" si="47"/>
        <v>1121.7285976042738</v>
      </c>
      <c r="I295" s="37">
        <f t="shared" si="49"/>
        <v>4182.7518728659888</v>
      </c>
      <c r="J295" s="40">
        <f t="shared" si="50"/>
        <v>-213.09916849135388</v>
      </c>
      <c r="K295" s="37">
        <f t="shared" si="51"/>
        <v>3969.6527043746351</v>
      </c>
      <c r="L295" s="37">
        <f t="shared" si="52"/>
        <v>8286031.4601475243</v>
      </c>
      <c r="M295" s="37">
        <f t="shared" si="53"/>
        <v>7863882.0073661525</v>
      </c>
      <c r="N295" s="41">
        <f>'jan-mai'!M295</f>
        <v>6190819.1377358092</v>
      </c>
      <c r="O295" s="41">
        <f t="shared" si="54"/>
        <v>1673062.8696303433</v>
      </c>
      <c r="P295" s="4"/>
      <c r="Q295" s="4"/>
      <c r="R295" s="4"/>
      <c r="S295" s="4"/>
      <c r="T295" s="4"/>
    </row>
    <row r="296" spans="1:20" s="34" customFormat="1" ht="14.5" x14ac:dyDescent="0.35">
      <c r="A296" s="33">
        <v>5027</v>
      </c>
      <c r="B296" s="34" t="s">
        <v>364</v>
      </c>
      <c r="C296">
        <v>85457537</v>
      </c>
      <c r="D296" s="36">
        <v>6238</v>
      </c>
      <c r="E296" s="37">
        <f t="shared" si="48"/>
        <v>13699.508977236294</v>
      </c>
      <c r="F296" s="38">
        <f t="shared" si="45"/>
        <v>0.72225591256455324</v>
      </c>
      <c r="G296" s="39">
        <f t="shared" si="46"/>
        <v>3160.8942644878339</v>
      </c>
      <c r="H296" s="39">
        <f t="shared" si="47"/>
        <v>1179.9866746528428</v>
      </c>
      <c r="I296" s="37">
        <f t="shared" si="49"/>
        <v>4340.8809391406767</v>
      </c>
      <c r="J296" s="40">
        <f t="shared" si="50"/>
        <v>-213.09916849135388</v>
      </c>
      <c r="K296" s="37">
        <f t="shared" si="51"/>
        <v>4127.7817706493224</v>
      </c>
      <c r="L296" s="37">
        <f t="shared" si="52"/>
        <v>27078415.298359539</v>
      </c>
      <c r="M296" s="37">
        <f t="shared" si="53"/>
        <v>25749102.685310472</v>
      </c>
      <c r="N296" s="41">
        <f>'jan-mai'!M296</f>
        <v>20810918.679301344</v>
      </c>
      <c r="O296" s="41">
        <f t="shared" si="54"/>
        <v>4938184.0060091279</v>
      </c>
      <c r="P296" s="4"/>
      <c r="Q296" s="4"/>
      <c r="R296" s="4"/>
      <c r="S296" s="4"/>
      <c r="T296" s="4"/>
    </row>
    <row r="297" spans="1:20" s="34" customFormat="1" ht="14.5" x14ac:dyDescent="0.35">
      <c r="A297" s="33">
        <v>5028</v>
      </c>
      <c r="B297" s="34" t="s">
        <v>365</v>
      </c>
      <c r="C297">
        <v>251250453</v>
      </c>
      <c r="D297" s="36">
        <v>16733</v>
      </c>
      <c r="E297" s="37">
        <f t="shared" si="48"/>
        <v>15015.266419649794</v>
      </c>
      <c r="F297" s="38">
        <f t="shared" si="45"/>
        <v>0.79162435444543</v>
      </c>
      <c r="G297" s="39">
        <f t="shared" si="46"/>
        <v>2371.4397990397338</v>
      </c>
      <c r="H297" s="39">
        <f t="shared" si="47"/>
        <v>719.47156980811792</v>
      </c>
      <c r="I297" s="37">
        <f t="shared" si="49"/>
        <v>3090.9113688478519</v>
      </c>
      <c r="J297" s="40">
        <f t="shared" si="50"/>
        <v>-213.09916849135388</v>
      </c>
      <c r="K297" s="37">
        <f t="shared" si="51"/>
        <v>2877.8122003564981</v>
      </c>
      <c r="L297" s="37">
        <f t="shared" si="52"/>
        <v>51720219.934931107</v>
      </c>
      <c r="M297" s="37">
        <f t="shared" si="53"/>
        <v>48154431.548565283</v>
      </c>
      <c r="N297" s="41">
        <f>'jan-mai'!M297</f>
        <v>37314414.300168224</v>
      </c>
      <c r="O297" s="41">
        <f t="shared" si="54"/>
        <v>10840017.24839706</v>
      </c>
      <c r="P297" s="4"/>
      <c r="Q297" s="4"/>
      <c r="R297" s="4"/>
      <c r="S297" s="4"/>
      <c r="T297" s="4"/>
    </row>
    <row r="298" spans="1:20" s="34" customFormat="1" ht="14.5" x14ac:dyDescent="0.35">
      <c r="A298" s="33">
        <v>5029</v>
      </c>
      <c r="B298" s="34" t="s">
        <v>366</v>
      </c>
      <c r="C298">
        <v>123416476</v>
      </c>
      <c r="D298" s="36">
        <v>8325</v>
      </c>
      <c r="E298" s="37">
        <f t="shared" si="48"/>
        <v>14824.801921921922</v>
      </c>
      <c r="F298" s="38">
        <f t="shared" si="45"/>
        <v>0.7815828186614705</v>
      </c>
      <c r="G298" s="39">
        <f t="shared" si="46"/>
        <v>2485.7184976764565</v>
      </c>
      <c r="H298" s="39">
        <f t="shared" si="47"/>
        <v>786.13414401287287</v>
      </c>
      <c r="I298" s="37">
        <f t="shared" si="49"/>
        <v>3271.8526416893292</v>
      </c>
      <c r="J298" s="40">
        <f t="shared" si="50"/>
        <v>-213.09916849135388</v>
      </c>
      <c r="K298" s="37">
        <f t="shared" si="51"/>
        <v>3058.7534731979754</v>
      </c>
      <c r="L298" s="37">
        <f t="shared" si="52"/>
        <v>27238173.242063664</v>
      </c>
      <c r="M298" s="37">
        <f t="shared" si="53"/>
        <v>25464122.664373145</v>
      </c>
      <c r="N298" s="41">
        <f>'jan-mai'!M298</f>
        <v>19234959.977057349</v>
      </c>
      <c r="O298" s="41">
        <f t="shared" si="54"/>
        <v>6229162.6873157956</v>
      </c>
      <c r="P298" s="4"/>
      <c r="Q298" s="4"/>
      <c r="R298" s="4"/>
      <c r="S298" s="4"/>
      <c r="T298" s="4"/>
    </row>
    <row r="299" spans="1:20" s="34" customFormat="1" ht="14.5" x14ac:dyDescent="0.35">
      <c r="A299" s="33">
        <v>5031</v>
      </c>
      <c r="B299" s="34" t="s">
        <v>367</v>
      </c>
      <c r="C299">
        <v>244745574</v>
      </c>
      <c r="D299" s="36">
        <v>14148</v>
      </c>
      <c r="E299" s="37">
        <f t="shared" si="48"/>
        <v>17298.952078032231</v>
      </c>
      <c r="F299" s="38">
        <f t="shared" si="45"/>
        <v>0.91202322946688619</v>
      </c>
      <c r="G299" s="39">
        <f t="shared" si="46"/>
        <v>1001.2284040102713</v>
      </c>
      <c r="H299" s="39">
        <f t="shared" si="47"/>
        <v>0</v>
      </c>
      <c r="I299" s="37">
        <f t="shared" si="49"/>
        <v>1001.2284040102713</v>
      </c>
      <c r="J299" s="40">
        <f t="shared" si="50"/>
        <v>-213.09916849135388</v>
      </c>
      <c r="K299" s="37">
        <f t="shared" si="51"/>
        <v>788.12923551891743</v>
      </c>
      <c r="L299" s="37">
        <f t="shared" si="52"/>
        <v>14165379.459937319</v>
      </c>
      <c r="M299" s="37">
        <f t="shared" si="53"/>
        <v>11150452.424121644</v>
      </c>
      <c r="N299" s="41">
        <f>'jan-mai'!M299</f>
        <v>6842710.0427595209</v>
      </c>
      <c r="O299" s="41">
        <f t="shared" si="54"/>
        <v>4307742.3813621234</v>
      </c>
      <c r="P299" s="4"/>
      <c r="Q299" s="4"/>
      <c r="R299" s="4"/>
      <c r="S299" s="4"/>
      <c r="T299" s="4"/>
    </row>
    <row r="300" spans="1:20" s="34" customFormat="1" ht="14.5" x14ac:dyDescent="0.35">
      <c r="A300" s="33">
        <v>5032</v>
      </c>
      <c r="B300" s="34" t="s">
        <v>368</v>
      </c>
      <c r="C300">
        <v>62929982</v>
      </c>
      <c r="D300" s="36">
        <v>4062</v>
      </c>
      <c r="E300" s="37">
        <f t="shared" si="48"/>
        <v>15492.363860167405</v>
      </c>
      <c r="F300" s="38">
        <f t="shared" si="45"/>
        <v>0.81677755138525021</v>
      </c>
      <c r="G300" s="39">
        <f t="shared" si="46"/>
        <v>2085.1813347291668</v>
      </c>
      <c r="H300" s="39">
        <f t="shared" si="47"/>
        <v>552.48746562695396</v>
      </c>
      <c r="I300" s="37">
        <f t="shared" si="49"/>
        <v>2637.6688003561208</v>
      </c>
      <c r="J300" s="40">
        <f t="shared" si="50"/>
        <v>-213.09916849135388</v>
      </c>
      <c r="K300" s="37">
        <f t="shared" si="51"/>
        <v>2424.569631864767</v>
      </c>
      <c r="L300" s="37">
        <f t="shared" si="52"/>
        <v>10714210.667046562</v>
      </c>
      <c r="M300" s="37">
        <f t="shared" si="53"/>
        <v>9848601.8446346838</v>
      </c>
      <c r="N300" s="41">
        <f>'jan-mai'!M300</f>
        <v>7487537.1122831134</v>
      </c>
      <c r="O300" s="41">
        <f t="shared" si="54"/>
        <v>2361064.7323515704</v>
      </c>
      <c r="P300" s="4"/>
      <c r="Q300" s="4"/>
      <c r="R300" s="4"/>
      <c r="S300" s="4"/>
      <c r="T300" s="4"/>
    </row>
    <row r="301" spans="1:20" s="34" customFormat="1" ht="14.5" x14ac:dyDescent="0.35">
      <c r="A301" s="33">
        <v>5033</v>
      </c>
      <c r="B301" s="34" t="s">
        <v>369</v>
      </c>
      <c r="C301">
        <v>25566310</v>
      </c>
      <c r="D301" s="36">
        <v>769</v>
      </c>
      <c r="E301" s="37">
        <f t="shared" si="48"/>
        <v>33246.17685305592</v>
      </c>
      <c r="F301" s="38">
        <f t="shared" si="45"/>
        <v>1.7527816392679649</v>
      </c>
      <c r="G301" s="39">
        <f t="shared" si="46"/>
        <v>-8567.1064610039411</v>
      </c>
      <c r="H301" s="39">
        <f t="shared" si="47"/>
        <v>0</v>
      </c>
      <c r="I301" s="37">
        <f t="shared" si="49"/>
        <v>-8567.1064610039411</v>
      </c>
      <c r="J301" s="40">
        <f t="shared" si="50"/>
        <v>-213.09916849135388</v>
      </c>
      <c r="K301" s="37">
        <f t="shared" si="51"/>
        <v>-8780.2056294952945</v>
      </c>
      <c r="L301" s="37">
        <f t="shared" si="52"/>
        <v>-6588104.8685120307</v>
      </c>
      <c r="M301" s="37">
        <f t="shared" si="53"/>
        <v>-6751978.1290818816</v>
      </c>
      <c r="N301" s="41">
        <f>'jan-mai'!M301</f>
        <v>-7088157.4099037256</v>
      </c>
      <c r="O301" s="41">
        <f t="shared" si="54"/>
        <v>336179.280821844</v>
      </c>
      <c r="P301" s="4"/>
      <c r="Q301" s="4"/>
      <c r="R301" s="4"/>
      <c r="S301" s="4"/>
      <c r="T301" s="4"/>
    </row>
    <row r="302" spans="1:20" s="34" customFormat="1" ht="14.5" x14ac:dyDescent="0.35">
      <c r="A302" s="33">
        <v>5034</v>
      </c>
      <c r="B302" s="34" t="s">
        <v>370</v>
      </c>
      <c r="C302">
        <v>36175330</v>
      </c>
      <c r="D302" s="36">
        <v>2422</v>
      </c>
      <c r="E302" s="37">
        <f t="shared" si="48"/>
        <v>14936.139554087531</v>
      </c>
      <c r="F302" s="38">
        <f t="shared" si="45"/>
        <v>0.78745268328626605</v>
      </c>
      <c r="G302" s="39">
        <f t="shared" si="46"/>
        <v>2418.9159183770912</v>
      </c>
      <c r="H302" s="39">
        <f t="shared" si="47"/>
        <v>747.16597275490983</v>
      </c>
      <c r="I302" s="37">
        <f t="shared" si="49"/>
        <v>3166.0818911320011</v>
      </c>
      <c r="J302" s="40">
        <f t="shared" si="50"/>
        <v>-213.09916849135388</v>
      </c>
      <c r="K302" s="37">
        <f t="shared" si="51"/>
        <v>2952.9827226406474</v>
      </c>
      <c r="L302" s="37">
        <f t="shared" si="52"/>
        <v>7668250.3403217066</v>
      </c>
      <c r="M302" s="37">
        <f t="shared" si="53"/>
        <v>7152124.154235648</v>
      </c>
      <c r="N302" s="41">
        <f>'jan-mai'!M302</f>
        <v>4174436.3685745215</v>
      </c>
      <c r="O302" s="41">
        <f t="shared" si="54"/>
        <v>2977687.7856611265</v>
      </c>
      <c r="P302" s="4"/>
      <c r="Q302" s="4"/>
      <c r="R302" s="4"/>
      <c r="S302" s="4"/>
      <c r="T302" s="4"/>
    </row>
    <row r="303" spans="1:20" s="34" customFormat="1" ht="14.5" x14ac:dyDescent="0.35">
      <c r="A303" s="33">
        <v>5035</v>
      </c>
      <c r="B303" s="34" t="s">
        <v>371</v>
      </c>
      <c r="C303">
        <v>360327988</v>
      </c>
      <c r="D303" s="36">
        <v>24145</v>
      </c>
      <c r="E303" s="37">
        <f t="shared" si="48"/>
        <v>14923.503334023608</v>
      </c>
      <c r="F303" s="38">
        <f t="shared" si="45"/>
        <v>0.78678648534670481</v>
      </c>
      <c r="G303" s="39">
        <f t="shared" si="46"/>
        <v>2426.4976504154452</v>
      </c>
      <c r="H303" s="39">
        <f t="shared" si="47"/>
        <v>751.58864977728297</v>
      </c>
      <c r="I303" s="37">
        <f t="shared" si="49"/>
        <v>3178.0863001927282</v>
      </c>
      <c r="J303" s="40">
        <f t="shared" si="50"/>
        <v>-213.09916849135388</v>
      </c>
      <c r="K303" s="37">
        <f t="shared" si="51"/>
        <v>2964.9871317013744</v>
      </c>
      <c r="L303" s="37">
        <f t="shared" si="52"/>
        <v>76734893.718153417</v>
      </c>
      <c r="M303" s="37">
        <f t="shared" si="53"/>
        <v>71589614.294929683</v>
      </c>
      <c r="N303" s="41">
        <f>'jan-mai'!M303</f>
        <v>55588279.370636567</v>
      </c>
      <c r="O303" s="41">
        <f t="shared" si="54"/>
        <v>16001334.924293116</v>
      </c>
      <c r="P303" s="4"/>
      <c r="Q303" s="4"/>
      <c r="R303" s="4"/>
      <c r="S303" s="4"/>
      <c r="T303" s="4"/>
    </row>
    <row r="304" spans="1:20" s="34" customFormat="1" ht="14.5" x14ac:dyDescent="0.35">
      <c r="A304" s="33">
        <v>5036</v>
      </c>
      <c r="B304" s="34" t="s">
        <v>372</v>
      </c>
      <c r="C304">
        <v>33743453</v>
      </c>
      <c r="D304" s="36">
        <v>2627</v>
      </c>
      <c r="E304" s="37">
        <f t="shared" si="48"/>
        <v>12844.862200228397</v>
      </c>
      <c r="F304" s="38">
        <f t="shared" si="45"/>
        <v>0.67719782406854356</v>
      </c>
      <c r="G304" s="39">
        <f t="shared" si="46"/>
        <v>3673.6823306925712</v>
      </c>
      <c r="H304" s="39">
        <f t="shared" si="47"/>
        <v>1479.1130466056065</v>
      </c>
      <c r="I304" s="37">
        <f t="shared" si="49"/>
        <v>5152.7953772981782</v>
      </c>
      <c r="J304" s="40">
        <f t="shared" si="50"/>
        <v>-213.09916849135388</v>
      </c>
      <c r="K304" s="37">
        <f t="shared" si="51"/>
        <v>4939.696208806824</v>
      </c>
      <c r="L304" s="37">
        <f t="shared" si="52"/>
        <v>13536393.456162315</v>
      </c>
      <c r="M304" s="37">
        <f t="shared" si="53"/>
        <v>12976581.940535527</v>
      </c>
      <c r="N304" s="41">
        <f>'jan-mai'!M304</f>
        <v>10648455.336538093</v>
      </c>
      <c r="O304" s="41">
        <f t="shared" si="54"/>
        <v>2328126.6039974336</v>
      </c>
      <c r="P304" s="4"/>
      <c r="Q304" s="4"/>
      <c r="R304" s="4"/>
      <c r="S304" s="4"/>
      <c r="T304" s="4"/>
    </row>
    <row r="305" spans="1:20" s="34" customFormat="1" ht="14.5" x14ac:dyDescent="0.35">
      <c r="A305" s="33">
        <v>5037</v>
      </c>
      <c r="B305" s="34" t="s">
        <v>373</v>
      </c>
      <c r="C305">
        <v>298574688</v>
      </c>
      <c r="D305" s="36">
        <v>20164</v>
      </c>
      <c r="E305" s="37">
        <f t="shared" si="48"/>
        <v>14807.314421741718</v>
      </c>
      <c r="F305" s="38">
        <f t="shared" si="45"/>
        <v>0.78066085493108328</v>
      </c>
      <c r="G305" s="39">
        <f t="shared" si="46"/>
        <v>2496.2109977845794</v>
      </c>
      <c r="H305" s="39">
        <f t="shared" si="47"/>
        <v>792.25476907594452</v>
      </c>
      <c r="I305" s="37">
        <f t="shared" si="49"/>
        <v>3288.4657668605241</v>
      </c>
      <c r="J305" s="40">
        <f t="shared" si="50"/>
        <v>-213.09916849135388</v>
      </c>
      <c r="K305" s="37">
        <f t="shared" si="51"/>
        <v>3075.3665983691703</v>
      </c>
      <c r="L305" s="37">
        <f t="shared" si="52"/>
        <v>66308623.722975612</v>
      </c>
      <c r="M305" s="37">
        <f t="shared" si="53"/>
        <v>62011692.089515954</v>
      </c>
      <c r="N305" s="41">
        <f>'jan-mai'!M305</f>
        <v>47523184.996670768</v>
      </c>
      <c r="O305" s="41">
        <f t="shared" si="54"/>
        <v>14488507.092845187</v>
      </c>
      <c r="P305" s="4"/>
      <c r="Q305" s="4"/>
      <c r="R305" s="4"/>
      <c r="S305" s="4"/>
      <c r="T305" s="4"/>
    </row>
    <row r="306" spans="1:20" s="34" customFormat="1" ht="14.5" x14ac:dyDescent="0.35">
      <c r="A306" s="33">
        <v>5038</v>
      </c>
      <c r="B306" s="34" t="s">
        <v>374</v>
      </c>
      <c r="C306">
        <v>206842486</v>
      </c>
      <c r="D306" s="36">
        <v>14948</v>
      </c>
      <c r="E306" s="37">
        <f t="shared" si="48"/>
        <v>13837.468959058067</v>
      </c>
      <c r="F306" s="38">
        <f t="shared" si="45"/>
        <v>0.72952934205269371</v>
      </c>
      <c r="G306" s="39">
        <f t="shared" si="46"/>
        <v>3078.1182753947692</v>
      </c>
      <c r="H306" s="39">
        <f t="shared" si="47"/>
        <v>1131.700681015222</v>
      </c>
      <c r="I306" s="37">
        <f t="shared" si="49"/>
        <v>4209.8189564099912</v>
      </c>
      <c r="J306" s="40">
        <f t="shared" si="50"/>
        <v>-213.09916849135388</v>
      </c>
      <c r="K306" s="37">
        <f t="shared" si="51"/>
        <v>3996.7197879186374</v>
      </c>
      <c r="L306" s="37">
        <f t="shared" si="52"/>
        <v>62928373.760416545</v>
      </c>
      <c r="M306" s="37">
        <f t="shared" si="53"/>
        <v>59742967.389807791</v>
      </c>
      <c r="N306" s="41">
        <f>'jan-mai'!M306</f>
        <v>46332900.020582967</v>
      </c>
      <c r="O306" s="41">
        <f t="shared" si="54"/>
        <v>13410067.369224824</v>
      </c>
      <c r="P306" s="4"/>
      <c r="Q306" s="4"/>
      <c r="R306" s="4"/>
      <c r="S306" s="4"/>
      <c r="T306" s="4"/>
    </row>
    <row r="307" spans="1:20" s="34" customFormat="1" ht="14.5" x14ac:dyDescent="0.35">
      <c r="A307" s="33">
        <v>5041</v>
      </c>
      <c r="B307" s="34" t="s">
        <v>391</v>
      </c>
      <c r="C307">
        <v>27051499</v>
      </c>
      <c r="D307" s="36">
        <v>2063</v>
      </c>
      <c r="E307" s="37">
        <f t="shared" si="48"/>
        <v>13112.699466795928</v>
      </c>
      <c r="F307" s="38">
        <f t="shared" si="45"/>
        <v>0.69131855275341592</v>
      </c>
      <c r="G307" s="39">
        <f t="shared" si="46"/>
        <v>3512.9799707520529</v>
      </c>
      <c r="H307" s="39">
        <f t="shared" si="47"/>
        <v>1385.3700033069708</v>
      </c>
      <c r="I307" s="37">
        <f t="shared" si="49"/>
        <v>4898.3499740590232</v>
      </c>
      <c r="J307" s="40">
        <f t="shared" si="50"/>
        <v>-213.09916849135388</v>
      </c>
      <c r="K307" s="37">
        <f t="shared" si="51"/>
        <v>4685.250805567669</v>
      </c>
      <c r="L307" s="37">
        <f t="shared" si="52"/>
        <v>10105295.996483766</v>
      </c>
      <c r="M307" s="37">
        <f t="shared" si="53"/>
        <v>9665672.4118861016</v>
      </c>
      <c r="N307" s="41">
        <f>'jan-mai'!M307</f>
        <v>7057253.4549212353</v>
      </c>
      <c r="O307" s="41">
        <f t="shared" si="54"/>
        <v>2608418.9569648663</v>
      </c>
      <c r="P307" s="4"/>
      <c r="Q307" s="4"/>
      <c r="R307" s="4"/>
      <c r="S307" s="4"/>
      <c r="T307" s="4"/>
    </row>
    <row r="308" spans="1:20" s="34" customFormat="1" ht="14.5" x14ac:dyDescent="0.35">
      <c r="A308" s="33">
        <v>5042</v>
      </c>
      <c r="B308" s="34" t="s">
        <v>375</v>
      </c>
      <c r="C308">
        <v>20803671</v>
      </c>
      <c r="D308" s="36">
        <v>1355</v>
      </c>
      <c r="E308" s="37">
        <f t="shared" si="48"/>
        <v>15353.262730627306</v>
      </c>
      <c r="F308" s="38">
        <f t="shared" si="45"/>
        <v>0.80944395910674716</v>
      </c>
      <c r="G308" s="39">
        <f t="shared" si="46"/>
        <v>2168.642012453226</v>
      </c>
      <c r="H308" s="39">
        <f t="shared" si="47"/>
        <v>601.17286096598855</v>
      </c>
      <c r="I308" s="37">
        <f t="shared" si="49"/>
        <v>2769.8148734192146</v>
      </c>
      <c r="J308" s="40">
        <f t="shared" si="50"/>
        <v>-213.09916849135388</v>
      </c>
      <c r="K308" s="37">
        <f t="shared" si="51"/>
        <v>2556.7157049278608</v>
      </c>
      <c r="L308" s="37">
        <f t="shared" si="52"/>
        <v>3753099.1534830355</v>
      </c>
      <c r="M308" s="37">
        <f t="shared" si="53"/>
        <v>3464349.7801772514</v>
      </c>
      <c r="N308" s="41">
        <f>'jan-mai'!M308</f>
        <v>2552845.5162958209</v>
      </c>
      <c r="O308" s="41">
        <f t="shared" si="54"/>
        <v>911504.2638814305</v>
      </c>
      <c r="P308" s="4"/>
      <c r="Q308" s="4"/>
      <c r="R308" s="4"/>
      <c r="S308" s="4"/>
      <c r="T308" s="4"/>
    </row>
    <row r="309" spans="1:20" s="34" customFormat="1" ht="14.5" x14ac:dyDescent="0.35">
      <c r="A309" s="33">
        <v>5043</v>
      </c>
      <c r="B309" s="34" t="s">
        <v>392</v>
      </c>
      <c r="C309">
        <v>8581880</v>
      </c>
      <c r="D309" s="36">
        <v>461</v>
      </c>
      <c r="E309" s="37">
        <f t="shared" si="48"/>
        <v>18615.79175704989</v>
      </c>
      <c r="F309" s="38">
        <f t="shared" si="45"/>
        <v>0.98144872826764573</v>
      </c>
      <c r="G309" s="39">
        <f t="shared" si="46"/>
        <v>211.1245965996757</v>
      </c>
      <c r="H309" s="39">
        <f t="shared" si="47"/>
        <v>0</v>
      </c>
      <c r="I309" s="37">
        <f t="shared" si="49"/>
        <v>211.1245965996757</v>
      </c>
      <c r="J309" s="40">
        <f t="shared" si="50"/>
        <v>-213.09916849135388</v>
      </c>
      <c r="K309" s="37">
        <f t="shared" si="51"/>
        <v>-1.9745718916781811</v>
      </c>
      <c r="L309" s="37">
        <f t="shared" si="52"/>
        <v>97328.439032450493</v>
      </c>
      <c r="M309" s="37">
        <f t="shared" si="53"/>
        <v>-910.27764206364145</v>
      </c>
      <c r="N309" s="41">
        <f>'jan-mai'!M309</f>
        <v>-364337.59969521215</v>
      </c>
      <c r="O309" s="41">
        <f t="shared" si="54"/>
        <v>363427.32205314853</v>
      </c>
      <c r="P309" s="4"/>
      <c r="Q309" s="4"/>
      <c r="R309" s="4"/>
      <c r="S309" s="4"/>
      <c r="T309" s="4"/>
    </row>
    <row r="310" spans="1:20" s="34" customFormat="1" ht="14.5" x14ac:dyDescent="0.35">
      <c r="A310" s="33">
        <v>5044</v>
      </c>
      <c r="B310" s="34" t="s">
        <v>376</v>
      </c>
      <c r="C310">
        <v>20074201</v>
      </c>
      <c r="D310" s="36">
        <v>843</v>
      </c>
      <c r="E310" s="37">
        <f t="shared" si="48"/>
        <v>23812.812574139974</v>
      </c>
      <c r="F310" s="38">
        <f t="shared" si="45"/>
        <v>1.2554424180488992</v>
      </c>
      <c r="G310" s="39">
        <f t="shared" si="46"/>
        <v>-2907.0878936543745</v>
      </c>
      <c r="H310" s="39">
        <f t="shared" si="47"/>
        <v>0</v>
      </c>
      <c r="I310" s="37">
        <f t="shared" si="49"/>
        <v>-2907.0878936543745</v>
      </c>
      <c r="J310" s="40">
        <f t="shared" si="50"/>
        <v>-213.09916849135388</v>
      </c>
      <c r="K310" s="37">
        <f t="shared" si="51"/>
        <v>-3120.1870621457283</v>
      </c>
      <c r="L310" s="37">
        <f t="shared" si="52"/>
        <v>-2450675.0943506379</v>
      </c>
      <c r="M310" s="37">
        <f t="shared" si="53"/>
        <v>-2630317.693388849</v>
      </c>
      <c r="N310" s="41">
        <f>'jan-mai'!M310</f>
        <v>-3238553.9656031751</v>
      </c>
      <c r="O310" s="41">
        <f t="shared" si="54"/>
        <v>608236.27221432608</v>
      </c>
      <c r="P310" s="4"/>
      <c r="Q310" s="4"/>
      <c r="R310" s="4"/>
      <c r="S310" s="4"/>
      <c r="T310" s="4"/>
    </row>
    <row r="311" spans="1:20" s="34" customFormat="1" ht="14.5" x14ac:dyDescent="0.35">
      <c r="A311" s="33">
        <v>5045</v>
      </c>
      <c r="B311" s="34" t="s">
        <v>377</v>
      </c>
      <c r="C311">
        <v>38797706</v>
      </c>
      <c r="D311" s="36">
        <v>2359</v>
      </c>
      <c r="E311" s="37">
        <f t="shared" si="48"/>
        <v>16446.67486222976</v>
      </c>
      <c r="F311" s="38">
        <f t="shared" si="45"/>
        <v>0.86709006731631311</v>
      </c>
      <c r="G311" s="39">
        <f t="shared" si="46"/>
        <v>1512.5947334917539</v>
      </c>
      <c r="H311" s="39">
        <f t="shared" si="47"/>
        <v>218.47861490512969</v>
      </c>
      <c r="I311" s="37">
        <f t="shared" si="49"/>
        <v>1731.0733483968836</v>
      </c>
      <c r="J311" s="40">
        <f t="shared" si="50"/>
        <v>-213.09916849135388</v>
      </c>
      <c r="K311" s="37">
        <f t="shared" si="51"/>
        <v>1517.9741799055298</v>
      </c>
      <c r="L311" s="37">
        <f t="shared" si="52"/>
        <v>4083602.0288682482</v>
      </c>
      <c r="M311" s="37">
        <f t="shared" si="53"/>
        <v>3580901.0903971447</v>
      </c>
      <c r="N311" s="41">
        <f>'jan-mai'!M311</f>
        <v>2401440.3998832768</v>
      </c>
      <c r="O311" s="41">
        <f t="shared" si="54"/>
        <v>1179460.6905138679</v>
      </c>
      <c r="P311" s="4"/>
      <c r="Q311" s="4"/>
      <c r="R311" s="4"/>
      <c r="S311" s="4"/>
      <c r="T311" s="4"/>
    </row>
    <row r="312" spans="1:20" s="34" customFormat="1" ht="14.5" x14ac:dyDescent="0.35">
      <c r="A312" s="33">
        <v>5046</v>
      </c>
      <c r="B312" s="34" t="s">
        <v>378</v>
      </c>
      <c r="C312">
        <v>16335757</v>
      </c>
      <c r="D312" s="36">
        <v>1231</v>
      </c>
      <c r="E312" s="37">
        <f t="shared" si="48"/>
        <v>13270.314378554021</v>
      </c>
      <c r="F312" s="38">
        <f t="shared" si="45"/>
        <v>0.69962821568475031</v>
      </c>
      <c r="G312" s="39">
        <f t="shared" si="46"/>
        <v>3418.4110236971969</v>
      </c>
      <c r="H312" s="39">
        <f t="shared" si="47"/>
        <v>1330.2047841916381</v>
      </c>
      <c r="I312" s="37">
        <f t="shared" si="49"/>
        <v>4748.6158078888348</v>
      </c>
      <c r="J312" s="40">
        <f t="shared" si="50"/>
        <v>-213.09916849135388</v>
      </c>
      <c r="K312" s="37">
        <f t="shared" si="51"/>
        <v>4535.5166393974805</v>
      </c>
      <c r="L312" s="37">
        <f t="shared" si="52"/>
        <v>5845546.0595111558</v>
      </c>
      <c r="M312" s="37">
        <f t="shared" si="53"/>
        <v>5583220.9830982983</v>
      </c>
      <c r="N312" s="41">
        <f>'jan-mai'!M312</f>
        <v>4551656.1366495602</v>
      </c>
      <c r="O312" s="41">
        <f t="shared" si="54"/>
        <v>1031564.8464487381</v>
      </c>
      <c r="P312" s="4"/>
      <c r="Q312" s="4"/>
      <c r="R312" s="4"/>
      <c r="S312" s="4"/>
      <c r="T312" s="4"/>
    </row>
    <row r="313" spans="1:20" s="34" customFormat="1" ht="14.5" x14ac:dyDescent="0.35">
      <c r="A313" s="33">
        <v>5047</v>
      </c>
      <c r="B313" s="34" t="s">
        <v>379</v>
      </c>
      <c r="C313">
        <v>56761512</v>
      </c>
      <c r="D313" s="36">
        <v>3884</v>
      </c>
      <c r="E313" s="37">
        <f t="shared" si="48"/>
        <v>14614.189495365603</v>
      </c>
      <c r="F313" s="38">
        <f t="shared" si="45"/>
        <v>0.77047905789218807</v>
      </c>
      <c r="G313" s="39">
        <f t="shared" si="46"/>
        <v>2612.085953610248</v>
      </c>
      <c r="H313" s="39">
        <f t="shared" si="47"/>
        <v>859.8484933075847</v>
      </c>
      <c r="I313" s="37">
        <f t="shared" si="49"/>
        <v>3471.9344469178327</v>
      </c>
      <c r="J313" s="40">
        <f t="shared" si="50"/>
        <v>-213.09916849135388</v>
      </c>
      <c r="K313" s="37">
        <f t="shared" si="51"/>
        <v>3258.8352784264789</v>
      </c>
      <c r="L313" s="37">
        <f t="shared" si="52"/>
        <v>13484993.391828863</v>
      </c>
      <c r="M313" s="37">
        <f t="shared" si="53"/>
        <v>12657316.221408444</v>
      </c>
      <c r="N313" s="41">
        <f>'jan-mai'!M313</f>
        <v>10826554.223758647</v>
      </c>
      <c r="O313" s="41">
        <f t="shared" si="54"/>
        <v>1830761.9976497963</v>
      </c>
      <c r="P313" s="4"/>
      <c r="Q313" s="4"/>
      <c r="R313" s="4"/>
      <c r="S313" s="4"/>
      <c r="T313" s="4"/>
    </row>
    <row r="314" spans="1:20" s="34" customFormat="1" ht="14.5" x14ac:dyDescent="0.35">
      <c r="A314" s="33">
        <v>5049</v>
      </c>
      <c r="B314" s="34" t="s">
        <v>380</v>
      </c>
      <c r="C314">
        <v>19660575</v>
      </c>
      <c r="D314" s="36">
        <v>1103</v>
      </c>
      <c r="E314" s="37">
        <f t="shared" si="48"/>
        <v>17824.637352674523</v>
      </c>
      <c r="F314" s="38">
        <f t="shared" si="45"/>
        <v>0.93973804015020401</v>
      </c>
      <c r="G314" s="39">
        <f t="shared" si="46"/>
        <v>685.81723922489618</v>
      </c>
      <c r="H314" s="39">
        <f t="shared" si="47"/>
        <v>0</v>
      </c>
      <c r="I314" s="37">
        <f t="shared" si="49"/>
        <v>685.81723922489618</v>
      </c>
      <c r="J314" s="40">
        <f t="shared" si="50"/>
        <v>-213.09916849135388</v>
      </c>
      <c r="K314" s="37">
        <f t="shared" si="51"/>
        <v>472.71807073354228</v>
      </c>
      <c r="L314" s="37">
        <f t="shared" si="52"/>
        <v>756456.41486506048</v>
      </c>
      <c r="M314" s="37">
        <f t="shared" si="53"/>
        <v>521408.03201909713</v>
      </c>
      <c r="N314" s="41">
        <f>'jan-mai'!M314</f>
        <v>386415.57383119542</v>
      </c>
      <c r="O314" s="41">
        <f t="shared" si="54"/>
        <v>134992.45818790171</v>
      </c>
      <c r="P314" s="4"/>
      <c r="Q314" s="4"/>
      <c r="R314" s="4"/>
      <c r="S314" s="4"/>
      <c r="T314" s="4"/>
    </row>
    <row r="315" spans="1:20" s="34" customFormat="1" ht="14.5" x14ac:dyDescent="0.35">
      <c r="A315" s="33">
        <v>5052</v>
      </c>
      <c r="B315" s="34" t="s">
        <v>381</v>
      </c>
      <c r="C315">
        <v>7897573</v>
      </c>
      <c r="D315" s="36">
        <v>557</v>
      </c>
      <c r="E315" s="37">
        <f t="shared" si="48"/>
        <v>14178.766606822262</v>
      </c>
      <c r="F315" s="38">
        <f t="shared" si="45"/>
        <v>0.74752299747871409</v>
      </c>
      <c r="G315" s="39">
        <f t="shared" si="46"/>
        <v>2873.3396867362521</v>
      </c>
      <c r="H315" s="39">
        <f t="shared" si="47"/>
        <v>1012.2465042977537</v>
      </c>
      <c r="I315" s="37">
        <f t="shared" si="49"/>
        <v>3885.5861910340059</v>
      </c>
      <c r="J315" s="40">
        <f t="shared" si="50"/>
        <v>-213.09916849135388</v>
      </c>
      <c r="K315" s="37">
        <f t="shared" si="51"/>
        <v>3672.4870225426521</v>
      </c>
      <c r="L315" s="37">
        <f t="shared" si="52"/>
        <v>2164271.5084059411</v>
      </c>
      <c r="M315" s="37">
        <f t="shared" si="53"/>
        <v>2045575.2715562573</v>
      </c>
      <c r="N315" s="41">
        <f>'jan-mai'!M315</f>
        <v>1803308.5795400525</v>
      </c>
      <c r="O315" s="41">
        <f t="shared" si="54"/>
        <v>242266.69201620482</v>
      </c>
      <c r="P315" s="4"/>
      <c r="Q315" s="4"/>
      <c r="R315" s="4"/>
      <c r="S315" s="4"/>
      <c r="T315" s="4"/>
    </row>
    <row r="316" spans="1:20" s="34" customFormat="1" ht="14.5" x14ac:dyDescent="0.35">
      <c r="A316" s="33">
        <v>5053</v>
      </c>
      <c r="B316" s="34" t="s">
        <v>382</v>
      </c>
      <c r="C316">
        <v>101202874</v>
      </c>
      <c r="D316" s="36">
        <v>6816</v>
      </c>
      <c r="E316" s="37">
        <f t="shared" si="48"/>
        <v>14847.839495305165</v>
      </c>
      <c r="F316" s="38">
        <f t="shared" si="45"/>
        <v>0.78279738946213462</v>
      </c>
      <c r="G316" s="39">
        <f t="shared" si="46"/>
        <v>2471.8959536465109</v>
      </c>
      <c r="H316" s="39">
        <f t="shared" si="47"/>
        <v>778.07099332873804</v>
      </c>
      <c r="I316" s="37">
        <f t="shared" si="49"/>
        <v>3249.9669469752489</v>
      </c>
      <c r="J316" s="40">
        <f t="shared" si="50"/>
        <v>-213.09916849135388</v>
      </c>
      <c r="K316" s="37">
        <f t="shared" si="51"/>
        <v>3036.8677784838951</v>
      </c>
      <c r="L316" s="37">
        <f t="shared" si="52"/>
        <v>22151774.710583296</v>
      </c>
      <c r="M316" s="37">
        <f t="shared" si="53"/>
        <v>20699290.77814623</v>
      </c>
      <c r="N316" s="41">
        <f>'jan-mai'!M316</f>
        <v>16245371.065071817</v>
      </c>
      <c r="O316" s="41">
        <f t="shared" si="54"/>
        <v>4453919.7130744122</v>
      </c>
      <c r="P316" s="4"/>
      <c r="Q316" s="4"/>
      <c r="R316" s="4"/>
      <c r="S316" s="4"/>
      <c r="T316" s="4"/>
    </row>
    <row r="317" spans="1:20" s="34" customFormat="1" ht="14.5" x14ac:dyDescent="0.35">
      <c r="A317" s="33">
        <v>5054</v>
      </c>
      <c r="B317" s="34" t="s">
        <v>383</v>
      </c>
      <c r="C317">
        <v>139362443</v>
      </c>
      <c r="D317" s="36">
        <v>10084</v>
      </c>
      <c r="E317" s="37">
        <f t="shared" si="48"/>
        <v>13820.15499801666</v>
      </c>
      <c r="F317" s="38">
        <f t="shared" si="45"/>
        <v>0.72861652753117701</v>
      </c>
      <c r="G317" s="39">
        <f t="shared" si="46"/>
        <v>3088.5066520196137</v>
      </c>
      <c r="H317" s="39">
        <f t="shared" si="47"/>
        <v>1137.7605673797145</v>
      </c>
      <c r="I317" s="37">
        <f t="shared" si="49"/>
        <v>4226.2672193993285</v>
      </c>
      <c r="J317" s="40">
        <f t="shared" si="50"/>
        <v>-213.09916849135388</v>
      </c>
      <c r="K317" s="37">
        <f t="shared" si="51"/>
        <v>4013.1680509079747</v>
      </c>
      <c r="L317" s="37">
        <f t="shared" si="52"/>
        <v>42617678.640422828</v>
      </c>
      <c r="M317" s="37">
        <f t="shared" si="53"/>
        <v>40468786.625356019</v>
      </c>
      <c r="N317" s="41">
        <f>'jan-mai'!M317</f>
        <v>32698903.00607162</v>
      </c>
      <c r="O317" s="41">
        <f t="shared" si="54"/>
        <v>7769883.6192843989</v>
      </c>
      <c r="P317" s="4"/>
      <c r="Q317" s="4"/>
      <c r="R317" s="4"/>
      <c r="S317" s="4"/>
      <c r="T317" s="4"/>
    </row>
    <row r="318" spans="1:20" s="34" customFormat="1" ht="14.5" x14ac:dyDescent="0.35">
      <c r="A318" s="33">
        <v>5055</v>
      </c>
      <c r="B318" s="34" t="s">
        <v>431</v>
      </c>
      <c r="C318">
        <v>96721695</v>
      </c>
      <c r="D318" s="36">
        <v>5963</v>
      </c>
      <c r="E318" s="37">
        <f t="shared" si="48"/>
        <v>16220.307731007882</v>
      </c>
      <c r="F318" s="38">
        <f t="shared" si="45"/>
        <v>0.85515569804753511</v>
      </c>
      <c r="G318" s="39">
        <f t="shared" si="46"/>
        <v>1648.4150122248805</v>
      </c>
      <c r="H318" s="39">
        <f t="shared" si="47"/>
        <v>297.70711083278684</v>
      </c>
      <c r="I318" s="37">
        <f t="shared" si="49"/>
        <v>1946.1221230576673</v>
      </c>
      <c r="J318" s="40">
        <f t="shared" si="50"/>
        <v>-213.09916849135388</v>
      </c>
      <c r="K318" s="37">
        <f t="shared" si="51"/>
        <v>1733.0229545663135</v>
      </c>
      <c r="L318" s="37">
        <f t="shared" si="52"/>
        <v>11604726.219792871</v>
      </c>
      <c r="M318" s="37">
        <f t="shared" si="53"/>
        <v>10334015.878078928</v>
      </c>
      <c r="N318" s="41">
        <f>'jan-mai'!M318</f>
        <v>7464931.7405697284</v>
      </c>
      <c r="O318" s="41">
        <f t="shared" si="54"/>
        <v>2869084.1375091998</v>
      </c>
      <c r="P318" s="4"/>
      <c r="Q318" s="4"/>
      <c r="R318" s="4"/>
      <c r="S318" s="4"/>
      <c r="T318" s="4"/>
    </row>
    <row r="319" spans="1:20" s="34" customFormat="1" ht="14.5" x14ac:dyDescent="0.35">
      <c r="A319" s="33">
        <v>5056</v>
      </c>
      <c r="B319" s="34" t="s">
        <v>355</v>
      </c>
      <c r="C319">
        <v>83857607</v>
      </c>
      <c r="D319" s="36">
        <v>5050</v>
      </c>
      <c r="E319" s="37">
        <f t="shared" si="48"/>
        <v>16605.466732673267</v>
      </c>
      <c r="F319" s="38">
        <f t="shared" si="45"/>
        <v>0.87546178103872307</v>
      </c>
      <c r="G319" s="39">
        <f t="shared" si="46"/>
        <v>1417.3196112256496</v>
      </c>
      <c r="H319" s="39">
        <f t="shared" si="47"/>
        <v>162.90146024990224</v>
      </c>
      <c r="I319" s="37">
        <f t="shared" si="49"/>
        <v>1580.221071475552</v>
      </c>
      <c r="J319" s="40">
        <f t="shared" si="50"/>
        <v>-213.09916849135388</v>
      </c>
      <c r="K319" s="37">
        <f t="shared" si="51"/>
        <v>1367.1219029841982</v>
      </c>
      <c r="L319" s="37">
        <f t="shared" si="52"/>
        <v>7980116.4109515371</v>
      </c>
      <c r="M319" s="37">
        <f t="shared" si="53"/>
        <v>6903965.6100702006</v>
      </c>
      <c r="N319" s="41">
        <f>'jan-mai'!M319</f>
        <v>5397039.3339807345</v>
      </c>
      <c r="O319" s="41">
        <f t="shared" si="54"/>
        <v>1506926.2760894662</v>
      </c>
      <c r="P319" s="4"/>
      <c r="Q319" s="4"/>
      <c r="R319" s="4"/>
      <c r="S319" s="4"/>
      <c r="T319" s="4"/>
    </row>
    <row r="320" spans="1:20" s="34" customFormat="1" ht="14.5" x14ac:dyDescent="0.35">
      <c r="A320" s="33">
        <v>5057</v>
      </c>
      <c r="B320" s="34" t="s">
        <v>357</v>
      </c>
      <c r="C320">
        <v>151573278</v>
      </c>
      <c r="D320" s="36">
        <v>10323</v>
      </c>
      <c r="E320" s="37">
        <f t="shared" si="48"/>
        <v>14683.064806742226</v>
      </c>
      <c r="F320" s="38">
        <f t="shared" si="45"/>
        <v>0.77411025379520548</v>
      </c>
      <c r="G320" s="39">
        <f t="shared" si="46"/>
        <v>2570.760766784274</v>
      </c>
      <c r="H320" s="39">
        <f t="shared" si="47"/>
        <v>835.74213432576653</v>
      </c>
      <c r="I320" s="37">
        <f t="shared" si="49"/>
        <v>3406.5029011100405</v>
      </c>
      <c r="J320" s="40">
        <f t="shared" si="50"/>
        <v>-213.09916849135388</v>
      </c>
      <c r="K320" s="37">
        <f t="shared" si="51"/>
        <v>3193.4037326186867</v>
      </c>
      <c r="L320" s="37">
        <f t="shared" si="52"/>
        <v>35165329.44815895</v>
      </c>
      <c r="M320" s="37">
        <f t="shared" si="53"/>
        <v>32965506.731822703</v>
      </c>
      <c r="N320" s="41">
        <f>'jan-mai'!M320</f>
        <v>26076232.055551104</v>
      </c>
      <c r="O320" s="41">
        <f t="shared" si="54"/>
        <v>6889274.6762715988</v>
      </c>
      <c r="P320" s="4"/>
      <c r="Q320" s="4"/>
      <c r="R320" s="4"/>
      <c r="S320" s="4"/>
      <c r="T320" s="4"/>
    </row>
    <row r="321" spans="1:20" s="34" customFormat="1" ht="14.5" x14ac:dyDescent="0.35">
      <c r="A321" s="33">
        <v>5058</v>
      </c>
      <c r="B321" s="34" t="s">
        <v>358</v>
      </c>
      <c r="C321">
        <v>66223672</v>
      </c>
      <c r="D321" s="36">
        <v>4288</v>
      </c>
      <c r="E321" s="37">
        <f t="shared" si="48"/>
        <v>15443.953358208955</v>
      </c>
      <c r="F321" s="38">
        <f t="shared" si="45"/>
        <v>0.81422528682395778</v>
      </c>
      <c r="G321" s="39">
        <f t="shared" si="46"/>
        <v>2114.2276359042366</v>
      </c>
      <c r="H321" s="39">
        <f t="shared" si="47"/>
        <v>569.43114131241134</v>
      </c>
      <c r="I321" s="37">
        <f t="shared" si="49"/>
        <v>2683.6587772166481</v>
      </c>
      <c r="J321" s="40">
        <f t="shared" si="50"/>
        <v>-213.09916849135388</v>
      </c>
      <c r="K321" s="37">
        <f t="shared" si="51"/>
        <v>2470.5596087252943</v>
      </c>
      <c r="L321" s="37">
        <f t="shared" si="52"/>
        <v>11507528.836704986</v>
      </c>
      <c r="M321" s="37">
        <f t="shared" si="53"/>
        <v>10593759.602214063</v>
      </c>
      <c r="N321" s="41">
        <f>'jan-mai'!M321</f>
        <v>9018669.8364771027</v>
      </c>
      <c r="O321" s="41">
        <f t="shared" si="54"/>
        <v>1575089.7657369599</v>
      </c>
      <c r="P321" s="4"/>
      <c r="Q321" s="4"/>
      <c r="R321" s="4"/>
      <c r="S321" s="4"/>
      <c r="T321" s="4"/>
    </row>
    <row r="322" spans="1:20" s="34" customFormat="1" ht="14.5" x14ac:dyDescent="0.35">
      <c r="A322" s="33">
        <v>5059</v>
      </c>
      <c r="B322" s="34" t="s">
        <v>432</v>
      </c>
      <c r="C322">
        <v>268381840</v>
      </c>
      <c r="D322" s="36">
        <v>18217</v>
      </c>
      <c r="E322" s="37">
        <f t="shared" si="48"/>
        <v>14732.49382444969</v>
      </c>
      <c r="F322" s="38">
        <f t="shared" si="45"/>
        <v>0.77671621583010719</v>
      </c>
      <c r="G322" s="39">
        <f t="shared" si="46"/>
        <v>2541.103356159796</v>
      </c>
      <c r="H322" s="39">
        <f t="shared" si="47"/>
        <v>818.44197812815423</v>
      </c>
      <c r="I322" s="37">
        <f t="shared" si="49"/>
        <v>3359.54533428795</v>
      </c>
      <c r="J322" s="40">
        <f t="shared" si="50"/>
        <v>-213.09916849135388</v>
      </c>
      <c r="K322" s="37">
        <f t="shared" si="51"/>
        <v>3146.4461657965962</v>
      </c>
      <c r="L322" s="37">
        <f t="shared" si="52"/>
        <v>61200837.354723588</v>
      </c>
      <c r="M322" s="37">
        <f t="shared" si="53"/>
        <v>57318809.802316591</v>
      </c>
      <c r="N322" s="41">
        <f>'jan-mai'!M322</f>
        <v>46274774.690450877</v>
      </c>
      <c r="O322" s="41">
        <f t="shared" si="54"/>
        <v>11044035.111865714</v>
      </c>
      <c r="P322" s="4"/>
      <c r="Q322" s="4"/>
      <c r="R322" s="4"/>
      <c r="S322" s="4"/>
      <c r="T322" s="4"/>
    </row>
    <row r="323" spans="1:20" s="34" customFormat="1" ht="14.5" x14ac:dyDescent="0.35">
      <c r="A323" s="33">
        <v>5060</v>
      </c>
      <c r="B323" s="34" t="s">
        <v>433</v>
      </c>
      <c r="C323">
        <v>162006242</v>
      </c>
      <c r="D323" s="36">
        <v>9623</v>
      </c>
      <c r="E323" s="37">
        <f t="shared" si="48"/>
        <v>16835.315598046349</v>
      </c>
      <c r="F323" s="38">
        <f t="shared" si="45"/>
        <v>0.88757971185564588</v>
      </c>
      <c r="G323" s="39">
        <f t="shared" si="46"/>
        <v>1279.4102920018006</v>
      </c>
      <c r="H323" s="39">
        <f t="shared" si="47"/>
        <v>82.454357369323589</v>
      </c>
      <c r="I323" s="37">
        <f t="shared" si="49"/>
        <v>1361.8646493711242</v>
      </c>
      <c r="J323" s="40">
        <f t="shared" si="50"/>
        <v>-213.09916849135388</v>
      </c>
      <c r="K323" s="37">
        <f t="shared" si="51"/>
        <v>1148.7654808797704</v>
      </c>
      <c r="L323" s="37">
        <f t="shared" si="52"/>
        <v>13105223.520898327</v>
      </c>
      <c r="M323" s="37">
        <f t="shared" si="53"/>
        <v>11054570.222506031</v>
      </c>
      <c r="N323" s="41">
        <f>'jan-mai'!M323</f>
        <v>11617700.44787061</v>
      </c>
      <c r="O323" s="41">
        <f t="shared" si="54"/>
        <v>-563130.22536457889</v>
      </c>
      <c r="P323" s="4"/>
      <c r="Q323" s="4"/>
      <c r="R323" s="4"/>
      <c r="S323" s="4"/>
      <c r="T323" s="4"/>
    </row>
    <row r="324" spans="1:20" s="34" customFormat="1" ht="14.5" x14ac:dyDescent="0.35">
      <c r="A324" s="33">
        <v>5061</v>
      </c>
      <c r="B324" s="34" t="s">
        <v>285</v>
      </c>
      <c r="C324">
        <v>30670128</v>
      </c>
      <c r="D324" s="36">
        <v>2003</v>
      </c>
      <c r="E324" s="37">
        <f t="shared" si="48"/>
        <v>15312.095856215676</v>
      </c>
      <c r="F324" s="38">
        <f t="shared" si="45"/>
        <v>0.8072735880011106</v>
      </c>
      <c r="G324" s="39">
        <f t="shared" si="46"/>
        <v>2193.3421371002046</v>
      </c>
      <c r="H324" s="39">
        <f t="shared" si="47"/>
        <v>615.58126701005915</v>
      </c>
      <c r="I324" s="37">
        <f t="shared" si="49"/>
        <v>2808.9234041102636</v>
      </c>
      <c r="J324" s="40">
        <f t="shared" si="50"/>
        <v>-213.09916849135388</v>
      </c>
      <c r="K324" s="37">
        <f t="shared" si="51"/>
        <v>2595.8242356189098</v>
      </c>
      <c r="L324" s="37">
        <f t="shared" si="52"/>
        <v>5626273.578432858</v>
      </c>
      <c r="M324" s="37">
        <f t="shared" si="53"/>
        <v>5199435.9439446768</v>
      </c>
      <c r="N324" s="41">
        <f>'jan-mai'!M324</f>
        <v>3570859.722834337</v>
      </c>
      <c r="O324" s="41">
        <f t="shared" si="54"/>
        <v>1628576.2211103397</v>
      </c>
      <c r="P324" s="4"/>
      <c r="Q324" s="4"/>
      <c r="R324" s="4"/>
      <c r="S324" s="4"/>
      <c r="T324" s="4"/>
    </row>
    <row r="325" spans="1:20" s="34" customFormat="1" ht="14.5" x14ac:dyDescent="0.35">
      <c r="A325" s="33">
        <v>5401</v>
      </c>
      <c r="B325" s="34" t="s">
        <v>324</v>
      </c>
      <c r="C325">
        <v>1433310543</v>
      </c>
      <c r="D325" s="36">
        <v>76974</v>
      </c>
      <c r="E325" s="37">
        <f t="shared" si="48"/>
        <v>18620.710148881441</v>
      </c>
      <c r="F325" s="38">
        <f t="shared" si="45"/>
        <v>0.98170803227529668</v>
      </c>
      <c r="G325" s="39">
        <f t="shared" si="46"/>
        <v>208.17356150074556</v>
      </c>
      <c r="H325" s="39">
        <f t="shared" si="47"/>
        <v>0</v>
      </c>
      <c r="I325" s="37">
        <f t="shared" si="49"/>
        <v>208.17356150074556</v>
      </c>
      <c r="J325" s="40">
        <f t="shared" si="50"/>
        <v>-213.09916849135388</v>
      </c>
      <c r="K325" s="37">
        <f t="shared" si="51"/>
        <v>-4.9256069906083155</v>
      </c>
      <c r="L325" s="37">
        <f t="shared" si="52"/>
        <v>16023951.72295839</v>
      </c>
      <c r="M325" s="37">
        <f t="shared" si="53"/>
        <v>-379143.67249508447</v>
      </c>
      <c r="N325" s="41">
        <f>'jan-mai'!M325</f>
        <v>-3445893.3460720903</v>
      </c>
      <c r="O325" s="41">
        <f t="shared" si="54"/>
        <v>3066749.673577006</v>
      </c>
      <c r="P325" s="4"/>
      <c r="Q325" s="4"/>
      <c r="R325" s="4"/>
      <c r="S325" s="4"/>
      <c r="T325" s="4"/>
    </row>
    <row r="326" spans="1:20" s="34" customFormat="1" ht="14.5" x14ac:dyDescent="0.35">
      <c r="A326" s="33">
        <v>5402</v>
      </c>
      <c r="B326" s="34" t="s">
        <v>441</v>
      </c>
      <c r="C326">
        <v>403687876</v>
      </c>
      <c r="D326" s="36">
        <v>24703</v>
      </c>
      <c r="E326" s="37">
        <f t="shared" si="48"/>
        <v>16341.653888191717</v>
      </c>
      <c r="F326" s="38">
        <f t="shared" si="45"/>
        <v>0.86155322511501198</v>
      </c>
      <c r="G326" s="39">
        <f t="shared" si="46"/>
        <v>1575.6073179145799</v>
      </c>
      <c r="H326" s="39">
        <f t="shared" si="47"/>
        <v>255.23595581844481</v>
      </c>
      <c r="I326" s="37">
        <f t="shared" si="49"/>
        <v>1830.8432737330247</v>
      </c>
      <c r="J326" s="40">
        <f t="shared" si="50"/>
        <v>-213.09916849135388</v>
      </c>
      <c r="K326" s="37">
        <f t="shared" si="51"/>
        <v>1617.7441052416709</v>
      </c>
      <c r="L326" s="37">
        <f t="shared" si="52"/>
        <v>45227321.391026907</v>
      </c>
      <c r="M326" s="37">
        <f t="shared" si="53"/>
        <v>39963132.631784998</v>
      </c>
      <c r="N326" s="41">
        <f>'jan-mai'!M326</f>
        <v>29282823.729044747</v>
      </c>
      <c r="O326" s="41">
        <f t="shared" si="54"/>
        <v>10680308.902740251</v>
      </c>
      <c r="P326" s="4"/>
      <c r="Q326" s="4"/>
      <c r="R326" s="4"/>
      <c r="S326" s="4"/>
      <c r="T326" s="4"/>
    </row>
    <row r="327" spans="1:20" s="34" customFormat="1" ht="14.5" x14ac:dyDescent="0.35">
      <c r="A327" s="33">
        <v>5403</v>
      </c>
      <c r="B327" s="34" t="s">
        <v>342</v>
      </c>
      <c r="C327">
        <v>341876039</v>
      </c>
      <c r="D327" s="36">
        <v>20789</v>
      </c>
      <c r="E327" s="37">
        <f t="shared" si="48"/>
        <v>16445.044927605944</v>
      </c>
      <c r="F327" s="38">
        <f t="shared" si="45"/>
        <v>0.86700413504522944</v>
      </c>
      <c r="G327" s="39">
        <f t="shared" si="46"/>
        <v>1513.5726942660433</v>
      </c>
      <c r="H327" s="39">
        <f t="shared" si="47"/>
        <v>219.04909202346516</v>
      </c>
      <c r="I327" s="37">
        <f t="shared" si="49"/>
        <v>1732.6217862895085</v>
      </c>
      <c r="J327" s="40">
        <f t="shared" si="50"/>
        <v>-213.09916849135388</v>
      </c>
      <c r="K327" s="37">
        <f t="shared" si="51"/>
        <v>1519.5226177981547</v>
      </c>
      <c r="L327" s="37">
        <f t="shared" si="52"/>
        <v>36019474.31517259</v>
      </c>
      <c r="M327" s="37">
        <f t="shared" si="53"/>
        <v>31589355.701405838</v>
      </c>
      <c r="N327" s="41">
        <f>'jan-mai'!M327</f>
        <v>22547321.889242668</v>
      </c>
      <c r="O327" s="41">
        <f t="shared" si="54"/>
        <v>9042033.8121631704</v>
      </c>
      <c r="P327" s="4"/>
      <c r="Q327" s="4"/>
      <c r="R327" s="4"/>
      <c r="S327" s="4"/>
      <c r="T327" s="4"/>
    </row>
    <row r="328" spans="1:20" s="34" customFormat="1" ht="14.5" x14ac:dyDescent="0.35">
      <c r="A328" s="33">
        <v>5404</v>
      </c>
      <c r="B328" s="34" t="s">
        <v>339</v>
      </c>
      <c r="C328">
        <v>28054055</v>
      </c>
      <c r="D328" s="36">
        <v>2029</v>
      </c>
      <c r="E328" s="37">
        <f t="shared" si="48"/>
        <v>13826.542631838343</v>
      </c>
      <c r="F328" s="38">
        <f t="shared" ref="F328:F363" si="55">IF(ISNUMBER(C328),E328/E$364,"")</f>
        <v>0.72895329188548152</v>
      </c>
      <c r="G328" s="39">
        <f t="shared" ref="G328:G363" si="56">(E$364-E328)*0.6</f>
        <v>3084.6740717266039</v>
      </c>
      <c r="H328" s="39">
        <f t="shared" ref="H328:H363" si="57">IF(E328&gt;=E$364*0.9,0,IF(E328&lt;0.9*E$364,(E$364*0.9-E328)*0.35))</f>
        <v>1135.5248955421255</v>
      </c>
      <c r="I328" s="37">
        <f t="shared" si="49"/>
        <v>4220.1989672687296</v>
      </c>
      <c r="J328" s="40">
        <f t="shared" si="50"/>
        <v>-213.09916849135388</v>
      </c>
      <c r="K328" s="37">
        <f t="shared" si="51"/>
        <v>4007.0997987773758</v>
      </c>
      <c r="L328" s="37">
        <f t="shared" si="52"/>
        <v>8562783.7045882531</v>
      </c>
      <c r="M328" s="37">
        <f t="shared" si="53"/>
        <v>8130405.4917192953</v>
      </c>
      <c r="N328" s="41">
        <f>'jan-mai'!M328</f>
        <v>6555230.123405328</v>
      </c>
      <c r="O328" s="41">
        <f t="shared" si="54"/>
        <v>1575175.3683139673</v>
      </c>
      <c r="P328" s="4"/>
      <c r="Q328" s="4"/>
      <c r="R328" s="4"/>
      <c r="S328" s="4"/>
      <c r="T328" s="4"/>
    </row>
    <row r="329" spans="1:20" s="34" customFormat="1" ht="14.5" x14ac:dyDescent="0.35">
      <c r="A329" s="33">
        <v>5405</v>
      </c>
      <c r="B329" s="34" t="s">
        <v>340</v>
      </c>
      <c r="C329">
        <v>92291127</v>
      </c>
      <c r="D329" s="36">
        <v>5788</v>
      </c>
      <c r="E329" s="37">
        <f t="shared" ref="E329:E363" si="58">(C329)/D329</f>
        <v>15945.253455425018</v>
      </c>
      <c r="F329" s="38">
        <f t="shared" si="55"/>
        <v>0.84065447927057124</v>
      </c>
      <c r="G329" s="39">
        <f t="shared" si="56"/>
        <v>1813.4475775745991</v>
      </c>
      <c r="H329" s="39">
        <f t="shared" si="57"/>
        <v>393.97610728678944</v>
      </c>
      <c r="I329" s="37">
        <f t="shared" ref="I329:I363" si="59">G329+H329</f>
        <v>2207.4236848613887</v>
      </c>
      <c r="J329" s="40">
        <f t="shared" ref="J329:J363" si="60">I$366</f>
        <v>-213.09916849135388</v>
      </c>
      <c r="K329" s="37">
        <f t="shared" ref="K329:K363" si="61">I329+J329</f>
        <v>1994.3245163700349</v>
      </c>
      <c r="L329" s="37">
        <f t="shared" ref="L329:L363" si="62">(I329*D329)</f>
        <v>12776568.287977718</v>
      </c>
      <c r="M329" s="37">
        <f t="shared" ref="M329:M363" si="63">(K329*D329)</f>
        <v>11543150.300749762</v>
      </c>
      <c r="N329" s="41">
        <f>'jan-mai'!M329</f>
        <v>8234531.7386495974</v>
      </c>
      <c r="O329" s="41">
        <f t="shared" ref="O329:O363" si="64">M329-N329</f>
        <v>3308618.5621001646</v>
      </c>
      <c r="P329" s="4"/>
      <c r="Q329" s="4"/>
      <c r="R329" s="4"/>
      <c r="S329" s="4"/>
      <c r="T329" s="4"/>
    </row>
    <row r="330" spans="1:20" s="34" customFormat="1" ht="14.5" x14ac:dyDescent="0.35">
      <c r="A330" s="33">
        <v>5406</v>
      </c>
      <c r="B330" s="34" t="s">
        <v>341</v>
      </c>
      <c r="C330">
        <v>201400596</v>
      </c>
      <c r="D330" s="36">
        <v>11448</v>
      </c>
      <c r="E330" s="37">
        <f t="shared" si="58"/>
        <v>17592.64465408805</v>
      </c>
      <c r="F330" s="38">
        <f t="shared" si="55"/>
        <v>0.92750708366086498</v>
      </c>
      <c r="G330" s="39">
        <f t="shared" si="56"/>
        <v>825.01285837678006</v>
      </c>
      <c r="H330" s="39">
        <f t="shared" si="57"/>
        <v>0</v>
      </c>
      <c r="I330" s="37">
        <f t="shared" si="59"/>
        <v>825.01285837678006</v>
      </c>
      <c r="J330" s="40">
        <f t="shared" si="60"/>
        <v>-213.09916849135388</v>
      </c>
      <c r="K330" s="37">
        <f t="shared" si="61"/>
        <v>611.91368988542615</v>
      </c>
      <c r="L330" s="37">
        <f t="shared" si="62"/>
        <v>9444747.2026973777</v>
      </c>
      <c r="M330" s="37">
        <f t="shared" si="63"/>
        <v>7005187.9218083583</v>
      </c>
      <c r="N330" s="41">
        <f>'jan-mai'!M330</f>
        <v>4384433.4101718301</v>
      </c>
      <c r="O330" s="41">
        <f t="shared" si="64"/>
        <v>2620754.5116365282</v>
      </c>
      <c r="P330" s="4"/>
      <c r="Q330" s="4"/>
      <c r="R330" s="4"/>
      <c r="S330" s="4"/>
      <c r="T330" s="4"/>
    </row>
    <row r="331" spans="1:20" s="34" customFormat="1" ht="14.5" x14ac:dyDescent="0.35">
      <c r="A331" s="33">
        <v>5411</v>
      </c>
      <c r="B331" s="34" t="s">
        <v>325</v>
      </c>
      <c r="C331">
        <v>38612844</v>
      </c>
      <c r="D331" s="36">
        <v>2839</v>
      </c>
      <c r="E331" s="37">
        <f t="shared" si="58"/>
        <v>13600.860866502289</v>
      </c>
      <c r="F331" s="38">
        <f t="shared" si="55"/>
        <v>0.71705505599667563</v>
      </c>
      <c r="G331" s="39">
        <f t="shared" si="56"/>
        <v>3220.0831309282362</v>
      </c>
      <c r="H331" s="39">
        <f t="shared" si="57"/>
        <v>1214.5135134097443</v>
      </c>
      <c r="I331" s="37">
        <f t="shared" si="59"/>
        <v>4434.5966443379803</v>
      </c>
      <c r="J331" s="40">
        <f t="shared" si="60"/>
        <v>-213.09916849135388</v>
      </c>
      <c r="K331" s="37">
        <f t="shared" si="61"/>
        <v>4221.497475846626</v>
      </c>
      <c r="L331" s="37">
        <f t="shared" si="62"/>
        <v>12589819.873275526</v>
      </c>
      <c r="M331" s="37">
        <f t="shared" si="63"/>
        <v>11984831.333928572</v>
      </c>
      <c r="N331" s="41">
        <f>'jan-mai'!M331</f>
        <v>8984976.6065784767</v>
      </c>
      <c r="O331" s="41">
        <f t="shared" si="64"/>
        <v>2999854.7273500953</v>
      </c>
      <c r="P331" s="4"/>
      <c r="Q331" s="4"/>
      <c r="R331" s="4"/>
      <c r="S331" s="4"/>
      <c r="T331" s="4"/>
    </row>
    <row r="332" spans="1:20" s="34" customFormat="1" ht="14.5" x14ac:dyDescent="0.35">
      <c r="A332" s="33">
        <v>5412</v>
      </c>
      <c r="B332" s="34" t="s">
        <v>313</v>
      </c>
      <c r="C332">
        <v>60209250</v>
      </c>
      <c r="D332" s="36">
        <v>4216</v>
      </c>
      <c r="E332" s="37">
        <f t="shared" si="58"/>
        <v>14281.131404174574</v>
      </c>
      <c r="F332" s="38">
        <f t="shared" si="55"/>
        <v>0.75291980259406754</v>
      </c>
      <c r="G332" s="39">
        <f t="shared" si="56"/>
        <v>2811.9208083248654</v>
      </c>
      <c r="H332" s="39">
        <f t="shared" si="57"/>
        <v>976.41882522444484</v>
      </c>
      <c r="I332" s="37">
        <f t="shared" si="59"/>
        <v>3788.3396335493103</v>
      </c>
      <c r="J332" s="40">
        <f t="shared" si="60"/>
        <v>-213.09916849135388</v>
      </c>
      <c r="K332" s="37">
        <f t="shared" si="61"/>
        <v>3575.2404650579565</v>
      </c>
      <c r="L332" s="37">
        <f t="shared" si="62"/>
        <v>15971639.895043893</v>
      </c>
      <c r="M332" s="37">
        <f t="shared" si="63"/>
        <v>15073213.800684344</v>
      </c>
      <c r="N332" s="41">
        <f>'jan-mai'!M332</f>
        <v>12051536.507972823</v>
      </c>
      <c r="O332" s="41">
        <f t="shared" si="64"/>
        <v>3021677.2927115206</v>
      </c>
      <c r="P332" s="4"/>
      <c r="Q332" s="4"/>
      <c r="R332" s="4"/>
      <c r="S332" s="4"/>
      <c r="T332" s="4"/>
    </row>
    <row r="333" spans="1:20" s="34" customFormat="1" ht="14.5" x14ac:dyDescent="0.35">
      <c r="A333" s="33">
        <v>5413</v>
      </c>
      <c r="B333" s="34" t="s">
        <v>326</v>
      </c>
      <c r="C333">
        <v>21300514</v>
      </c>
      <c r="D333" s="36">
        <v>1361</v>
      </c>
      <c r="E333" s="37">
        <f t="shared" si="58"/>
        <v>15650.634827332844</v>
      </c>
      <c r="F333" s="38">
        <f t="shared" si="55"/>
        <v>0.8251218024100494</v>
      </c>
      <c r="G333" s="39">
        <f t="shared" si="56"/>
        <v>1990.2187544299034</v>
      </c>
      <c r="H333" s="39">
        <f t="shared" si="57"/>
        <v>497.09262711905029</v>
      </c>
      <c r="I333" s="37">
        <f t="shared" si="59"/>
        <v>2487.3113815489537</v>
      </c>
      <c r="J333" s="40">
        <f t="shared" si="60"/>
        <v>-213.09916849135388</v>
      </c>
      <c r="K333" s="37">
        <f t="shared" si="61"/>
        <v>2274.2122130575999</v>
      </c>
      <c r="L333" s="37">
        <f t="shared" si="62"/>
        <v>3385230.7902881261</v>
      </c>
      <c r="M333" s="37">
        <f t="shared" si="63"/>
        <v>3095202.8219713937</v>
      </c>
      <c r="N333" s="41">
        <f>'jan-mai'!M333</f>
        <v>2436707.8395045092</v>
      </c>
      <c r="O333" s="41">
        <f t="shared" si="64"/>
        <v>658494.98246688442</v>
      </c>
      <c r="P333" s="4"/>
      <c r="Q333" s="4"/>
      <c r="R333" s="4"/>
      <c r="S333" s="4"/>
      <c r="T333" s="4"/>
    </row>
    <row r="334" spans="1:20" s="34" customFormat="1" ht="14.5" x14ac:dyDescent="0.35">
      <c r="A334" s="33">
        <v>5414</v>
      </c>
      <c r="B334" s="34" t="s">
        <v>327</v>
      </c>
      <c r="C334">
        <v>16185799</v>
      </c>
      <c r="D334" s="36">
        <v>1091</v>
      </c>
      <c r="E334" s="37">
        <f t="shared" si="58"/>
        <v>14835.746104491292</v>
      </c>
      <c r="F334" s="38">
        <f t="shared" si="55"/>
        <v>0.78215981018591474</v>
      </c>
      <c r="G334" s="39">
        <f t="shared" si="56"/>
        <v>2479.1519881348345</v>
      </c>
      <c r="H334" s="39">
        <f t="shared" si="57"/>
        <v>782.30368011359326</v>
      </c>
      <c r="I334" s="37">
        <f t="shared" si="59"/>
        <v>3261.4556682484276</v>
      </c>
      <c r="J334" s="40">
        <f t="shared" si="60"/>
        <v>-213.09916849135388</v>
      </c>
      <c r="K334" s="37">
        <f t="shared" si="61"/>
        <v>3048.3564997570738</v>
      </c>
      <c r="L334" s="37">
        <f t="shared" si="62"/>
        <v>3558248.1340590348</v>
      </c>
      <c r="M334" s="37">
        <f t="shared" si="63"/>
        <v>3325756.9412349677</v>
      </c>
      <c r="N334" s="41">
        <f>'jan-mai'!M334</f>
        <v>2783993.0451134611</v>
      </c>
      <c r="O334" s="41">
        <f t="shared" si="64"/>
        <v>541763.89612150658</v>
      </c>
      <c r="P334" s="4"/>
      <c r="Q334" s="4"/>
      <c r="R334" s="4"/>
      <c r="S334" s="4"/>
      <c r="T334" s="4"/>
    </row>
    <row r="335" spans="1:20" s="34" customFormat="1" ht="14.5" x14ac:dyDescent="0.35">
      <c r="A335" s="33">
        <v>5415</v>
      </c>
      <c r="B335" s="34" t="s">
        <v>387</v>
      </c>
      <c r="C335">
        <v>12852740</v>
      </c>
      <c r="D335" s="36">
        <v>1034</v>
      </c>
      <c r="E335" s="37">
        <f t="shared" si="58"/>
        <v>12430.116054158607</v>
      </c>
      <c r="F335" s="38">
        <f t="shared" si="55"/>
        <v>0.6553318683828312</v>
      </c>
      <c r="G335" s="39">
        <f t="shared" si="56"/>
        <v>3922.5300183344457</v>
      </c>
      <c r="H335" s="39">
        <f t="shared" si="57"/>
        <v>1624.2741977300332</v>
      </c>
      <c r="I335" s="37">
        <f t="shared" si="59"/>
        <v>5546.8042160644791</v>
      </c>
      <c r="J335" s="40">
        <f t="shared" si="60"/>
        <v>-213.09916849135388</v>
      </c>
      <c r="K335" s="37">
        <f t="shared" si="61"/>
        <v>5333.7050475731248</v>
      </c>
      <c r="L335" s="37">
        <f t="shared" si="62"/>
        <v>5735395.5594106717</v>
      </c>
      <c r="M335" s="37">
        <f t="shared" si="63"/>
        <v>5515051.0191906113</v>
      </c>
      <c r="N335" s="41">
        <f>'jan-mai'!M335</f>
        <v>4036413.4496309054</v>
      </c>
      <c r="O335" s="41">
        <f t="shared" si="64"/>
        <v>1478637.5695597059</v>
      </c>
      <c r="P335" s="4"/>
      <c r="Q335" s="4"/>
      <c r="R335" s="4"/>
      <c r="S335" s="4"/>
      <c r="T335" s="4"/>
    </row>
    <row r="336" spans="1:20" s="34" customFormat="1" ht="14.5" x14ac:dyDescent="0.35">
      <c r="A336" s="33">
        <v>5416</v>
      </c>
      <c r="B336" s="34" t="s">
        <v>328</v>
      </c>
      <c r="C336">
        <v>78185068</v>
      </c>
      <c r="D336" s="36">
        <v>4005</v>
      </c>
      <c r="E336" s="37">
        <f t="shared" si="58"/>
        <v>19521.864669163544</v>
      </c>
      <c r="F336" s="38">
        <f t="shared" si="55"/>
        <v>1.029218069422579</v>
      </c>
      <c r="G336" s="39">
        <f t="shared" si="56"/>
        <v>-332.51915066851649</v>
      </c>
      <c r="H336" s="39">
        <f t="shared" si="57"/>
        <v>0</v>
      </c>
      <c r="I336" s="37">
        <f t="shared" si="59"/>
        <v>-332.51915066851649</v>
      </c>
      <c r="J336" s="40">
        <f t="shared" si="60"/>
        <v>-213.09916849135388</v>
      </c>
      <c r="K336" s="37">
        <f t="shared" si="61"/>
        <v>-545.61831915987034</v>
      </c>
      <c r="L336" s="37">
        <f t="shared" si="62"/>
        <v>-1331739.1984274085</v>
      </c>
      <c r="M336" s="37">
        <f t="shared" si="63"/>
        <v>-2185201.3682352807</v>
      </c>
      <c r="N336" s="41">
        <f>'jan-mai'!M336</f>
        <v>-4568113.9483282492</v>
      </c>
      <c r="O336" s="41">
        <f t="shared" si="64"/>
        <v>2382912.5800929684</v>
      </c>
      <c r="P336" s="4"/>
      <c r="Q336" s="4"/>
      <c r="R336" s="4"/>
      <c r="S336" s="4"/>
      <c r="T336" s="4"/>
    </row>
    <row r="337" spans="1:20" s="34" customFormat="1" ht="14.5" x14ac:dyDescent="0.35">
      <c r="A337" s="33">
        <v>5417</v>
      </c>
      <c r="B337" s="34" t="s">
        <v>329</v>
      </c>
      <c r="C337">
        <v>33425005</v>
      </c>
      <c r="D337" s="36">
        <v>2146</v>
      </c>
      <c r="E337" s="37">
        <f t="shared" si="58"/>
        <v>15575.491612301958</v>
      </c>
      <c r="F337" s="38">
        <f t="shared" si="55"/>
        <v>0.82116015448271495</v>
      </c>
      <c r="G337" s="39">
        <f t="shared" si="56"/>
        <v>2035.3046834484353</v>
      </c>
      <c r="H337" s="39">
        <f t="shared" si="57"/>
        <v>523.39275237986055</v>
      </c>
      <c r="I337" s="37">
        <f t="shared" si="59"/>
        <v>2558.697435828296</v>
      </c>
      <c r="J337" s="40">
        <f t="shared" si="60"/>
        <v>-213.09916849135388</v>
      </c>
      <c r="K337" s="37">
        <f t="shared" si="61"/>
        <v>2345.5982673369422</v>
      </c>
      <c r="L337" s="37">
        <f t="shared" si="62"/>
        <v>5490964.6972875232</v>
      </c>
      <c r="M337" s="37">
        <f t="shared" si="63"/>
        <v>5033653.8817050783</v>
      </c>
      <c r="N337" s="41">
        <f>'jan-mai'!M337</f>
        <v>5273112.8509747796</v>
      </c>
      <c r="O337" s="41">
        <f t="shared" si="64"/>
        <v>-239458.96926970128</v>
      </c>
      <c r="P337" s="4"/>
      <c r="Q337" s="4"/>
      <c r="R337" s="4"/>
      <c r="S337" s="4"/>
      <c r="T337" s="4"/>
    </row>
    <row r="338" spans="1:20" s="34" customFormat="1" ht="14.5" x14ac:dyDescent="0.35">
      <c r="A338" s="33">
        <v>5418</v>
      </c>
      <c r="B338" s="34" t="s">
        <v>330</v>
      </c>
      <c r="C338">
        <v>118600049</v>
      </c>
      <c r="D338" s="36">
        <v>6640</v>
      </c>
      <c r="E338" s="37">
        <f t="shared" si="58"/>
        <v>17861.453162650603</v>
      </c>
      <c r="F338" s="38">
        <f t="shared" si="55"/>
        <v>0.94167901748561511</v>
      </c>
      <c r="G338" s="39">
        <f t="shared" si="56"/>
        <v>663.72775323924793</v>
      </c>
      <c r="H338" s="39">
        <f t="shared" si="57"/>
        <v>0</v>
      </c>
      <c r="I338" s="37">
        <f t="shared" si="59"/>
        <v>663.72775323924793</v>
      </c>
      <c r="J338" s="40">
        <f t="shared" si="60"/>
        <v>-213.09916849135388</v>
      </c>
      <c r="K338" s="37">
        <f t="shared" si="61"/>
        <v>450.62858474789402</v>
      </c>
      <c r="L338" s="37">
        <f t="shared" si="62"/>
        <v>4407152.2815086059</v>
      </c>
      <c r="M338" s="37">
        <f t="shared" si="63"/>
        <v>2992173.8027260164</v>
      </c>
      <c r="N338" s="41">
        <f>'jan-mai'!M338</f>
        <v>552095.69940085604</v>
      </c>
      <c r="O338" s="41">
        <f t="shared" si="64"/>
        <v>2440078.1033251602</v>
      </c>
      <c r="P338" s="4"/>
      <c r="Q338" s="4"/>
      <c r="R338" s="4"/>
      <c r="S338" s="4"/>
      <c r="T338" s="4"/>
    </row>
    <row r="339" spans="1:20" s="34" customFormat="1" ht="14.5" x14ac:dyDescent="0.35">
      <c r="A339" s="33">
        <v>5419</v>
      </c>
      <c r="B339" s="34" t="s">
        <v>331</v>
      </c>
      <c r="C339">
        <v>53063936</v>
      </c>
      <c r="D339" s="36">
        <v>3464</v>
      </c>
      <c r="E339" s="37">
        <f t="shared" si="58"/>
        <v>15318.688221709006</v>
      </c>
      <c r="F339" s="38">
        <f t="shared" si="55"/>
        <v>0.8076211460751449</v>
      </c>
      <c r="G339" s="39">
        <f t="shared" si="56"/>
        <v>2189.386717804206</v>
      </c>
      <c r="H339" s="39">
        <f t="shared" si="57"/>
        <v>613.2739390873935</v>
      </c>
      <c r="I339" s="37">
        <f t="shared" si="59"/>
        <v>2802.6606568915995</v>
      </c>
      <c r="J339" s="40">
        <f t="shared" si="60"/>
        <v>-213.09916849135388</v>
      </c>
      <c r="K339" s="37">
        <f t="shared" si="61"/>
        <v>2589.5614884002457</v>
      </c>
      <c r="L339" s="37">
        <f t="shared" si="62"/>
        <v>9708416.5154725015</v>
      </c>
      <c r="M339" s="37">
        <f t="shared" si="63"/>
        <v>8970240.995818451</v>
      </c>
      <c r="N339" s="41">
        <f>'jan-mai'!M339</f>
        <v>7088772.5991503466</v>
      </c>
      <c r="O339" s="41">
        <f t="shared" si="64"/>
        <v>1881468.3966681045</v>
      </c>
      <c r="P339" s="4"/>
      <c r="Q339" s="4"/>
      <c r="R339" s="4"/>
      <c r="S339" s="4"/>
      <c r="T339" s="4"/>
    </row>
    <row r="340" spans="1:20" s="34" customFormat="1" ht="14.5" x14ac:dyDescent="0.35">
      <c r="A340" s="33">
        <v>5420</v>
      </c>
      <c r="B340" s="34" t="s">
        <v>332</v>
      </c>
      <c r="C340">
        <v>15021639</v>
      </c>
      <c r="D340" s="36">
        <v>1083</v>
      </c>
      <c r="E340" s="37">
        <f t="shared" si="58"/>
        <v>13870.396121883656</v>
      </c>
      <c r="F340" s="38">
        <f t="shared" si="55"/>
        <v>0.73126530485794994</v>
      </c>
      <c r="G340" s="39">
        <f t="shared" si="56"/>
        <v>3058.3619776994165</v>
      </c>
      <c r="H340" s="39">
        <f t="shared" si="57"/>
        <v>1120.1761740262662</v>
      </c>
      <c r="I340" s="37">
        <f t="shared" si="59"/>
        <v>4178.5381517256828</v>
      </c>
      <c r="J340" s="40">
        <f t="shared" si="60"/>
        <v>-213.09916849135388</v>
      </c>
      <c r="K340" s="37">
        <f t="shared" si="61"/>
        <v>3965.438983234329</v>
      </c>
      <c r="L340" s="37">
        <f t="shared" si="62"/>
        <v>4525356.8183189146</v>
      </c>
      <c r="M340" s="37">
        <f t="shared" si="63"/>
        <v>4294570.4188427785</v>
      </c>
      <c r="N340" s="41">
        <f>'jan-mai'!M340</f>
        <v>3293867.4641685407</v>
      </c>
      <c r="O340" s="41">
        <f t="shared" si="64"/>
        <v>1000702.9546742379</v>
      </c>
      <c r="P340" s="4"/>
      <c r="Q340" s="4"/>
      <c r="R340" s="4"/>
      <c r="S340" s="4"/>
      <c r="T340" s="4"/>
    </row>
    <row r="341" spans="1:20" s="34" customFormat="1" ht="14.5" x14ac:dyDescent="0.35">
      <c r="A341" s="33">
        <v>5421</v>
      </c>
      <c r="B341" s="34" t="s">
        <v>434</v>
      </c>
      <c r="C341">
        <v>231893044</v>
      </c>
      <c r="D341" s="36">
        <v>14851</v>
      </c>
      <c r="E341" s="37">
        <f t="shared" si="58"/>
        <v>15614.641707629116</v>
      </c>
      <c r="F341" s="38">
        <f t="shared" si="55"/>
        <v>0.82322419837468885</v>
      </c>
      <c r="G341" s="39">
        <f t="shared" si="56"/>
        <v>2011.81462625214</v>
      </c>
      <c r="H341" s="39">
        <f t="shared" si="57"/>
        <v>509.69021901535496</v>
      </c>
      <c r="I341" s="37">
        <f t="shared" si="59"/>
        <v>2521.5048452674951</v>
      </c>
      <c r="J341" s="40">
        <f t="shared" si="60"/>
        <v>-213.09916849135388</v>
      </c>
      <c r="K341" s="37">
        <f t="shared" si="61"/>
        <v>2308.4056767761413</v>
      </c>
      <c r="L341" s="37">
        <f t="shared" si="62"/>
        <v>37446868.457067572</v>
      </c>
      <c r="M341" s="37">
        <f t="shared" si="63"/>
        <v>34282132.70580247</v>
      </c>
      <c r="N341" s="41">
        <f>'jan-mai'!M341</f>
        <v>29269865.320375819</v>
      </c>
      <c r="O341" s="41">
        <f t="shared" si="64"/>
        <v>5012267.3854266517</v>
      </c>
      <c r="P341" s="4"/>
      <c r="Q341" s="4"/>
      <c r="R341" s="4"/>
      <c r="S341" s="4"/>
      <c r="T341" s="4"/>
    </row>
    <row r="342" spans="1:20" s="34" customFormat="1" ht="14.5" x14ac:dyDescent="0.35">
      <c r="A342" s="33">
        <v>5422</v>
      </c>
      <c r="B342" s="34" t="s">
        <v>333</v>
      </c>
      <c r="C342">
        <v>76493392</v>
      </c>
      <c r="D342" s="36">
        <v>5559</v>
      </c>
      <c r="E342" s="37">
        <f t="shared" si="58"/>
        <v>13760.279186904119</v>
      </c>
      <c r="F342" s="38">
        <f t="shared" si="55"/>
        <v>0.72545979697481255</v>
      </c>
      <c r="G342" s="39">
        <f t="shared" si="56"/>
        <v>3124.4321386871384</v>
      </c>
      <c r="H342" s="39">
        <f t="shared" si="57"/>
        <v>1158.7171012691038</v>
      </c>
      <c r="I342" s="37">
        <f t="shared" si="59"/>
        <v>4283.1492399562421</v>
      </c>
      <c r="J342" s="40">
        <f t="shared" si="60"/>
        <v>-213.09916849135388</v>
      </c>
      <c r="K342" s="37">
        <f t="shared" si="61"/>
        <v>4070.0500714648883</v>
      </c>
      <c r="L342" s="37">
        <f t="shared" si="62"/>
        <v>23810026.624916751</v>
      </c>
      <c r="M342" s="37">
        <f t="shared" si="63"/>
        <v>22625408.347273313</v>
      </c>
      <c r="N342" s="41">
        <f>'jan-mai'!M342</f>
        <v>18082245.92785126</v>
      </c>
      <c r="O342" s="41">
        <f t="shared" si="64"/>
        <v>4543162.4194220528</v>
      </c>
      <c r="P342" s="4"/>
      <c r="Q342" s="4"/>
      <c r="R342" s="4"/>
      <c r="S342" s="4"/>
      <c r="T342" s="4"/>
    </row>
    <row r="343" spans="1:20" s="34" customFormat="1" ht="14.5" x14ac:dyDescent="0.35">
      <c r="A343" s="33">
        <v>5423</v>
      </c>
      <c r="B343" s="34" t="s">
        <v>334</v>
      </c>
      <c r="C343">
        <v>33762410</v>
      </c>
      <c r="D343" s="36">
        <v>2200</v>
      </c>
      <c r="E343" s="37">
        <f t="shared" si="58"/>
        <v>15346.55</v>
      </c>
      <c r="F343" s="38">
        <f t="shared" si="55"/>
        <v>0.80909005522646349</v>
      </c>
      <c r="G343" s="39">
        <f t="shared" si="56"/>
        <v>2172.6696508296104</v>
      </c>
      <c r="H343" s="39">
        <f t="shared" si="57"/>
        <v>603.52231668554589</v>
      </c>
      <c r="I343" s="37">
        <f t="shared" si="59"/>
        <v>2776.1919675151562</v>
      </c>
      <c r="J343" s="40">
        <f t="shared" si="60"/>
        <v>-213.09916849135388</v>
      </c>
      <c r="K343" s="37">
        <f t="shared" si="61"/>
        <v>2563.0927990238024</v>
      </c>
      <c r="L343" s="37">
        <f t="shared" si="62"/>
        <v>6107622.328533344</v>
      </c>
      <c r="M343" s="37">
        <f t="shared" si="63"/>
        <v>5638804.1578523656</v>
      </c>
      <c r="N343" s="41">
        <f>'jan-mai'!M343</f>
        <v>4860531.0098529905</v>
      </c>
      <c r="O343" s="41">
        <f t="shared" si="64"/>
        <v>778273.14799937513</v>
      </c>
      <c r="P343" s="4"/>
      <c r="Q343" s="4"/>
      <c r="R343" s="4"/>
      <c r="S343" s="4"/>
      <c r="T343" s="4"/>
    </row>
    <row r="344" spans="1:20" s="34" customFormat="1" ht="14.5" x14ac:dyDescent="0.35">
      <c r="A344" s="33">
        <v>5424</v>
      </c>
      <c r="B344" s="34" t="s">
        <v>335</v>
      </c>
      <c r="C344">
        <v>37722073</v>
      </c>
      <c r="D344" s="36">
        <v>2794</v>
      </c>
      <c r="E344" s="37">
        <f t="shared" si="58"/>
        <v>13501.099856836077</v>
      </c>
      <c r="F344" s="38">
        <f t="shared" si="55"/>
        <v>0.71179552595114215</v>
      </c>
      <c r="G344" s="39">
        <f t="shared" si="56"/>
        <v>3279.9397367279635</v>
      </c>
      <c r="H344" s="39">
        <f t="shared" si="57"/>
        <v>1249.4298667929186</v>
      </c>
      <c r="I344" s="37">
        <f t="shared" si="59"/>
        <v>4529.3696035208823</v>
      </c>
      <c r="J344" s="40">
        <f t="shared" si="60"/>
        <v>-213.09916849135388</v>
      </c>
      <c r="K344" s="37">
        <f t="shared" si="61"/>
        <v>4316.270435029528</v>
      </c>
      <c r="L344" s="37">
        <f t="shared" si="62"/>
        <v>12655058.672237346</v>
      </c>
      <c r="M344" s="37">
        <f t="shared" si="63"/>
        <v>12059659.595472502</v>
      </c>
      <c r="N344" s="41">
        <f>'jan-mai'!M344</f>
        <v>9584457.8575132992</v>
      </c>
      <c r="O344" s="41">
        <f t="shared" si="64"/>
        <v>2475201.7379592024</v>
      </c>
      <c r="P344" s="4"/>
      <c r="Q344" s="4"/>
      <c r="R344" s="4"/>
      <c r="S344" s="4"/>
      <c r="T344" s="4"/>
    </row>
    <row r="345" spans="1:20" s="34" customFormat="1" ht="14.5" x14ac:dyDescent="0.35">
      <c r="A345" s="33">
        <v>5425</v>
      </c>
      <c r="B345" s="34" t="s">
        <v>435</v>
      </c>
      <c r="C345">
        <v>32589452</v>
      </c>
      <c r="D345" s="36">
        <v>1829</v>
      </c>
      <c r="E345" s="37">
        <f t="shared" si="58"/>
        <v>17818.180426462546</v>
      </c>
      <c r="F345" s="38">
        <f t="shared" si="55"/>
        <v>0.93939762261105408</v>
      </c>
      <c r="G345" s="39">
        <f t="shared" si="56"/>
        <v>689.69139495208219</v>
      </c>
      <c r="H345" s="39">
        <f t="shared" si="57"/>
        <v>0</v>
      </c>
      <c r="I345" s="37">
        <f t="shared" si="59"/>
        <v>689.69139495208219</v>
      </c>
      <c r="J345" s="40">
        <f t="shared" si="60"/>
        <v>-213.09916849135388</v>
      </c>
      <c r="K345" s="37">
        <f t="shared" si="61"/>
        <v>476.59222646072828</v>
      </c>
      <c r="L345" s="37">
        <f t="shared" si="62"/>
        <v>1261445.5613673583</v>
      </c>
      <c r="M345" s="37">
        <f t="shared" si="63"/>
        <v>871687.18219667207</v>
      </c>
      <c r="N345" s="41">
        <f>'jan-mai'!M345</f>
        <v>445248.63548255374</v>
      </c>
      <c r="O345" s="41">
        <f t="shared" si="64"/>
        <v>426438.54671411833</v>
      </c>
      <c r="P345" s="4"/>
      <c r="Q345" s="4"/>
      <c r="R345" s="4"/>
      <c r="S345" s="4"/>
      <c r="T345" s="4"/>
    </row>
    <row r="346" spans="1:20" s="34" customFormat="1" ht="14.5" x14ac:dyDescent="0.35">
      <c r="A346" s="33">
        <v>5426</v>
      </c>
      <c r="B346" s="34" t="s">
        <v>436</v>
      </c>
      <c r="C346">
        <v>31016660</v>
      </c>
      <c r="D346" s="36">
        <v>2071</v>
      </c>
      <c r="E346" s="37">
        <f t="shared" si="58"/>
        <v>14976.658619024625</v>
      </c>
      <c r="F346" s="38">
        <f t="shared" si="55"/>
        <v>0.78958890103472923</v>
      </c>
      <c r="G346" s="39">
        <f t="shared" si="56"/>
        <v>2394.6044794148347</v>
      </c>
      <c r="H346" s="39">
        <f t="shared" si="57"/>
        <v>732.9843000269268</v>
      </c>
      <c r="I346" s="37">
        <f t="shared" si="59"/>
        <v>3127.5887794417613</v>
      </c>
      <c r="J346" s="40">
        <f t="shared" si="60"/>
        <v>-213.09916849135388</v>
      </c>
      <c r="K346" s="37">
        <f t="shared" si="61"/>
        <v>2914.4896109504075</v>
      </c>
      <c r="L346" s="37">
        <f t="shared" si="62"/>
        <v>6477236.3622238878</v>
      </c>
      <c r="M346" s="37">
        <f t="shared" si="63"/>
        <v>6035907.9842782943</v>
      </c>
      <c r="N346" s="41">
        <f>'jan-mai'!M346</f>
        <v>3936735.3358661556</v>
      </c>
      <c r="O346" s="41">
        <f t="shared" si="64"/>
        <v>2099172.6484121387</v>
      </c>
      <c r="P346" s="4"/>
      <c r="Q346" s="4"/>
      <c r="R346" s="4"/>
      <c r="S346" s="4"/>
      <c r="T346" s="4"/>
    </row>
    <row r="347" spans="1:20" s="34" customFormat="1" ht="14.5" x14ac:dyDescent="0.35">
      <c r="A347" s="33">
        <v>5427</v>
      </c>
      <c r="B347" s="34" t="s">
        <v>336</v>
      </c>
      <c r="C347">
        <v>44717839</v>
      </c>
      <c r="D347" s="36">
        <v>2927</v>
      </c>
      <c r="E347" s="37">
        <f t="shared" si="58"/>
        <v>15277.703792278784</v>
      </c>
      <c r="F347" s="38">
        <f t="shared" si="55"/>
        <v>0.80546039370597244</v>
      </c>
      <c r="G347" s="39">
        <f t="shared" si="56"/>
        <v>2213.9773754623393</v>
      </c>
      <c r="H347" s="39">
        <f t="shared" si="57"/>
        <v>627.61848938797129</v>
      </c>
      <c r="I347" s="37">
        <f t="shared" si="59"/>
        <v>2841.5958648503106</v>
      </c>
      <c r="J347" s="40">
        <f t="shared" si="60"/>
        <v>-213.09916849135388</v>
      </c>
      <c r="K347" s="37">
        <f t="shared" si="61"/>
        <v>2628.4966963589568</v>
      </c>
      <c r="L347" s="37">
        <f t="shared" si="62"/>
        <v>8317351.096416859</v>
      </c>
      <c r="M347" s="37">
        <f t="shared" si="63"/>
        <v>7693609.8302426664</v>
      </c>
      <c r="N347" s="41">
        <f>'jan-mai'!M347</f>
        <v>5893097.0469725961</v>
      </c>
      <c r="O347" s="41">
        <f t="shared" si="64"/>
        <v>1800512.7832700703</v>
      </c>
      <c r="P347" s="4"/>
      <c r="Q347" s="4"/>
      <c r="R347" s="4"/>
      <c r="S347" s="4"/>
      <c r="T347" s="4"/>
    </row>
    <row r="348" spans="1:20" s="34" customFormat="1" ht="14.5" x14ac:dyDescent="0.35">
      <c r="A348" s="33">
        <v>5428</v>
      </c>
      <c r="B348" s="34" t="s">
        <v>442</v>
      </c>
      <c r="C348">
        <v>73795178</v>
      </c>
      <c r="D348" s="36">
        <v>4861</v>
      </c>
      <c r="E348" s="37">
        <f t="shared" si="58"/>
        <v>15181.06932729891</v>
      </c>
      <c r="F348" s="38">
        <f t="shared" si="55"/>
        <v>0.80036569915851097</v>
      </c>
      <c r="G348" s="39">
        <f t="shared" si="56"/>
        <v>2271.9580544502637</v>
      </c>
      <c r="H348" s="39">
        <f t="shared" si="57"/>
        <v>661.44055213092713</v>
      </c>
      <c r="I348" s="37">
        <f t="shared" si="59"/>
        <v>2933.398606581191</v>
      </c>
      <c r="J348" s="40">
        <f t="shared" si="60"/>
        <v>-213.09916849135388</v>
      </c>
      <c r="K348" s="37">
        <f t="shared" si="61"/>
        <v>2720.2994380898372</v>
      </c>
      <c r="L348" s="37">
        <f t="shared" si="62"/>
        <v>14259250.626591168</v>
      </c>
      <c r="M348" s="37">
        <f t="shared" si="63"/>
        <v>13223375.568554698</v>
      </c>
      <c r="N348" s="41">
        <f>'jan-mai'!M348</f>
        <v>13163551.877906995</v>
      </c>
      <c r="O348" s="41">
        <f t="shared" si="64"/>
        <v>59823.690647702664</v>
      </c>
      <c r="P348" s="4"/>
      <c r="Q348" s="4"/>
      <c r="R348" s="4"/>
      <c r="S348" s="4"/>
      <c r="T348" s="4"/>
    </row>
    <row r="349" spans="1:20" s="34" customFormat="1" ht="14.5" x14ac:dyDescent="0.35">
      <c r="A349" s="33">
        <v>5429</v>
      </c>
      <c r="B349" s="34" t="s">
        <v>338</v>
      </c>
      <c r="C349">
        <v>19788760</v>
      </c>
      <c r="D349" s="36">
        <v>1191</v>
      </c>
      <c r="E349" s="37">
        <f t="shared" si="58"/>
        <v>16615.247691015953</v>
      </c>
      <c r="F349" s="38">
        <f t="shared" si="55"/>
        <v>0.87597744587060067</v>
      </c>
      <c r="G349" s="39">
        <f t="shared" si="56"/>
        <v>1411.4510362200381</v>
      </c>
      <c r="H349" s="39">
        <f t="shared" si="57"/>
        <v>159.47812482996213</v>
      </c>
      <c r="I349" s="37">
        <f t="shared" si="59"/>
        <v>1570.9291610500002</v>
      </c>
      <c r="J349" s="40">
        <f t="shared" si="60"/>
        <v>-213.09916849135388</v>
      </c>
      <c r="K349" s="37">
        <f t="shared" si="61"/>
        <v>1357.8299925586464</v>
      </c>
      <c r="L349" s="37">
        <f t="shared" si="62"/>
        <v>1870976.6308105502</v>
      </c>
      <c r="M349" s="37">
        <f t="shared" si="63"/>
        <v>1617175.5211373479</v>
      </c>
      <c r="N349" s="41">
        <f>'jan-mai'!M349</f>
        <v>889730.63192496018</v>
      </c>
      <c r="O349" s="41">
        <f t="shared" si="64"/>
        <v>727444.88921238773</v>
      </c>
      <c r="P349" s="4"/>
      <c r="Q349" s="4"/>
      <c r="R349" s="4"/>
      <c r="S349" s="4"/>
      <c r="T349" s="4"/>
    </row>
    <row r="350" spans="1:20" s="34" customFormat="1" ht="14.5" x14ac:dyDescent="0.35">
      <c r="A350" s="33">
        <v>5430</v>
      </c>
      <c r="B350" s="34" t="s">
        <v>437</v>
      </c>
      <c r="C350">
        <v>33738389</v>
      </c>
      <c r="D350" s="36">
        <v>2910</v>
      </c>
      <c r="E350" s="37">
        <f t="shared" si="58"/>
        <v>11593.948109965635</v>
      </c>
      <c r="F350" s="38">
        <f t="shared" si="55"/>
        <v>0.6112480079617143</v>
      </c>
      <c r="G350" s="39">
        <f t="shared" si="56"/>
        <v>4424.2307848502287</v>
      </c>
      <c r="H350" s="39">
        <f t="shared" si="57"/>
        <v>1916.9329781975732</v>
      </c>
      <c r="I350" s="37">
        <f t="shared" si="59"/>
        <v>6341.1637630478017</v>
      </c>
      <c r="J350" s="40">
        <f t="shared" si="60"/>
        <v>-213.09916849135388</v>
      </c>
      <c r="K350" s="37">
        <f t="shared" si="61"/>
        <v>6128.0645945564474</v>
      </c>
      <c r="L350" s="37">
        <f t="shared" si="62"/>
        <v>18452786.550469104</v>
      </c>
      <c r="M350" s="37">
        <f t="shared" si="63"/>
        <v>17832667.970159262</v>
      </c>
      <c r="N350" s="41">
        <f>'jan-mai'!M350</f>
        <v>13553976.55621464</v>
      </c>
      <c r="O350" s="41">
        <f t="shared" si="64"/>
        <v>4278691.4139446225</v>
      </c>
      <c r="P350" s="4"/>
      <c r="Q350" s="4"/>
      <c r="R350" s="4"/>
      <c r="S350" s="4"/>
      <c r="T350" s="4"/>
    </row>
    <row r="351" spans="1:20" s="34" customFormat="1" ht="14.5" x14ac:dyDescent="0.35">
      <c r="A351" s="33">
        <v>5432</v>
      </c>
      <c r="B351" s="34" t="s">
        <v>343</v>
      </c>
      <c r="C351">
        <v>12211391</v>
      </c>
      <c r="D351" s="36">
        <v>888</v>
      </c>
      <c r="E351" s="37">
        <f t="shared" si="58"/>
        <v>13751.566441441442</v>
      </c>
      <c r="F351" s="38">
        <f t="shared" si="55"/>
        <v>0.72500044971386002</v>
      </c>
      <c r="G351" s="39">
        <f t="shared" si="56"/>
        <v>3129.6597859647445</v>
      </c>
      <c r="H351" s="39">
        <f t="shared" si="57"/>
        <v>1161.7665621810409</v>
      </c>
      <c r="I351" s="37">
        <f t="shared" si="59"/>
        <v>4291.4263481457856</v>
      </c>
      <c r="J351" s="40">
        <f t="shared" si="60"/>
        <v>-213.09916849135388</v>
      </c>
      <c r="K351" s="37">
        <f t="shared" si="61"/>
        <v>4078.3271796544318</v>
      </c>
      <c r="L351" s="37">
        <f t="shared" si="62"/>
        <v>3810786.5971534578</v>
      </c>
      <c r="M351" s="37">
        <f t="shared" si="63"/>
        <v>3621554.5355331353</v>
      </c>
      <c r="N351" s="41">
        <f>'jan-mai'!M351</f>
        <v>2993062.8348861169</v>
      </c>
      <c r="O351" s="41">
        <f t="shared" si="64"/>
        <v>628491.70064701838</v>
      </c>
      <c r="P351" s="4"/>
      <c r="Q351" s="4"/>
      <c r="R351" s="4"/>
      <c r="S351" s="4"/>
      <c r="T351" s="4"/>
    </row>
    <row r="352" spans="1:20" s="34" customFormat="1" ht="14.5" x14ac:dyDescent="0.35">
      <c r="A352" s="33">
        <v>5433</v>
      </c>
      <c r="B352" s="34" t="s">
        <v>344</v>
      </c>
      <c r="C352">
        <v>14571808</v>
      </c>
      <c r="D352" s="36">
        <v>1005</v>
      </c>
      <c r="E352" s="37">
        <f t="shared" si="58"/>
        <v>14499.311442786069</v>
      </c>
      <c r="F352" s="38">
        <f t="shared" si="55"/>
        <v>0.7644225377032281</v>
      </c>
      <c r="G352" s="39">
        <f t="shared" si="56"/>
        <v>2681.0127851579682</v>
      </c>
      <c r="H352" s="39">
        <f t="shared" si="57"/>
        <v>900.05581171042138</v>
      </c>
      <c r="I352" s="37">
        <f t="shared" si="59"/>
        <v>3581.0685968683897</v>
      </c>
      <c r="J352" s="40">
        <f t="shared" si="60"/>
        <v>-213.09916849135388</v>
      </c>
      <c r="K352" s="37">
        <f t="shared" si="61"/>
        <v>3367.9694283770359</v>
      </c>
      <c r="L352" s="37">
        <f t="shared" si="62"/>
        <v>3598973.9398527318</v>
      </c>
      <c r="M352" s="37">
        <f t="shared" si="63"/>
        <v>3384809.2755189212</v>
      </c>
      <c r="N352" s="41">
        <f>'jan-mai'!M352</f>
        <v>3016634.1124555706</v>
      </c>
      <c r="O352" s="41">
        <f t="shared" si="64"/>
        <v>368175.1630633506</v>
      </c>
      <c r="P352" s="4"/>
      <c r="Q352" s="4"/>
      <c r="R352" s="4"/>
      <c r="S352" s="4"/>
      <c r="T352" s="4"/>
    </row>
    <row r="353" spans="1:20" s="34" customFormat="1" ht="14.5" x14ac:dyDescent="0.35">
      <c r="A353" s="33">
        <v>5434</v>
      </c>
      <c r="B353" s="34" t="s">
        <v>345</v>
      </c>
      <c r="C353">
        <v>20700372</v>
      </c>
      <c r="D353" s="36">
        <v>1225</v>
      </c>
      <c r="E353" s="37">
        <f t="shared" si="58"/>
        <v>16898.262857142858</v>
      </c>
      <c r="F353" s="38">
        <f t="shared" si="55"/>
        <v>0.89089837314034825</v>
      </c>
      <c r="G353" s="39">
        <f t="shared" si="56"/>
        <v>1241.6419365438953</v>
      </c>
      <c r="H353" s="39">
        <f t="shared" si="57"/>
        <v>60.422816685545506</v>
      </c>
      <c r="I353" s="37">
        <f t="shared" si="59"/>
        <v>1302.0647532294408</v>
      </c>
      <c r="J353" s="40">
        <f t="shared" si="60"/>
        <v>-213.09916849135388</v>
      </c>
      <c r="K353" s="37">
        <f t="shared" si="61"/>
        <v>1088.965584738087</v>
      </c>
      <c r="L353" s="37">
        <f t="shared" si="62"/>
        <v>1595029.3227060651</v>
      </c>
      <c r="M353" s="37">
        <f t="shared" si="63"/>
        <v>1333982.8413041567</v>
      </c>
      <c r="N353" s="41">
        <f>'jan-mai'!M353</f>
        <v>1327888.3134408703</v>
      </c>
      <c r="O353" s="41">
        <f t="shared" si="64"/>
        <v>6094.5278632864356</v>
      </c>
      <c r="P353" s="4"/>
      <c r="Q353" s="4"/>
      <c r="R353" s="4"/>
      <c r="S353" s="4"/>
      <c r="T353" s="4"/>
    </row>
    <row r="354" spans="1:20" s="34" customFormat="1" ht="14.5" x14ac:dyDescent="0.35">
      <c r="A354" s="33">
        <v>5435</v>
      </c>
      <c r="B354" s="34" t="s">
        <v>346</v>
      </c>
      <c r="C354">
        <v>52096692</v>
      </c>
      <c r="D354" s="36">
        <v>3162</v>
      </c>
      <c r="E354" s="37">
        <f t="shared" si="58"/>
        <v>16475.86717267552</v>
      </c>
      <c r="F354" s="38">
        <f t="shared" si="55"/>
        <v>0.868629123851544</v>
      </c>
      <c r="G354" s="39">
        <f t="shared" si="56"/>
        <v>1495.0793472242979</v>
      </c>
      <c r="H354" s="39">
        <f t="shared" si="57"/>
        <v>208.26130624911366</v>
      </c>
      <c r="I354" s="37">
        <f t="shared" si="59"/>
        <v>1703.3406534734115</v>
      </c>
      <c r="J354" s="40">
        <f t="shared" si="60"/>
        <v>-213.09916849135388</v>
      </c>
      <c r="K354" s="37">
        <f t="shared" si="61"/>
        <v>1490.2414849820577</v>
      </c>
      <c r="L354" s="37">
        <f t="shared" si="62"/>
        <v>5385963.1462829271</v>
      </c>
      <c r="M354" s="37">
        <f t="shared" si="63"/>
        <v>4712143.575513267</v>
      </c>
      <c r="N354" s="41">
        <f>'jan-mai'!M354</f>
        <v>4039883.4809796168</v>
      </c>
      <c r="O354" s="41">
        <f t="shared" si="64"/>
        <v>672260.0945336502</v>
      </c>
      <c r="P354" s="4"/>
      <c r="Q354" s="4"/>
      <c r="R354" s="4"/>
      <c r="S354" s="4"/>
      <c r="T354" s="4"/>
    </row>
    <row r="355" spans="1:20" s="34" customFormat="1" ht="14.5" x14ac:dyDescent="0.35">
      <c r="A355" s="33">
        <v>5436</v>
      </c>
      <c r="B355" s="34" t="s">
        <v>438</v>
      </c>
      <c r="C355">
        <v>61306320</v>
      </c>
      <c r="D355" s="36">
        <v>3998</v>
      </c>
      <c r="E355" s="37">
        <f t="shared" si="58"/>
        <v>15334.247123561781</v>
      </c>
      <c r="F355" s="38">
        <f t="shared" si="55"/>
        <v>0.80844143159595094</v>
      </c>
      <c r="G355" s="39">
        <f t="shared" si="56"/>
        <v>2180.051376692541</v>
      </c>
      <c r="H355" s="39">
        <f t="shared" si="57"/>
        <v>607.82832343892221</v>
      </c>
      <c r="I355" s="37">
        <f t="shared" si="59"/>
        <v>2787.8797001314633</v>
      </c>
      <c r="J355" s="40">
        <f t="shared" si="60"/>
        <v>-213.09916849135388</v>
      </c>
      <c r="K355" s="37">
        <f t="shared" si="61"/>
        <v>2574.7805316401095</v>
      </c>
      <c r="L355" s="37">
        <f t="shared" si="62"/>
        <v>11145943.04112559</v>
      </c>
      <c r="M355" s="37">
        <f t="shared" si="63"/>
        <v>10293972.565497158</v>
      </c>
      <c r="N355" s="41">
        <f>'jan-mai'!M355</f>
        <v>7965315.2147237537</v>
      </c>
      <c r="O355" s="41">
        <f t="shared" si="64"/>
        <v>2328657.3507734044</v>
      </c>
      <c r="P355" s="4"/>
      <c r="Q355" s="4"/>
      <c r="R355" s="4"/>
      <c r="S355" s="4"/>
      <c r="T355" s="4"/>
    </row>
    <row r="356" spans="1:20" s="34" customFormat="1" ht="14.5" x14ac:dyDescent="0.35">
      <c r="A356" s="33">
        <v>5437</v>
      </c>
      <c r="B356" s="34" t="s">
        <v>388</v>
      </c>
      <c r="C356">
        <v>34974833</v>
      </c>
      <c r="D356" s="36">
        <v>2628</v>
      </c>
      <c r="E356" s="37">
        <f t="shared" si="58"/>
        <v>13308.536149162861</v>
      </c>
      <c r="F356" s="38">
        <f t="shared" si="55"/>
        <v>0.70164331709143524</v>
      </c>
      <c r="G356" s="39">
        <f t="shared" si="56"/>
        <v>3395.4779613318933</v>
      </c>
      <c r="H356" s="39">
        <f t="shared" si="57"/>
        <v>1316.8271644785443</v>
      </c>
      <c r="I356" s="37">
        <f t="shared" si="59"/>
        <v>4712.3051258104379</v>
      </c>
      <c r="J356" s="40">
        <f t="shared" si="60"/>
        <v>-213.09916849135388</v>
      </c>
      <c r="K356" s="37">
        <f t="shared" si="61"/>
        <v>4499.2059573190836</v>
      </c>
      <c r="L356" s="37">
        <f t="shared" si="62"/>
        <v>12383937.87062983</v>
      </c>
      <c r="M356" s="37">
        <f t="shared" si="63"/>
        <v>11823913.255834552</v>
      </c>
      <c r="N356" s="41">
        <f>'jan-mai'!M356</f>
        <v>8743794.7654062081</v>
      </c>
      <c r="O356" s="41">
        <f t="shared" si="64"/>
        <v>3080118.4904283434</v>
      </c>
      <c r="P356" s="4"/>
      <c r="Q356" s="4"/>
      <c r="R356" s="4"/>
      <c r="S356" s="4"/>
      <c r="T356" s="4"/>
    </row>
    <row r="357" spans="1:20" s="34" customFormat="1" ht="14.5" x14ac:dyDescent="0.35">
      <c r="A357" s="33">
        <v>5438</v>
      </c>
      <c r="B357" s="34" t="s">
        <v>347</v>
      </c>
      <c r="C357">
        <v>23128064</v>
      </c>
      <c r="D357" s="36">
        <v>1290</v>
      </c>
      <c r="E357" s="37">
        <f t="shared" si="58"/>
        <v>17928.731782945735</v>
      </c>
      <c r="F357" s="38">
        <f t="shared" si="55"/>
        <v>0.94522603376029246</v>
      </c>
      <c r="G357" s="39">
        <f t="shared" si="56"/>
        <v>623.36058106216876</v>
      </c>
      <c r="H357" s="39">
        <f t="shared" si="57"/>
        <v>0</v>
      </c>
      <c r="I357" s="37">
        <f t="shared" si="59"/>
        <v>623.36058106216876</v>
      </c>
      <c r="J357" s="40">
        <f t="shared" si="60"/>
        <v>-213.09916849135388</v>
      </c>
      <c r="K357" s="37">
        <f t="shared" si="61"/>
        <v>410.26141257081485</v>
      </c>
      <c r="L357" s="37">
        <f t="shared" si="62"/>
        <v>804135.14957019768</v>
      </c>
      <c r="M357" s="37">
        <f t="shared" si="63"/>
        <v>529237.22221635119</v>
      </c>
      <c r="N357" s="41">
        <f>'jan-mai'!M357</f>
        <v>180707.05334745537</v>
      </c>
      <c r="O357" s="41">
        <f t="shared" si="64"/>
        <v>348530.16886889585</v>
      </c>
      <c r="P357" s="4"/>
      <c r="Q357" s="4"/>
      <c r="R357" s="4"/>
      <c r="S357" s="4"/>
      <c r="T357" s="4"/>
    </row>
    <row r="358" spans="1:20" s="34" customFormat="1" ht="14.5" x14ac:dyDescent="0.35">
      <c r="A358" s="33">
        <v>5439</v>
      </c>
      <c r="B358" s="34" t="s">
        <v>348</v>
      </c>
      <c r="C358">
        <v>16478927</v>
      </c>
      <c r="D358" s="36">
        <v>1132</v>
      </c>
      <c r="E358" s="37">
        <f t="shared" si="58"/>
        <v>14557.356007067137</v>
      </c>
      <c r="F358" s="38">
        <f t="shared" si="55"/>
        <v>0.76748272254736338</v>
      </c>
      <c r="G358" s="39">
        <f t="shared" si="56"/>
        <v>2646.1860465893274</v>
      </c>
      <c r="H358" s="39">
        <f t="shared" si="57"/>
        <v>879.74021421204759</v>
      </c>
      <c r="I358" s="37">
        <f t="shared" si="59"/>
        <v>3525.9262608013751</v>
      </c>
      <c r="J358" s="40">
        <f t="shared" si="60"/>
        <v>-213.09916849135388</v>
      </c>
      <c r="K358" s="37">
        <f t="shared" si="61"/>
        <v>3312.8270923100213</v>
      </c>
      <c r="L358" s="37">
        <f t="shared" si="62"/>
        <v>3991348.5272271568</v>
      </c>
      <c r="M358" s="37">
        <f t="shared" si="63"/>
        <v>3750120.2684949441</v>
      </c>
      <c r="N358" s="41">
        <f>'jan-mai'!M358</f>
        <v>3928252.4287061756</v>
      </c>
      <c r="O358" s="41">
        <f t="shared" si="64"/>
        <v>-178132.16021123156</v>
      </c>
      <c r="P358" s="4"/>
      <c r="Q358" s="4"/>
      <c r="R358" s="4"/>
      <c r="S358" s="4"/>
      <c r="T358" s="4"/>
    </row>
    <row r="359" spans="1:20" s="34" customFormat="1" ht="14.5" x14ac:dyDescent="0.35">
      <c r="A359" s="33">
        <v>5440</v>
      </c>
      <c r="B359" s="34" t="s">
        <v>349</v>
      </c>
      <c r="C359">
        <v>15449244</v>
      </c>
      <c r="D359" s="36">
        <v>957</v>
      </c>
      <c r="E359" s="37">
        <f t="shared" si="58"/>
        <v>16143.41065830721</v>
      </c>
      <c r="F359" s="38">
        <f t="shared" si="55"/>
        <v>0.85110158446512474</v>
      </c>
      <c r="G359" s="39">
        <f t="shared" si="56"/>
        <v>1694.553255845284</v>
      </c>
      <c r="H359" s="39">
        <f t="shared" si="57"/>
        <v>324.62108627802223</v>
      </c>
      <c r="I359" s="37">
        <f t="shared" si="59"/>
        <v>2019.1743421233061</v>
      </c>
      <c r="J359" s="40">
        <f t="shared" si="60"/>
        <v>-213.09916849135388</v>
      </c>
      <c r="K359" s="37">
        <f t="shared" si="61"/>
        <v>1806.0751736319523</v>
      </c>
      <c r="L359" s="37">
        <f t="shared" si="62"/>
        <v>1932349.845412004</v>
      </c>
      <c r="M359" s="37">
        <f t="shared" si="63"/>
        <v>1728413.9411657783</v>
      </c>
      <c r="N359" s="41">
        <f>'jan-mai'!M359</f>
        <v>2145704.0267860512</v>
      </c>
      <c r="O359" s="41">
        <f t="shared" si="64"/>
        <v>-417290.0856202729</v>
      </c>
      <c r="P359" s="4"/>
      <c r="Q359" s="4"/>
      <c r="R359" s="4"/>
      <c r="S359" s="4"/>
      <c r="T359" s="4"/>
    </row>
    <row r="360" spans="1:20" s="34" customFormat="1" ht="14.5" x14ac:dyDescent="0.35">
      <c r="A360" s="33">
        <v>5441</v>
      </c>
      <c r="B360" s="34" t="s">
        <v>389</v>
      </c>
      <c r="C360">
        <v>43064913</v>
      </c>
      <c r="D360" s="36">
        <v>2918</v>
      </c>
      <c r="E360" s="37">
        <f t="shared" si="58"/>
        <v>14758.366346812885</v>
      </c>
      <c r="F360" s="38">
        <f t="shared" si="55"/>
        <v>0.77808024882434279</v>
      </c>
      <c r="G360" s="39">
        <f t="shared" si="56"/>
        <v>2525.5798427418786</v>
      </c>
      <c r="H360" s="39">
        <f t="shared" si="57"/>
        <v>809.38659530103587</v>
      </c>
      <c r="I360" s="37">
        <f t="shared" si="59"/>
        <v>3334.9664380429144</v>
      </c>
      <c r="J360" s="40">
        <f t="shared" si="60"/>
        <v>-213.09916849135388</v>
      </c>
      <c r="K360" s="37">
        <f t="shared" si="61"/>
        <v>3121.8672695515606</v>
      </c>
      <c r="L360" s="37">
        <f t="shared" si="62"/>
        <v>9731432.066209225</v>
      </c>
      <c r="M360" s="37">
        <f t="shared" si="63"/>
        <v>9109608.6925514545</v>
      </c>
      <c r="N360" s="41">
        <f>'jan-mai'!M360</f>
        <v>6926974.2371595595</v>
      </c>
      <c r="O360" s="41">
        <f t="shared" si="64"/>
        <v>2182634.455391895</v>
      </c>
      <c r="P360" s="4"/>
      <c r="Q360" s="4"/>
      <c r="R360" s="4"/>
      <c r="S360" s="4"/>
      <c r="T360" s="4"/>
    </row>
    <row r="361" spans="1:20" s="34" customFormat="1" ht="14.5" x14ac:dyDescent="0.35">
      <c r="A361" s="33">
        <v>5442</v>
      </c>
      <c r="B361" s="34" t="s">
        <v>390</v>
      </c>
      <c r="C361">
        <v>11345069</v>
      </c>
      <c r="D361" s="36">
        <v>926</v>
      </c>
      <c r="E361" s="37">
        <f t="shared" si="58"/>
        <v>12251.694384449243</v>
      </c>
      <c r="F361" s="38">
        <f t="shared" si="55"/>
        <v>0.6459252461388254</v>
      </c>
      <c r="G361" s="39">
        <f t="shared" si="56"/>
        <v>4029.5830201600638</v>
      </c>
      <c r="H361" s="39">
        <f t="shared" si="57"/>
        <v>1686.7217821283105</v>
      </c>
      <c r="I361" s="37">
        <f t="shared" si="59"/>
        <v>5716.304802288374</v>
      </c>
      <c r="J361" s="40">
        <f t="shared" si="60"/>
        <v>-213.09916849135388</v>
      </c>
      <c r="K361" s="37">
        <f t="shared" si="61"/>
        <v>5503.2056337970198</v>
      </c>
      <c r="L361" s="37">
        <f t="shared" si="62"/>
        <v>5293298.246919034</v>
      </c>
      <c r="M361" s="37">
        <f t="shared" si="63"/>
        <v>5095968.4168960406</v>
      </c>
      <c r="N361" s="41">
        <f>'jan-mai'!M361</f>
        <v>4228869.5318744853</v>
      </c>
      <c r="O361" s="41">
        <f t="shared" si="64"/>
        <v>867098.88502155524</v>
      </c>
      <c r="P361" s="4"/>
      <c r="Q361" s="4"/>
      <c r="R361" s="4"/>
      <c r="S361" s="4"/>
      <c r="T361" s="4"/>
    </row>
    <row r="362" spans="1:20" s="34" customFormat="1" ht="14.5" x14ac:dyDescent="0.35">
      <c r="A362" s="33">
        <v>5443</v>
      </c>
      <c r="B362" s="34" t="s">
        <v>350</v>
      </c>
      <c r="C362">
        <v>38268909</v>
      </c>
      <c r="D362" s="36">
        <v>2221</v>
      </c>
      <c r="E362" s="37">
        <f t="shared" si="58"/>
        <v>17230.48581719946</v>
      </c>
      <c r="F362" s="38">
        <f t="shared" si="55"/>
        <v>0.90841359924000553</v>
      </c>
      <c r="G362" s="39">
        <f t="shared" si="56"/>
        <v>1042.3081605099337</v>
      </c>
      <c r="H362" s="39">
        <f t="shared" si="57"/>
        <v>0</v>
      </c>
      <c r="I362" s="37">
        <f t="shared" si="59"/>
        <v>1042.3081605099337</v>
      </c>
      <c r="J362" s="40">
        <f t="shared" si="60"/>
        <v>-213.09916849135388</v>
      </c>
      <c r="K362" s="37">
        <f t="shared" si="61"/>
        <v>829.20899201857981</v>
      </c>
      <c r="L362" s="37">
        <f t="shared" si="62"/>
        <v>2314966.4244925627</v>
      </c>
      <c r="M362" s="37">
        <f t="shared" si="63"/>
        <v>1841673.1712732657</v>
      </c>
      <c r="N362" s="41">
        <f>'jan-mai'!M362</f>
        <v>2811820.7160834051</v>
      </c>
      <c r="O362" s="41">
        <f t="shared" si="64"/>
        <v>-970147.54481013934</v>
      </c>
      <c r="P362" s="4"/>
      <c r="Q362" s="4"/>
      <c r="R362" s="4"/>
      <c r="S362" s="4"/>
      <c r="T362" s="4"/>
    </row>
    <row r="363" spans="1:20" s="34" customFormat="1" ht="14.5" x14ac:dyDescent="0.35">
      <c r="A363" s="33">
        <v>5444</v>
      </c>
      <c r="B363" s="34" t="s">
        <v>351</v>
      </c>
      <c r="C363">
        <v>163715569</v>
      </c>
      <c r="D363" s="36">
        <v>10158</v>
      </c>
      <c r="E363" s="37">
        <f t="shared" si="58"/>
        <v>16116.90972632408</v>
      </c>
      <c r="F363" s="38">
        <f t="shared" si="55"/>
        <v>0.84970442089925591</v>
      </c>
      <c r="G363" s="39">
        <f t="shared" si="56"/>
        <v>1710.4538150351618</v>
      </c>
      <c r="H363" s="39">
        <f t="shared" si="57"/>
        <v>333.89641247211762</v>
      </c>
      <c r="I363" s="37">
        <f t="shared" si="59"/>
        <v>2044.3502275072794</v>
      </c>
      <c r="J363" s="40">
        <f t="shared" si="60"/>
        <v>-213.09916849135388</v>
      </c>
      <c r="K363" s="37">
        <f t="shared" si="61"/>
        <v>1831.2510590159256</v>
      </c>
      <c r="L363" s="37">
        <f t="shared" si="62"/>
        <v>20766509.611018945</v>
      </c>
      <c r="M363" s="37">
        <f t="shared" si="63"/>
        <v>18601848.257483773</v>
      </c>
      <c r="N363" s="41">
        <f>'jan-mai'!M363</f>
        <v>12312638.342312137</v>
      </c>
      <c r="O363" s="41">
        <f t="shared" si="64"/>
        <v>6289209.9151716363</v>
      </c>
      <c r="P363" s="4"/>
      <c r="Q363" s="4"/>
      <c r="R363" s="4"/>
      <c r="S363" s="4"/>
      <c r="T363" s="4"/>
    </row>
    <row r="364" spans="1:20" s="60" customFormat="1" ht="13.5" thickBot="1" x14ac:dyDescent="0.35">
      <c r="A364" s="44"/>
      <c r="B364" s="44" t="s">
        <v>32</v>
      </c>
      <c r="C364" s="45">
        <f>SUM(C8:C363)</f>
        <v>101810465123</v>
      </c>
      <c r="D364" s="46">
        <f>SUM(D8:D363)</f>
        <v>5367580</v>
      </c>
      <c r="E364" s="46">
        <f>(C364)/D364</f>
        <v>18967.666084716016</v>
      </c>
      <c r="F364" s="47">
        <f>IF(C364&gt;0,E364/E$364,"")</f>
        <v>1</v>
      </c>
      <c r="G364" s="48"/>
      <c r="H364" s="48"/>
      <c r="I364" s="46"/>
      <c r="J364" s="49"/>
      <c r="K364" s="46"/>
      <c r="L364" s="46">
        <f>SUM(L8:L363)</f>
        <v>1143826834.8108213</v>
      </c>
      <c r="M364" s="46">
        <f>SUM(M8:M363)</f>
        <v>8.0466270446777344E-7</v>
      </c>
      <c r="N364" s="46">
        <f>jan!M365</f>
        <v>9.6391886472702026E-7</v>
      </c>
      <c r="O364" s="46">
        <f t="shared" ref="O364" si="65">M364-N364</f>
        <v>-1.5925616025924683E-7</v>
      </c>
      <c r="P364" s="4"/>
      <c r="Q364" s="4"/>
      <c r="R364" s="4"/>
      <c r="S364" s="4"/>
      <c r="T364" s="4"/>
    </row>
    <row r="365" spans="1:20" s="34" customFormat="1" ht="13.5" thickTop="1" x14ac:dyDescent="0.3">
      <c r="A365" s="50"/>
      <c r="B365" s="50"/>
      <c r="C365" s="50"/>
      <c r="D365" s="2"/>
      <c r="E365" s="37"/>
      <c r="F365" s="38"/>
      <c r="G365" s="39"/>
      <c r="H365" s="39"/>
      <c r="I365" s="37"/>
      <c r="J365" s="40"/>
      <c r="K365" s="37"/>
      <c r="L365" s="37"/>
      <c r="M365" s="37"/>
      <c r="O365" s="51"/>
      <c r="P365" s="4"/>
      <c r="Q365" s="4"/>
      <c r="R365" s="4"/>
      <c r="S365" s="4"/>
      <c r="T365" s="4"/>
    </row>
    <row r="366" spans="1:20" s="34" customFormat="1" x14ac:dyDescent="0.3">
      <c r="A366" s="52" t="s">
        <v>33</v>
      </c>
      <c r="B366" s="52"/>
      <c r="C366" s="52"/>
      <c r="D366" s="53">
        <f>L364</f>
        <v>1143826834.8108213</v>
      </c>
      <c r="E366" s="54" t="s">
        <v>34</v>
      </c>
      <c r="F366" s="55">
        <f>D364</f>
        <v>5367580</v>
      </c>
      <c r="G366" s="54" t="s">
        <v>35</v>
      </c>
      <c r="H366" s="54"/>
      <c r="I366" s="56">
        <f>-L364/D364</f>
        <v>-213.09916849135388</v>
      </c>
      <c r="J366" s="57" t="s">
        <v>36</v>
      </c>
      <c r="M366" s="58"/>
      <c r="P366" s="4"/>
      <c r="Q366" s="4"/>
      <c r="R366" s="4"/>
      <c r="S366" s="4"/>
      <c r="T366" s="4"/>
    </row>
  </sheetData>
  <mergeCells count="6">
    <mergeCell ref="A1:M1"/>
    <mergeCell ref="A2:A5"/>
    <mergeCell ref="B2:B5"/>
    <mergeCell ref="E2:F2"/>
    <mergeCell ref="G2:K2"/>
    <mergeCell ref="L2:M2"/>
  </mergeCells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R366"/>
  <sheetViews>
    <sheetView workbookViewId="0">
      <pane xSplit="2" ySplit="7" topLeftCell="C352" activePane="bottomRight" state="frozen"/>
      <selection pane="topRight" activeCell="C1" sqref="C1"/>
      <selection pane="bottomLeft" activeCell="A8" sqref="A8"/>
      <selection pane="bottomRight" activeCell="D363" sqref="D363"/>
    </sheetView>
  </sheetViews>
  <sheetFormatPr baseColWidth="10" defaultColWidth="8.81640625" defaultRowHeight="13" x14ac:dyDescent="0.3"/>
  <cols>
    <col min="1" max="1" width="6.54296875" style="2" customWidth="1"/>
    <col min="2" max="2" width="14" style="2" bestFit="1" customWidth="1"/>
    <col min="3" max="3" width="13.54296875" style="2" customWidth="1"/>
    <col min="4" max="4" width="11.1796875" style="2" customWidth="1"/>
    <col min="5" max="6" width="11.453125" style="2" customWidth="1"/>
    <col min="7" max="8" width="11.453125" style="61" customWidth="1"/>
    <col min="9" max="9" width="11.453125" style="2" customWidth="1"/>
    <col min="10" max="10" width="11.453125" style="62" customWidth="1"/>
    <col min="11" max="11" width="11.453125" style="2" customWidth="1"/>
    <col min="12" max="13" width="12.81640625" style="2" bestFit="1" customWidth="1"/>
    <col min="14" max="15" width="12.81640625" style="2" customWidth="1"/>
    <col min="16" max="18" width="11.453125" style="4" customWidth="1"/>
    <col min="19" max="235" width="11.453125" style="2" customWidth="1"/>
    <col min="236" max="16384" width="8.81640625" style="2"/>
  </cols>
  <sheetData>
    <row r="1" spans="1:18" ht="22.5" customHeight="1" x14ac:dyDescent="0.3">
      <c r="A1" s="82" t="s">
        <v>401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3"/>
      <c r="N1" s="3"/>
      <c r="O1" s="3"/>
    </row>
    <row r="2" spans="1:18" x14ac:dyDescent="0.3">
      <c r="A2" s="84" t="s">
        <v>0</v>
      </c>
      <c r="B2" s="84" t="s">
        <v>1</v>
      </c>
      <c r="C2" s="5" t="s">
        <v>2</v>
      </c>
      <c r="D2" s="6" t="s">
        <v>3</v>
      </c>
      <c r="E2" s="87" t="s">
        <v>402</v>
      </c>
      <c r="F2" s="88"/>
      <c r="G2" s="87" t="s">
        <v>4</v>
      </c>
      <c r="H2" s="89"/>
      <c r="I2" s="89"/>
      <c r="J2" s="89"/>
      <c r="K2" s="88"/>
      <c r="L2" s="87" t="s">
        <v>5</v>
      </c>
      <c r="M2" s="88"/>
      <c r="N2" s="7" t="s">
        <v>6</v>
      </c>
      <c r="O2" s="7" t="s">
        <v>7</v>
      </c>
    </row>
    <row r="3" spans="1:18" x14ac:dyDescent="0.3">
      <c r="A3" s="85"/>
      <c r="B3" s="85"/>
      <c r="C3" s="8" t="s">
        <v>43</v>
      </c>
      <c r="D3" s="9" t="s">
        <v>439</v>
      </c>
      <c r="E3" s="10" t="s">
        <v>9</v>
      </c>
      <c r="F3" s="11" t="s">
        <v>10</v>
      </c>
      <c r="G3" s="12" t="s">
        <v>11</v>
      </c>
      <c r="H3" s="70" t="s">
        <v>12</v>
      </c>
      <c r="I3" s="10" t="s">
        <v>13</v>
      </c>
      <c r="J3" s="13" t="s">
        <v>14</v>
      </c>
      <c r="K3" s="14" t="s">
        <v>15</v>
      </c>
      <c r="L3" s="15" t="s">
        <v>13</v>
      </c>
      <c r="M3" s="16" t="s">
        <v>6</v>
      </c>
      <c r="N3" s="17" t="s">
        <v>16</v>
      </c>
      <c r="O3" s="17" t="s">
        <v>17</v>
      </c>
    </row>
    <row r="4" spans="1:18" x14ac:dyDescent="0.3">
      <c r="A4" s="85"/>
      <c r="B4" s="85"/>
      <c r="C4" s="9"/>
      <c r="D4" s="9"/>
      <c r="E4" s="18"/>
      <c r="F4" s="16" t="s">
        <v>18</v>
      </c>
      <c r="G4" s="19" t="s">
        <v>19</v>
      </c>
      <c r="H4" s="71" t="s">
        <v>20</v>
      </c>
      <c r="I4" s="18" t="s">
        <v>16</v>
      </c>
      <c r="J4" s="20" t="s">
        <v>21</v>
      </c>
      <c r="K4" s="15" t="s">
        <v>22</v>
      </c>
      <c r="L4" s="15" t="s">
        <v>23</v>
      </c>
      <c r="M4" s="16" t="s">
        <v>16</v>
      </c>
      <c r="N4" s="21" t="s">
        <v>45</v>
      </c>
      <c r="O4" s="17" t="s">
        <v>46</v>
      </c>
    </row>
    <row r="5" spans="1:18" s="34" customFormat="1" x14ac:dyDescent="0.3">
      <c r="A5" s="86"/>
      <c r="B5" s="86"/>
      <c r="C5" s="1"/>
      <c r="D5" s="22"/>
      <c r="E5" s="22"/>
      <c r="F5" s="23" t="s">
        <v>26</v>
      </c>
      <c r="G5" s="24" t="s">
        <v>27</v>
      </c>
      <c r="H5" s="25" t="s">
        <v>28</v>
      </c>
      <c r="I5" s="22"/>
      <c r="J5" s="26" t="s">
        <v>29</v>
      </c>
      <c r="K5" s="22"/>
      <c r="L5" s="23" t="s">
        <v>30</v>
      </c>
      <c r="M5" s="23" t="s">
        <v>44</v>
      </c>
      <c r="N5" s="27"/>
      <c r="O5" s="27"/>
      <c r="P5" s="4"/>
      <c r="Q5" s="4"/>
      <c r="R5" s="4"/>
    </row>
    <row r="6" spans="1:18" s="59" customFormat="1" x14ac:dyDescent="0.3">
      <c r="A6" s="74"/>
      <c r="B6" s="74"/>
      <c r="C6" s="74">
        <v>1</v>
      </c>
      <c r="D6" s="75">
        <v>2</v>
      </c>
      <c r="E6" s="74">
        <v>3</v>
      </c>
      <c r="F6" s="74">
        <v>4</v>
      </c>
      <c r="G6" s="74">
        <v>5</v>
      </c>
      <c r="H6" s="74">
        <f t="shared" ref="H6:M6" si="0">G6+1</f>
        <v>6</v>
      </c>
      <c r="I6" s="74">
        <f t="shared" si="0"/>
        <v>7</v>
      </c>
      <c r="J6" s="74">
        <f t="shared" si="0"/>
        <v>8</v>
      </c>
      <c r="K6" s="74">
        <f t="shared" si="0"/>
        <v>9</v>
      </c>
      <c r="L6" s="74">
        <f t="shared" si="0"/>
        <v>10</v>
      </c>
      <c r="M6" s="74">
        <f t="shared" si="0"/>
        <v>11</v>
      </c>
      <c r="N6" s="74">
        <v>12</v>
      </c>
      <c r="O6" s="74">
        <v>13</v>
      </c>
      <c r="P6" s="4"/>
      <c r="Q6" s="4"/>
      <c r="R6" s="4"/>
    </row>
    <row r="7" spans="1:18" s="34" customFormat="1" x14ac:dyDescent="0.3">
      <c r="A7" s="28"/>
      <c r="B7" s="29"/>
      <c r="C7" s="29"/>
      <c r="D7" s="29"/>
      <c r="E7" s="29"/>
      <c r="F7" s="29"/>
      <c r="G7" s="30"/>
      <c r="H7" s="30"/>
      <c r="I7" s="29"/>
      <c r="J7" s="31"/>
      <c r="K7" s="29"/>
      <c r="L7" s="29"/>
      <c r="M7" s="29"/>
      <c r="N7" s="32"/>
      <c r="O7" s="29"/>
      <c r="P7" s="4"/>
      <c r="Q7" s="4"/>
      <c r="R7" s="4"/>
    </row>
    <row r="8" spans="1:18" s="34" customFormat="1" ht="14.5" x14ac:dyDescent="0.35">
      <c r="A8" s="33">
        <v>301</v>
      </c>
      <c r="B8" s="34" t="s">
        <v>90</v>
      </c>
      <c r="C8" s="81">
        <v>13531162883</v>
      </c>
      <c r="D8" s="36">
        <v>693494</v>
      </c>
      <c r="E8" s="37">
        <f>(C8)/D8</f>
        <v>19511.578878836732</v>
      </c>
      <c r="F8" s="38">
        <f t="shared" ref="F8:F71" si="1">IF(ISNUMBER(C8),E8/E$364,"")</f>
        <v>1.3274632109928719</v>
      </c>
      <c r="G8" s="39">
        <f t="shared" ref="G8:G71" si="2">(E$364-E8)*0.6</f>
        <v>-2887.9102117304033</v>
      </c>
      <c r="H8" s="39">
        <f t="shared" ref="H8:H71" si="3">IF(E8&gt;=E$364*0.9,0,IF(E8&lt;0.9*E$364,(E$364*0.9-E8)*0.35))</f>
        <v>0</v>
      </c>
      <c r="I8" s="37">
        <f t="shared" ref="I8" si="4">G8+H8</f>
        <v>-2887.9102117304033</v>
      </c>
      <c r="J8" s="40">
        <f>I$366</f>
        <v>-176.45273313174843</v>
      </c>
      <c r="K8" s="37">
        <f t="shared" ref="K8" si="5">I8+J8</f>
        <v>-3064.3629448621518</v>
      </c>
      <c r="L8" s="37">
        <f>(I8*D8)</f>
        <v>-2002748404.3737643</v>
      </c>
      <c r="M8" s="37">
        <f t="shared" ref="M8" si="6">(K8*D8)</f>
        <v>-2125117316.084233</v>
      </c>
      <c r="N8" s="41">
        <f>'jan-apr'!M8</f>
        <v>-1159253433.3387563</v>
      </c>
      <c r="O8" s="41">
        <f>M8-N8</f>
        <v>-965863882.74547672</v>
      </c>
      <c r="P8" s="4"/>
    </row>
    <row r="9" spans="1:18" s="34" customFormat="1" ht="14.5" x14ac:dyDescent="0.35">
      <c r="A9" s="33">
        <v>1101</v>
      </c>
      <c r="B9" s="34" t="s">
        <v>204</v>
      </c>
      <c r="C9" s="81">
        <v>217180719</v>
      </c>
      <c r="D9" s="36">
        <v>14811</v>
      </c>
      <c r="E9" s="37">
        <f t="shared" ref="E9:E72" si="7">(C9)/D9</f>
        <v>14663.474377152117</v>
      </c>
      <c r="F9" s="38">
        <f t="shared" si="1"/>
        <v>0.99762417495177902</v>
      </c>
      <c r="G9" s="39">
        <f t="shared" si="2"/>
        <v>20.952489280365626</v>
      </c>
      <c r="H9" s="39">
        <f t="shared" si="3"/>
        <v>0</v>
      </c>
      <c r="I9" s="37">
        <f t="shared" ref="I9:I72" si="8">G9+H9</f>
        <v>20.952489280365626</v>
      </c>
      <c r="J9" s="40">
        <f t="shared" ref="J9:J72" si="9">I$366</f>
        <v>-176.45273313174843</v>
      </c>
      <c r="K9" s="37">
        <f t="shared" ref="K9:K72" si="10">I9+J9</f>
        <v>-155.50024385138281</v>
      </c>
      <c r="L9" s="37">
        <f t="shared" ref="L9:L72" si="11">(I9*D9)</f>
        <v>310327.3187314953</v>
      </c>
      <c r="M9" s="37">
        <f t="shared" ref="M9:M72" si="12">(K9*D9)</f>
        <v>-2303114.1116828308</v>
      </c>
      <c r="N9" s="41">
        <f>'jan-apr'!M9</f>
        <v>-2829089.8383907028</v>
      </c>
      <c r="O9" s="41">
        <f t="shared" ref="O9:O72" si="13">M9-N9</f>
        <v>525975.726707872</v>
      </c>
      <c r="P9" s="4"/>
    </row>
    <row r="10" spans="1:18" s="34" customFormat="1" ht="14.5" x14ac:dyDescent="0.35">
      <c r="A10" s="33">
        <v>1103</v>
      </c>
      <c r="B10" s="34" t="s">
        <v>206</v>
      </c>
      <c r="C10" s="81">
        <v>2656172210</v>
      </c>
      <c r="D10" s="36">
        <v>143574</v>
      </c>
      <c r="E10" s="37">
        <f t="shared" si="7"/>
        <v>18500.370610277627</v>
      </c>
      <c r="F10" s="38">
        <f t="shared" si="1"/>
        <v>1.2586660222312804</v>
      </c>
      <c r="G10" s="39">
        <f t="shared" si="2"/>
        <v>-2281.18525059494</v>
      </c>
      <c r="H10" s="39">
        <f t="shared" si="3"/>
        <v>0</v>
      </c>
      <c r="I10" s="37">
        <f t="shared" si="8"/>
        <v>-2281.18525059494</v>
      </c>
      <c r="J10" s="40">
        <f t="shared" si="9"/>
        <v>-176.45273313174843</v>
      </c>
      <c r="K10" s="37">
        <f t="shared" si="10"/>
        <v>-2457.6379837266886</v>
      </c>
      <c r="L10" s="37">
        <f t="shared" si="11"/>
        <v>-327518891.16891789</v>
      </c>
      <c r="M10" s="37">
        <f t="shared" si="12"/>
        <v>-352852915.8755756</v>
      </c>
      <c r="N10" s="41">
        <f>'jan-apr'!M10</f>
        <v>-209212661.33686489</v>
      </c>
      <c r="O10" s="41">
        <f t="shared" si="13"/>
        <v>-143640254.53871071</v>
      </c>
      <c r="P10" s="4"/>
    </row>
    <row r="11" spans="1:18" s="34" customFormat="1" ht="14.5" x14ac:dyDescent="0.35">
      <c r="A11" s="33">
        <v>1106</v>
      </c>
      <c r="B11" s="34" t="s">
        <v>207</v>
      </c>
      <c r="C11" s="81">
        <v>528900505</v>
      </c>
      <c r="D11" s="36">
        <v>37357</v>
      </c>
      <c r="E11" s="37">
        <f t="shared" si="7"/>
        <v>14158.002650105736</v>
      </c>
      <c r="F11" s="38">
        <f t="shared" si="1"/>
        <v>0.96323458884919577</v>
      </c>
      <c r="G11" s="39">
        <f t="shared" si="2"/>
        <v>324.23552550819403</v>
      </c>
      <c r="H11" s="39">
        <f t="shared" si="3"/>
        <v>0</v>
      </c>
      <c r="I11" s="37">
        <f t="shared" si="8"/>
        <v>324.23552550819403</v>
      </c>
      <c r="J11" s="40">
        <f t="shared" si="9"/>
        <v>-176.45273313174843</v>
      </c>
      <c r="K11" s="37">
        <f t="shared" si="10"/>
        <v>147.7827923764456</v>
      </c>
      <c r="L11" s="37">
        <f t="shared" si="11"/>
        <v>12112466.526409604</v>
      </c>
      <c r="M11" s="37">
        <f t="shared" si="12"/>
        <v>5520721.7748068785</v>
      </c>
      <c r="N11" s="41">
        <f>'jan-apr'!M11</f>
        <v>3791672.7315804558</v>
      </c>
      <c r="O11" s="41">
        <f t="shared" si="13"/>
        <v>1729049.0432264227</v>
      </c>
      <c r="P11" s="4"/>
    </row>
    <row r="12" spans="1:18" s="34" customFormat="1" ht="14.5" x14ac:dyDescent="0.35">
      <c r="A12" s="33">
        <v>1108</v>
      </c>
      <c r="B12" s="34" t="s">
        <v>205</v>
      </c>
      <c r="C12" s="81">
        <v>1192711509</v>
      </c>
      <c r="D12" s="36">
        <v>79537</v>
      </c>
      <c r="E12" s="37">
        <f t="shared" si="7"/>
        <v>14995.68136841973</v>
      </c>
      <c r="F12" s="38">
        <f t="shared" si="1"/>
        <v>1.0202257574316422</v>
      </c>
      <c r="G12" s="39">
        <f t="shared" si="2"/>
        <v>-178.37170548020185</v>
      </c>
      <c r="H12" s="39">
        <f t="shared" si="3"/>
        <v>0</v>
      </c>
      <c r="I12" s="37">
        <f t="shared" si="8"/>
        <v>-178.37170548020185</v>
      </c>
      <c r="J12" s="40">
        <f t="shared" si="9"/>
        <v>-176.45273313174843</v>
      </c>
      <c r="K12" s="37">
        <f t="shared" si="10"/>
        <v>-354.82443861195031</v>
      </c>
      <c r="L12" s="37">
        <f t="shared" si="11"/>
        <v>-14187150.338778814</v>
      </c>
      <c r="M12" s="37">
        <f t="shared" si="12"/>
        <v>-28221671.373878691</v>
      </c>
      <c r="N12" s="41">
        <f>'jan-apr'!M12</f>
        <v>-21077177.006919287</v>
      </c>
      <c r="O12" s="41">
        <f t="shared" si="13"/>
        <v>-7144494.3669594042</v>
      </c>
      <c r="P12" s="4"/>
    </row>
    <row r="13" spans="1:18" s="34" customFormat="1" ht="14.5" x14ac:dyDescent="0.35">
      <c r="A13" s="33">
        <v>1111</v>
      </c>
      <c r="B13" s="34" t="s">
        <v>208</v>
      </c>
      <c r="C13" s="81">
        <v>40056405</v>
      </c>
      <c r="D13" s="36">
        <v>3280</v>
      </c>
      <c r="E13" s="37">
        <f t="shared" si="7"/>
        <v>12212.318597560976</v>
      </c>
      <c r="F13" s="38">
        <f t="shared" si="1"/>
        <v>0.83086067815711151</v>
      </c>
      <c r="G13" s="39">
        <f t="shared" si="2"/>
        <v>1491.6459570350503</v>
      </c>
      <c r="H13" s="39">
        <f t="shared" si="3"/>
        <v>355.68297652876731</v>
      </c>
      <c r="I13" s="37">
        <f t="shared" si="8"/>
        <v>1847.3289335638176</v>
      </c>
      <c r="J13" s="40">
        <f t="shared" si="9"/>
        <v>-176.45273313174843</v>
      </c>
      <c r="K13" s="37">
        <f t="shared" si="10"/>
        <v>1670.8762004320693</v>
      </c>
      <c r="L13" s="37">
        <f t="shared" si="11"/>
        <v>6059238.902089322</v>
      </c>
      <c r="M13" s="37">
        <f t="shared" si="12"/>
        <v>5480473.9374171868</v>
      </c>
      <c r="N13" s="41">
        <f>'jan-apr'!M13</f>
        <v>3009038.1350962427</v>
      </c>
      <c r="O13" s="41">
        <f t="shared" si="13"/>
        <v>2471435.8023209441</v>
      </c>
      <c r="P13" s="4"/>
    </row>
    <row r="14" spans="1:18" s="34" customFormat="1" ht="14.5" x14ac:dyDescent="0.35">
      <c r="A14" s="33">
        <v>1112</v>
      </c>
      <c r="B14" s="34" t="s">
        <v>209</v>
      </c>
      <c r="C14" s="81">
        <v>35713766</v>
      </c>
      <c r="D14" s="36">
        <v>3202</v>
      </c>
      <c r="E14" s="37">
        <f t="shared" si="7"/>
        <v>11153.58088694566</v>
      </c>
      <c r="F14" s="38">
        <f t="shared" si="1"/>
        <v>0.75882984099830741</v>
      </c>
      <c r="G14" s="39">
        <f t="shared" si="2"/>
        <v>2126.8885834042399</v>
      </c>
      <c r="H14" s="39">
        <f t="shared" si="3"/>
        <v>726.24117524412804</v>
      </c>
      <c r="I14" s="37">
        <f t="shared" si="8"/>
        <v>2853.1297586483679</v>
      </c>
      <c r="J14" s="40">
        <f t="shared" si="9"/>
        <v>-176.45273313174843</v>
      </c>
      <c r="K14" s="37">
        <f t="shared" si="10"/>
        <v>2676.6770255166193</v>
      </c>
      <c r="L14" s="37">
        <f t="shared" si="11"/>
        <v>9135721.4871920738</v>
      </c>
      <c r="M14" s="37">
        <f t="shared" si="12"/>
        <v>8570719.8357042149</v>
      </c>
      <c r="N14" s="41">
        <f>'jan-apr'!M14</f>
        <v>5127167.3530116389</v>
      </c>
      <c r="O14" s="41">
        <f t="shared" si="13"/>
        <v>3443552.482692576</v>
      </c>
      <c r="P14" s="4"/>
    </row>
    <row r="15" spans="1:18" s="34" customFormat="1" ht="14.5" x14ac:dyDescent="0.35">
      <c r="A15" s="33">
        <v>1114</v>
      </c>
      <c r="B15" s="34" t="s">
        <v>210</v>
      </c>
      <c r="C15" s="81">
        <v>33856913</v>
      </c>
      <c r="D15" s="36">
        <v>2787</v>
      </c>
      <c r="E15" s="37">
        <f t="shared" si="7"/>
        <v>12148.156799425906</v>
      </c>
      <c r="F15" s="38">
        <f t="shared" si="1"/>
        <v>0.82649545343058561</v>
      </c>
      <c r="G15" s="39">
        <f t="shared" si="2"/>
        <v>1530.1430359160925</v>
      </c>
      <c r="H15" s="39">
        <f t="shared" si="3"/>
        <v>378.13960587604186</v>
      </c>
      <c r="I15" s="37">
        <f t="shared" si="8"/>
        <v>1908.2826417921342</v>
      </c>
      <c r="J15" s="40">
        <f t="shared" si="9"/>
        <v>-176.45273313174843</v>
      </c>
      <c r="K15" s="37">
        <f t="shared" si="10"/>
        <v>1731.8299086603859</v>
      </c>
      <c r="L15" s="37">
        <f t="shared" si="11"/>
        <v>5318383.7226746781</v>
      </c>
      <c r="M15" s="37">
        <f t="shared" si="12"/>
        <v>4826609.9554364951</v>
      </c>
      <c r="N15" s="41">
        <f>'jan-apr'!M15</f>
        <v>3036303.9829461058</v>
      </c>
      <c r="O15" s="41">
        <f t="shared" si="13"/>
        <v>1790305.9724903894</v>
      </c>
      <c r="P15" s="4"/>
    </row>
    <row r="16" spans="1:18" s="34" customFormat="1" ht="14.5" x14ac:dyDescent="0.35">
      <c r="A16" s="33">
        <v>1119</v>
      </c>
      <c r="B16" s="34" t="s">
        <v>211</v>
      </c>
      <c r="C16" s="81">
        <v>221905864</v>
      </c>
      <c r="D16" s="36">
        <v>18991</v>
      </c>
      <c r="E16" s="37">
        <f t="shared" si="7"/>
        <v>11684.790900953083</v>
      </c>
      <c r="F16" s="38">
        <f t="shared" si="1"/>
        <v>0.79497052214383568</v>
      </c>
      <c r="G16" s="39">
        <f t="shared" si="2"/>
        <v>1808.1625749997859</v>
      </c>
      <c r="H16" s="39">
        <f t="shared" si="3"/>
        <v>540.31767034152972</v>
      </c>
      <c r="I16" s="37">
        <f t="shared" si="8"/>
        <v>2348.4802453413158</v>
      </c>
      <c r="J16" s="40">
        <f t="shared" si="9"/>
        <v>-176.45273313174843</v>
      </c>
      <c r="K16" s="37">
        <f t="shared" si="10"/>
        <v>2172.0275122095672</v>
      </c>
      <c r="L16" s="37">
        <f t="shared" si="11"/>
        <v>44599988.339276932</v>
      </c>
      <c r="M16" s="37">
        <f t="shared" si="12"/>
        <v>41248974.484371893</v>
      </c>
      <c r="N16" s="41">
        <f>'jan-apr'!M16</f>
        <v>23306278.518830117</v>
      </c>
      <c r="O16" s="41">
        <f t="shared" si="13"/>
        <v>17942695.965541776</v>
      </c>
      <c r="P16" s="4"/>
    </row>
    <row r="17" spans="1:16" s="34" customFormat="1" ht="14.5" x14ac:dyDescent="0.35">
      <c r="A17" s="33">
        <v>1120</v>
      </c>
      <c r="B17" s="34" t="s">
        <v>212</v>
      </c>
      <c r="C17" s="81">
        <v>263844837</v>
      </c>
      <c r="D17" s="36">
        <v>19588</v>
      </c>
      <c r="E17" s="37">
        <f t="shared" si="7"/>
        <v>13469.718041658158</v>
      </c>
      <c r="F17" s="38">
        <f t="shared" si="1"/>
        <v>0.91640739449037267</v>
      </c>
      <c r="G17" s="39">
        <f t="shared" si="2"/>
        <v>737.20629057674125</v>
      </c>
      <c r="H17" s="39">
        <f t="shared" si="3"/>
        <v>0</v>
      </c>
      <c r="I17" s="37">
        <f t="shared" si="8"/>
        <v>737.20629057674125</v>
      </c>
      <c r="J17" s="40">
        <f t="shared" si="9"/>
        <v>-176.45273313174843</v>
      </c>
      <c r="K17" s="37">
        <f t="shared" si="10"/>
        <v>560.75355744499279</v>
      </c>
      <c r="L17" s="37">
        <f t="shared" si="11"/>
        <v>14440396.819817208</v>
      </c>
      <c r="M17" s="37">
        <f t="shared" si="12"/>
        <v>10984040.683232518</v>
      </c>
      <c r="N17" s="41">
        <f>'jan-apr'!M17</f>
        <v>6803283.8485316979</v>
      </c>
      <c r="O17" s="41">
        <f t="shared" si="13"/>
        <v>4180756.83470082</v>
      </c>
      <c r="P17" s="4"/>
    </row>
    <row r="18" spans="1:16" s="34" customFormat="1" ht="14.5" x14ac:dyDescent="0.35">
      <c r="A18" s="33">
        <v>1121</v>
      </c>
      <c r="B18" s="34" t="s">
        <v>213</v>
      </c>
      <c r="C18" s="81">
        <v>266079125</v>
      </c>
      <c r="D18" s="36">
        <v>18916</v>
      </c>
      <c r="E18" s="37">
        <f t="shared" si="7"/>
        <v>14066.352558680483</v>
      </c>
      <c r="F18" s="38">
        <f t="shared" si="1"/>
        <v>0.9569992080321611</v>
      </c>
      <c r="G18" s="39">
        <f t="shared" si="2"/>
        <v>379.2255803633463</v>
      </c>
      <c r="H18" s="39">
        <f t="shared" si="3"/>
        <v>0</v>
      </c>
      <c r="I18" s="37">
        <f t="shared" si="8"/>
        <v>379.2255803633463</v>
      </c>
      <c r="J18" s="40">
        <f t="shared" si="9"/>
        <v>-176.45273313174843</v>
      </c>
      <c r="K18" s="37">
        <f t="shared" si="10"/>
        <v>202.77284723159786</v>
      </c>
      <c r="L18" s="37">
        <f t="shared" si="11"/>
        <v>7173431.0781530589</v>
      </c>
      <c r="M18" s="37">
        <f t="shared" si="12"/>
        <v>3835651.178232905</v>
      </c>
      <c r="N18" s="41">
        <f>'jan-apr'!M18</f>
        <v>3196544.9073527367</v>
      </c>
      <c r="O18" s="41">
        <f t="shared" si="13"/>
        <v>639106.2708801683</v>
      </c>
      <c r="P18" s="4"/>
    </row>
    <row r="19" spans="1:16" s="34" customFormat="1" ht="14.5" x14ac:dyDescent="0.35">
      <c r="A19" s="33">
        <v>1122</v>
      </c>
      <c r="B19" s="34" t="s">
        <v>214</v>
      </c>
      <c r="C19" s="81">
        <v>155656612</v>
      </c>
      <c r="D19" s="36">
        <v>12002</v>
      </c>
      <c r="E19" s="37">
        <f t="shared" si="7"/>
        <v>12969.222796200633</v>
      </c>
      <c r="F19" s="38">
        <f t="shared" si="1"/>
        <v>0.88235638151251761</v>
      </c>
      <c r="G19" s="39">
        <f t="shared" si="2"/>
        <v>1037.5034378512562</v>
      </c>
      <c r="H19" s="39">
        <f t="shared" si="3"/>
        <v>90.766507004887444</v>
      </c>
      <c r="I19" s="37">
        <f t="shared" si="8"/>
        <v>1128.2699448561436</v>
      </c>
      <c r="J19" s="40">
        <f t="shared" si="9"/>
        <v>-176.45273313174843</v>
      </c>
      <c r="K19" s="37">
        <f t="shared" si="10"/>
        <v>951.81721172439518</v>
      </c>
      <c r="L19" s="37">
        <f t="shared" si="11"/>
        <v>13541495.878163436</v>
      </c>
      <c r="M19" s="37">
        <f t="shared" si="12"/>
        <v>11423710.175116191</v>
      </c>
      <c r="N19" s="41">
        <f>'jan-apr'!M19</f>
        <v>5175468.6881395429</v>
      </c>
      <c r="O19" s="41">
        <f t="shared" si="13"/>
        <v>6248241.4869766477</v>
      </c>
      <c r="P19" s="4"/>
    </row>
    <row r="20" spans="1:16" s="34" customFormat="1" ht="14.5" x14ac:dyDescent="0.35">
      <c r="A20" s="33">
        <v>1124</v>
      </c>
      <c r="B20" s="34" t="s">
        <v>215</v>
      </c>
      <c r="C20" s="81">
        <v>510408084</v>
      </c>
      <c r="D20" s="36">
        <v>27153</v>
      </c>
      <c r="E20" s="37">
        <f t="shared" si="7"/>
        <v>18797.484034913268</v>
      </c>
      <c r="F20" s="38">
        <f t="shared" si="1"/>
        <v>1.2788800265999229</v>
      </c>
      <c r="G20" s="39">
        <f t="shared" si="2"/>
        <v>-2459.4533053763248</v>
      </c>
      <c r="H20" s="39">
        <f t="shared" si="3"/>
        <v>0</v>
      </c>
      <c r="I20" s="37">
        <f t="shared" si="8"/>
        <v>-2459.4533053763248</v>
      </c>
      <c r="J20" s="40">
        <f t="shared" si="9"/>
        <v>-176.45273313174843</v>
      </c>
      <c r="K20" s="37">
        <f t="shared" si="10"/>
        <v>-2635.9060385080734</v>
      </c>
      <c r="L20" s="37">
        <f t="shared" si="11"/>
        <v>-66781535.60088335</v>
      </c>
      <c r="M20" s="37">
        <f t="shared" si="12"/>
        <v>-71572756.663609713</v>
      </c>
      <c r="N20" s="41">
        <f>'jan-apr'!M20</f>
        <v>-40735887.745487995</v>
      </c>
      <c r="O20" s="41">
        <f t="shared" si="13"/>
        <v>-30836868.918121718</v>
      </c>
      <c r="P20" s="4"/>
    </row>
    <row r="21" spans="1:16" s="34" customFormat="1" ht="14.5" x14ac:dyDescent="0.35">
      <c r="A21" s="33">
        <v>1127</v>
      </c>
      <c r="B21" s="34" t="s">
        <v>216</v>
      </c>
      <c r="C21" s="81">
        <v>178666531</v>
      </c>
      <c r="D21" s="36">
        <v>11221</v>
      </c>
      <c r="E21" s="37">
        <f t="shared" si="7"/>
        <v>15922.514125300775</v>
      </c>
      <c r="F21" s="38">
        <f t="shared" si="1"/>
        <v>1.0832824887778263</v>
      </c>
      <c r="G21" s="39">
        <f t="shared" si="2"/>
        <v>-734.47135960882918</v>
      </c>
      <c r="H21" s="39">
        <f t="shared" si="3"/>
        <v>0</v>
      </c>
      <c r="I21" s="37">
        <f t="shared" si="8"/>
        <v>-734.47135960882918</v>
      </c>
      <c r="J21" s="40">
        <f t="shared" si="9"/>
        <v>-176.45273313174843</v>
      </c>
      <c r="K21" s="37">
        <f t="shared" si="10"/>
        <v>-910.92409274057763</v>
      </c>
      <c r="L21" s="37">
        <f t="shared" si="11"/>
        <v>-8241503.1261706725</v>
      </c>
      <c r="M21" s="37">
        <f t="shared" si="12"/>
        <v>-10221479.244642021</v>
      </c>
      <c r="N21" s="41">
        <f>'jan-apr'!M21</f>
        <v>-6297598.559272306</v>
      </c>
      <c r="O21" s="41">
        <f t="shared" si="13"/>
        <v>-3923880.6853697151</v>
      </c>
      <c r="P21" s="4"/>
    </row>
    <row r="22" spans="1:16" s="34" customFormat="1" ht="14.5" x14ac:dyDescent="0.35">
      <c r="A22" s="33">
        <v>1130</v>
      </c>
      <c r="B22" s="34" t="s">
        <v>217</v>
      </c>
      <c r="C22" s="81">
        <v>168575652</v>
      </c>
      <c r="D22" s="36">
        <v>12968</v>
      </c>
      <c r="E22" s="37">
        <f t="shared" si="7"/>
        <v>12999.356261566934</v>
      </c>
      <c r="F22" s="38">
        <f t="shared" si="1"/>
        <v>0.88440650092837281</v>
      </c>
      <c r="G22" s="39">
        <f t="shared" si="2"/>
        <v>1019.4233586314753</v>
      </c>
      <c r="H22" s="39">
        <f t="shared" si="3"/>
        <v>80.219794126681876</v>
      </c>
      <c r="I22" s="37">
        <f t="shared" si="8"/>
        <v>1099.6431527581572</v>
      </c>
      <c r="J22" s="40">
        <f t="shared" si="9"/>
        <v>-176.45273313174843</v>
      </c>
      <c r="K22" s="37">
        <f t="shared" si="10"/>
        <v>923.1904196264087</v>
      </c>
      <c r="L22" s="37">
        <f t="shared" si="11"/>
        <v>14260172.404967781</v>
      </c>
      <c r="M22" s="37">
        <f t="shared" si="12"/>
        <v>11971933.361715268</v>
      </c>
      <c r="N22" s="41">
        <f>'jan-apr'!M22</f>
        <v>5685462.9910842795</v>
      </c>
      <c r="O22" s="41">
        <f t="shared" si="13"/>
        <v>6286470.3706309889</v>
      </c>
      <c r="P22" s="4"/>
    </row>
    <row r="23" spans="1:16" s="34" customFormat="1" ht="14.5" x14ac:dyDescent="0.35">
      <c r="A23" s="33">
        <v>1133</v>
      </c>
      <c r="B23" s="34" t="s">
        <v>218</v>
      </c>
      <c r="C23" s="81">
        <v>55434109</v>
      </c>
      <c r="D23" s="36">
        <v>2574</v>
      </c>
      <c r="E23" s="37">
        <f t="shared" si="7"/>
        <v>21536.172882672883</v>
      </c>
      <c r="F23" s="38">
        <f t="shared" si="1"/>
        <v>1.4652057316765432</v>
      </c>
      <c r="G23" s="39">
        <f t="shared" si="2"/>
        <v>-4102.666614032094</v>
      </c>
      <c r="H23" s="39">
        <f t="shared" si="3"/>
        <v>0</v>
      </c>
      <c r="I23" s="37">
        <f t="shared" si="8"/>
        <v>-4102.666614032094</v>
      </c>
      <c r="J23" s="40">
        <f t="shared" si="9"/>
        <v>-176.45273313174843</v>
      </c>
      <c r="K23" s="37">
        <f t="shared" si="10"/>
        <v>-4279.1193471638426</v>
      </c>
      <c r="L23" s="37">
        <f t="shared" si="11"/>
        <v>-10560263.864518611</v>
      </c>
      <c r="M23" s="37">
        <f t="shared" si="12"/>
        <v>-11014453.199599732</v>
      </c>
      <c r="N23" s="41">
        <f>'jan-apr'!M23</f>
        <v>-11657023.559234194</v>
      </c>
      <c r="O23" s="41">
        <f t="shared" si="13"/>
        <v>642570.35963446274</v>
      </c>
      <c r="P23" s="4"/>
    </row>
    <row r="24" spans="1:16" s="34" customFormat="1" ht="14.5" x14ac:dyDescent="0.35">
      <c r="A24" s="33">
        <v>1134</v>
      </c>
      <c r="B24" s="34" t="s">
        <v>219</v>
      </c>
      <c r="C24" s="81">
        <v>89943522</v>
      </c>
      <c r="D24" s="36">
        <v>3804</v>
      </c>
      <c r="E24" s="37">
        <f t="shared" si="7"/>
        <v>23644.458990536277</v>
      </c>
      <c r="F24" s="38">
        <f t="shared" si="1"/>
        <v>1.6086422143833112</v>
      </c>
      <c r="G24" s="39">
        <f t="shared" si="2"/>
        <v>-5367.6382787501307</v>
      </c>
      <c r="H24" s="39">
        <f t="shared" si="3"/>
        <v>0</v>
      </c>
      <c r="I24" s="37">
        <f t="shared" si="8"/>
        <v>-5367.6382787501307</v>
      </c>
      <c r="J24" s="40">
        <f t="shared" si="9"/>
        <v>-176.45273313174843</v>
      </c>
      <c r="K24" s="37">
        <f t="shared" si="10"/>
        <v>-5544.0910118818792</v>
      </c>
      <c r="L24" s="37">
        <f t="shared" si="11"/>
        <v>-20418496.012365498</v>
      </c>
      <c r="M24" s="37">
        <f t="shared" si="12"/>
        <v>-21089722.209198669</v>
      </c>
      <c r="N24" s="41">
        <f>'jan-apr'!M24</f>
        <v>-22785057.200826295</v>
      </c>
      <c r="O24" s="41">
        <f t="shared" si="13"/>
        <v>1695334.9916276261</v>
      </c>
      <c r="P24" s="4"/>
    </row>
    <row r="25" spans="1:16" s="34" customFormat="1" ht="14.5" x14ac:dyDescent="0.35">
      <c r="A25" s="33">
        <v>1135</v>
      </c>
      <c r="B25" s="34" t="s">
        <v>220</v>
      </c>
      <c r="C25" s="81">
        <v>78094743</v>
      </c>
      <c r="D25" s="36">
        <v>4595</v>
      </c>
      <c r="E25" s="37">
        <f t="shared" si="7"/>
        <v>16995.591512513602</v>
      </c>
      <c r="F25" s="38">
        <f t="shared" si="1"/>
        <v>1.1562889206467735</v>
      </c>
      <c r="G25" s="39">
        <f t="shared" si="2"/>
        <v>-1378.3177919365251</v>
      </c>
      <c r="H25" s="39">
        <f t="shared" si="3"/>
        <v>0</v>
      </c>
      <c r="I25" s="37">
        <f t="shared" si="8"/>
        <v>-1378.3177919365251</v>
      </c>
      <c r="J25" s="40">
        <f t="shared" si="9"/>
        <v>-176.45273313174843</v>
      </c>
      <c r="K25" s="37">
        <f t="shared" si="10"/>
        <v>-1554.7705250682734</v>
      </c>
      <c r="L25" s="37">
        <f t="shared" si="11"/>
        <v>-6333370.2539483327</v>
      </c>
      <c r="M25" s="37">
        <f t="shared" si="12"/>
        <v>-7144170.5626887167</v>
      </c>
      <c r="N25" s="41">
        <f>'jan-apr'!M25</f>
        <v>-8756686.3179802336</v>
      </c>
      <c r="O25" s="41">
        <f t="shared" si="13"/>
        <v>1612515.7552915169</v>
      </c>
      <c r="P25" s="4"/>
    </row>
    <row r="26" spans="1:16" s="34" customFormat="1" ht="14.5" x14ac:dyDescent="0.35">
      <c r="A26" s="33">
        <v>1144</v>
      </c>
      <c r="B26" s="34" t="s">
        <v>221</v>
      </c>
      <c r="C26" s="81">
        <v>7021255</v>
      </c>
      <c r="D26" s="36">
        <v>517</v>
      </c>
      <c r="E26" s="37">
        <f t="shared" si="7"/>
        <v>13580.764023210832</v>
      </c>
      <c r="F26" s="38">
        <f t="shared" si="1"/>
        <v>0.92396236767604634</v>
      </c>
      <c r="G26" s="39">
        <f t="shared" si="2"/>
        <v>670.5787016451369</v>
      </c>
      <c r="H26" s="39">
        <f t="shared" si="3"/>
        <v>0</v>
      </c>
      <c r="I26" s="37">
        <f t="shared" si="8"/>
        <v>670.5787016451369</v>
      </c>
      <c r="J26" s="40">
        <f t="shared" si="9"/>
        <v>-176.45273313174843</v>
      </c>
      <c r="K26" s="37">
        <f t="shared" si="10"/>
        <v>494.12596851338844</v>
      </c>
      <c r="L26" s="37">
        <f t="shared" si="11"/>
        <v>346689.18875053577</v>
      </c>
      <c r="M26" s="37">
        <f t="shared" si="12"/>
        <v>255463.12572142182</v>
      </c>
      <c r="N26" s="41">
        <f>'jan-apr'!M26</f>
        <v>187604.39194868697</v>
      </c>
      <c r="O26" s="41">
        <f t="shared" si="13"/>
        <v>67858.733772734849</v>
      </c>
      <c r="P26" s="4"/>
    </row>
    <row r="27" spans="1:16" s="34" customFormat="1" ht="14.5" x14ac:dyDescent="0.35">
      <c r="A27" s="33">
        <v>1145</v>
      </c>
      <c r="B27" s="34" t="s">
        <v>222</v>
      </c>
      <c r="C27" s="81">
        <v>11313674</v>
      </c>
      <c r="D27" s="36">
        <v>852</v>
      </c>
      <c r="E27" s="37">
        <f t="shared" si="7"/>
        <v>13278.960093896714</v>
      </c>
      <c r="F27" s="38">
        <f t="shared" si="1"/>
        <v>0.90342924651832535</v>
      </c>
      <c r="G27" s="39">
        <f t="shared" si="2"/>
        <v>851.66105923360738</v>
      </c>
      <c r="H27" s="39">
        <f t="shared" si="3"/>
        <v>0</v>
      </c>
      <c r="I27" s="37">
        <f t="shared" si="8"/>
        <v>851.66105923360738</v>
      </c>
      <c r="J27" s="40">
        <f t="shared" si="9"/>
        <v>-176.45273313174843</v>
      </c>
      <c r="K27" s="37">
        <f t="shared" si="10"/>
        <v>675.20832610185892</v>
      </c>
      <c r="L27" s="37">
        <f t="shared" si="11"/>
        <v>725615.22246703343</v>
      </c>
      <c r="M27" s="37">
        <f t="shared" si="12"/>
        <v>575277.49383878382</v>
      </c>
      <c r="N27" s="41">
        <f>'jan-apr'!M27</f>
        <v>506869.29661646322</v>
      </c>
      <c r="O27" s="41">
        <f t="shared" si="13"/>
        <v>68408.197222320596</v>
      </c>
      <c r="P27" s="4"/>
    </row>
    <row r="28" spans="1:16" s="34" customFormat="1" ht="14.5" x14ac:dyDescent="0.35">
      <c r="A28" s="33">
        <v>1146</v>
      </c>
      <c r="B28" s="34" t="s">
        <v>223</v>
      </c>
      <c r="C28" s="81">
        <v>142417872</v>
      </c>
      <c r="D28" s="36">
        <v>11065</v>
      </c>
      <c r="E28" s="37">
        <f t="shared" si="7"/>
        <v>12871.023226389516</v>
      </c>
      <c r="F28" s="38">
        <f t="shared" si="1"/>
        <v>0.87567540930267895</v>
      </c>
      <c r="G28" s="39">
        <f t="shared" si="2"/>
        <v>1096.4231797379264</v>
      </c>
      <c r="H28" s="39">
        <f t="shared" si="3"/>
        <v>125.13635643877832</v>
      </c>
      <c r="I28" s="37">
        <f t="shared" si="8"/>
        <v>1221.5595361767048</v>
      </c>
      <c r="J28" s="40">
        <f t="shared" si="9"/>
        <v>-176.45273313174843</v>
      </c>
      <c r="K28" s="37">
        <f t="shared" si="10"/>
        <v>1045.1068030449565</v>
      </c>
      <c r="L28" s="37">
        <f t="shared" si="11"/>
        <v>13516556.267795239</v>
      </c>
      <c r="M28" s="37">
        <f t="shared" si="12"/>
        <v>11564106.775692442</v>
      </c>
      <c r="N28" s="41">
        <f>'jan-apr'!M28</f>
        <v>7844564.8277713135</v>
      </c>
      <c r="O28" s="41">
        <f t="shared" si="13"/>
        <v>3719541.9479211289</v>
      </c>
      <c r="P28" s="4"/>
    </row>
    <row r="29" spans="1:16" s="34" customFormat="1" ht="14.5" x14ac:dyDescent="0.35">
      <c r="A29" s="33">
        <v>1149</v>
      </c>
      <c r="B29" s="34" t="s">
        <v>224</v>
      </c>
      <c r="C29" s="81">
        <v>528816970</v>
      </c>
      <c r="D29" s="36">
        <v>42186</v>
      </c>
      <c r="E29" s="37">
        <f t="shared" si="7"/>
        <v>12535.366472289385</v>
      </c>
      <c r="F29" s="38">
        <f t="shared" si="1"/>
        <v>0.85283912345640667</v>
      </c>
      <c r="G29" s="39">
        <f t="shared" si="2"/>
        <v>1297.8172321980051</v>
      </c>
      <c r="H29" s="39">
        <f t="shared" si="3"/>
        <v>242.61622037382429</v>
      </c>
      <c r="I29" s="37">
        <f t="shared" si="8"/>
        <v>1540.4334525718293</v>
      </c>
      <c r="J29" s="40">
        <f t="shared" si="9"/>
        <v>-176.45273313174843</v>
      </c>
      <c r="K29" s="37">
        <f t="shared" si="10"/>
        <v>1363.980719440081</v>
      </c>
      <c r="L29" s="37">
        <f t="shared" si="11"/>
        <v>64984725.630195193</v>
      </c>
      <c r="M29" s="37">
        <f t="shared" si="12"/>
        <v>57540890.630299255</v>
      </c>
      <c r="N29" s="41">
        <f>'jan-apr'!M29</f>
        <v>35810313.995143317</v>
      </c>
      <c r="O29" s="41">
        <f t="shared" si="13"/>
        <v>21730576.635155939</v>
      </c>
      <c r="P29" s="4"/>
    </row>
    <row r="30" spans="1:16" s="34" customFormat="1" ht="14.5" x14ac:dyDescent="0.35">
      <c r="A30" s="33">
        <v>1151</v>
      </c>
      <c r="B30" s="34" t="s">
        <v>225</v>
      </c>
      <c r="C30" s="81">
        <v>2710927</v>
      </c>
      <c r="D30" s="36">
        <v>198</v>
      </c>
      <c r="E30" s="37">
        <f t="shared" si="7"/>
        <v>13691.550505050505</v>
      </c>
      <c r="F30" s="38">
        <f t="shared" si="1"/>
        <v>0.93149968589261622</v>
      </c>
      <c r="G30" s="39">
        <f t="shared" si="2"/>
        <v>604.10681254133272</v>
      </c>
      <c r="H30" s="39">
        <f t="shared" si="3"/>
        <v>0</v>
      </c>
      <c r="I30" s="37">
        <f t="shared" si="8"/>
        <v>604.10681254133272</v>
      </c>
      <c r="J30" s="40">
        <f t="shared" si="9"/>
        <v>-176.45273313174843</v>
      </c>
      <c r="K30" s="37">
        <f t="shared" si="10"/>
        <v>427.65407940958426</v>
      </c>
      <c r="L30" s="37">
        <f t="shared" si="11"/>
        <v>119613.14888318388</v>
      </c>
      <c r="M30" s="37">
        <f t="shared" si="12"/>
        <v>84675.507723097689</v>
      </c>
      <c r="N30" s="41">
        <f>'jan-apr'!M30</f>
        <v>20435.741597369542</v>
      </c>
      <c r="O30" s="41">
        <f t="shared" si="13"/>
        <v>64239.766125728143</v>
      </c>
      <c r="P30" s="4"/>
    </row>
    <row r="31" spans="1:16" s="34" customFormat="1" ht="14.5" x14ac:dyDescent="0.35">
      <c r="A31" s="33">
        <v>1160</v>
      </c>
      <c r="B31" s="34" t="s">
        <v>226</v>
      </c>
      <c r="C31" s="81">
        <v>147252649</v>
      </c>
      <c r="D31" s="36">
        <v>8714</v>
      </c>
      <c r="E31" s="37">
        <f t="shared" si="7"/>
        <v>16898.399013082395</v>
      </c>
      <c r="F31" s="38">
        <f t="shared" si="1"/>
        <v>1.1496764641059389</v>
      </c>
      <c r="G31" s="39">
        <f t="shared" si="2"/>
        <v>-1320.002292277801</v>
      </c>
      <c r="H31" s="39">
        <f t="shared" si="3"/>
        <v>0</v>
      </c>
      <c r="I31" s="37">
        <f t="shared" si="8"/>
        <v>-1320.002292277801</v>
      </c>
      <c r="J31" s="40">
        <f t="shared" si="9"/>
        <v>-176.45273313174843</v>
      </c>
      <c r="K31" s="37">
        <f t="shared" si="10"/>
        <v>-1496.4550254095493</v>
      </c>
      <c r="L31" s="37">
        <f t="shared" si="11"/>
        <v>-11502499.974908758</v>
      </c>
      <c r="M31" s="37">
        <f t="shared" si="12"/>
        <v>-13040109.091418812</v>
      </c>
      <c r="N31" s="41">
        <f>'jan-apr'!M31</f>
        <v>-2506439.2026288947</v>
      </c>
      <c r="O31" s="41">
        <f t="shared" si="13"/>
        <v>-10533669.888789918</v>
      </c>
      <c r="P31" s="4"/>
    </row>
    <row r="32" spans="1:16" s="34" customFormat="1" ht="14.5" x14ac:dyDescent="0.35">
      <c r="A32" s="33">
        <v>1505</v>
      </c>
      <c r="B32" s="34" t="s">
        <v>267</v>
      </c>
      <c r="C32" s="81">
        <v>306910287</v>
      </c>
      <c r="D32" s="36">
        <v>24179</v>
      </c>
      <c r="E32" s="37">
        <f t="shared" si="7"/>
        <v>12693.258075189215</v>
      </c>
      <c r="F32" s="38">
        <f t="shared" si="1"/>
        <v>0.86358122154471451</v>
      </c>
      <c r="G32" s="39">
        <f t="shared" si="2"/>
        <v>1203.0822704581071</v>
      </c>
      <c r="H32" s="39">
        <f t="shared" si="3"/>
        <v>187.35415935888375</v>
      </c>
      <c r="I32" s="37">
        <f t="shared" si="8"/>
        <v>1390.4364298169908</v>
      </c>
      <c r="J32" s="40">
        <f t="shared" si="9"/>
        <v>-176.45273313174843</v>
      </c>
      <c r="K32" s="37">
        <f t="shared" si="10"/>
        <v>1213.9836966852424</v>
      </c>
      <c r="L32" s="37">
        <f t="shared" si="11"/>
        <v>33619362.436545022</v>
      </c>
      <c r="M32" s="37">
        <f t="shared" si="12"/>
        <v>29352911.802152477</v>
      </c>
      <c r="N32" s="41">
        <f>'jan-apr'!M32</f>
        <v>15118859.811842112</v>
      </c>
      <c r="O32" s="41">
        <f t="shared" si="13"/>
        <v>14234051.990310365</v>
      </c>
      <c r="P32" s="4"/>
    </row>
    <row r="33" spans="1:16" s="34" customFormat="1" ht="14.5" x14ac:dyDescent="0.35">
      <c r="A33" s="33">
        <v>1506</v>
      </c>
      <c r="B33" s="34" t="s">
        <v>265</v>
      </c>
      <c r="C33" s="81">
        <v>455043493</v>
      </c>
      <c r="D33" s="36">
        <v>31967</v>
      </c>
      <c r="E33" s="37">
        <f t="shared" si="7"/>
        <v>14234.788782181624</v>
      </c>
      <c r="F33" s="38">
        <f t="shared" si="1"/>
        <v>0.9684587055687166</v>
      </c>
      <c r="G33" s="39">
        <f t="shared" si="2"/>
        <v>278.16384626266154</v>
      </c>
      <c r="H33" s="39">
        <f t="shared" si="3"/>
        <v>0</v>
      </c>
      <c r="I33" s="37">
        <f t="shared" si="8"/>
        <v>278.16384626266154</v>
      </c>
      <c r="J33" s="40">
        <f t="shared" si="9"/>
        <v>-176.45273313174843</v>
      </c>
      <c r="K33" s="37">
        <f t="shared" si="10"/>
        <v>101.71111313091311</v>
      </c>
      <c r="L33" s="37">
        <f t="shared" si="11"/>
        <v>8892063.6734785009</v>
      </c>
      <c r="M33" s="37">
        <f t="shared" si="12"/>
        <v>3251399.1534558991</v>
      </c>
      <c r="N33" s="41">
        <f>'jan-apr'!M33</f>
        <v>-1907214.5674590154</v>
      </c>
      <c r="O33" s="41">
        <f t="shared" si="13"/>
        <v>5158613.7209149143</v>
      </c>
      <c r="P33" s="4"/>
    </row>
    <row r="34" spans="1:16" s="34" customFormat="1" ht="14.5" x14ac:dyDescent="0.35">
      <c r="A34" s="33">
        <v>1507</v>
      </c>
      <c r="B34" s="34" t="s">
        <v>266</v>
      </c>
      <c r="C34" s="81">
        <v>953290202</v>
      </c>
      <c r="D34" s="36">
        <v>66258</v>
      </c>
      <c r="E34" s="37">
        <f t="shared" si="7"/>
        <v>14387.548703552779</v>
      </c>
      <c r="F34" s="38">
        <f t="shared" si="1"/>
        <v>0.97885167156053188</v>
      </c>
      <c r="G34" s="39">
        <f t="shared" si="2"/>
        <v>186.50789343996874</v>
      </c>
      <c r="H34" s="39">
        <f t="shared" si="3"/>
        <v>0</v>
      </c>
      <c r="I34" s="37">
        <f t="shared" si="8"/>
        <v>186.50789343996874</v>
      </c>
      <c r="J34" s="40">
        <f t="shared" si="9"/>
        <v>-176.45273313174843</v>
      </c>
      <c r="K34" s="37">
        <f t="shared" si="10"/>
        <v>10.055160308220309</v>
      </c>
      <c r="L34" s="37">
        <f t="shared" si="11"/>
        <v>12357640.003545448</v>
      </c>
      <c r="M34" s="37">
        <f t="shared" si="12"/>
        <v>666234.81170206121</v>
      </c>
      <c r="N34" s="41">
        <f>'jan-apr'!M34</f>
        <v>3567688.6199924401</v>
      </c>
      <c r="O34" s="41">
        <f t="shared" si="13"/>
        <v>-2901453.8082903791</v>
      </c>
      <c r="P34" s="4"/>
    </row>
    <row r="35" spans="1:16" s="34" customFormat="1" ht="14.5" x14ac:dyDescent="0.35">
      <c r="A35" s="33">
        <v>1511</v>
      </c>
      <c r="B35" s="34" t="s">
        <v>268</v>
      </c>
      <c r="C35" s="81">
        <v>39492750</v>
      </c>
      <c r="D35" s="36">
        <v>3117</v>
      </c>
      <c r="E35" s="37">
        <f t="shared" si="7"/>
        <v>12670.115495668912</v>
      </c>
      <c r="F35" s="38">
        <f t="shared" si="1"/>
        <v>0.86200672451854088</v>
      </c>
      <c r="G35" s="39">
        <f t="shared" si="2"/>
        <v>1216.9678181702889</v>
      </c>
      <c r="H35" s="39">
        <f t="shared" si="3"/>
        <v>195.45406219098984</v>
      </c>
      <c r="I35" s="37">
        <f t="shared" si="8"/>
        <v>1412.4218803612787</v>
      </c>
      <c r="J35" s="40">
        <f t="shared" si="9"/>
        <v>-176.45273313174843</v>
      </c>
      <c r="K35" s="37">
        <f t="shared" si="10"/>
        <v>1235.9691472295303</v>
      </c>
      <c r="L35" s="37">
        <f t="shared" si="11"/>
        <v>4402519.0010861056</v>
      </c>
      <c r="M35" s="37">
        <f t="shared" si="12"/>
        <v>3852515.8319144459</v>
      </c>
      <c r="N35" s="41">
        <f>'jan-apr'!M35</f>
        <v>1902816.3302271292</v>
      </c>
      <c r="O35" s="41">
        <f t="shared" si="13"/>
        <v>1949699.5016873167</v>
      </c>
      <c r="P35" s="4"/>
    </row>
    <row r="36" spans="1:16" s="34" customFormat="1" ht="14.5" x14ac:dyDescent="0.35">
      <c r="A36" s="33">
        <v>1514</v>
      </c>
      <c r="B36" s="34" t="s">
        <v>159</v>
      </c>
      <c r="C36" s="81">
        <v>34505366</v>
      </c>
      <c r="D36" s="36">
        <v>2461</v>
      </c>
      <c r="E36" s="37">
        <f t="shared" si="7"/>
        <v>14020.872003250712</v>
      </c>
      <c r="F36" s="38">
        <f t="shared" si="1"/>
        <v>0.95390495489542348</v>
      </c>
      <c r="G36" s="39">
        <f t="shared" si="2"/>
        <v>406.51391362120881</v>
      </c>
      <c r="H36" s="39">
        <f t="shared" si="3"/>
        <v>0</v>
      </c>
      <c r="I36" s="37">
        <f t="shared" si="8"/>
        <v>406.51391362120881</v>
      </c>
      <c r="J36" s="40">
        <f t="shared" si="9"/>
        <v>-176.45273313174843</v>
      </c>
      <c r="K36" s="37">
        <f t="shared" si="10"/>
        <v>230.06118048946038</v>
      </c>
      <c r="L36" s="37">
        <f t="shared" si="11"/>
        <v>1000430.7414217949</v>
      </c>
      <c r="M36" s="37">
        <f t="shared" si="12"/>
        <v>566180.565184562</v>
      </c>
      <c r="N36" s="41">
        <f>'jan-apr'!M36</f>
        <v>523616.8003592235</v>
      </c>
      <c r="O36" s="41">
        <f t="shared" si="13"/>
        <v>42563.764825338498</v>
      </c>
      <c r="P36" s="4"/>
    </row>
    <row r="37" spans="1:16" s="34" customFormat="1" ht="14.5" x14ac:dyDescent="0.35">
      <c r="A37" s="33">
        <v>1515</v>
      </c>
      <c r="B37" s="34" t="s">
        <v>413</v>
      </c>
      <c r="C37" s="81">
        <v>137038620</v>
      </c>
      <c r="D37" s="36">
        <v>8900</v>
      </c>
      <c r="E37" s="37">
        <f t="shared" si="7"/>
        <v>15397.597752808988</v>
      </c>
      <c r="F37" s="38">
        <f t="shared" si="1"/>
        <v>1.0475699932561815</v>
      </c>
      <c r="G37" s="39">
        <f t="shared" si="2"/>
        <v>-419.52153611375689</v>
      </c>
      <c r="H37" s="39">
        <f t="shared" si="3"/>
        <v>0</v>
      </c>
      <c r="I37" s="37">
        <f t="shared" si="8"/>
        <v>-419.52153611375689</v>
      </c>
      <c r="J37" s="40">
        <f t="shared" si="9"/>
        <v>-176.45273313174843</v>
      </c>
      <c r="K37" s="37">
        <f t="shared" si="10"/>
        <v>-595.9742692455053</v>
      </c>
      <c r="L37" s="37">
        <f t="shared" si="11"/>
        <v>-3733741.6714124363</v>
      </c>
      <c r="M37" s="37">
        <f t="shared" si="12"/>
        <v>-5304170.9962849971</v>
      </c>
      <c r="N37" s="41">
        <f>'jan-apr'!M37</f>
        <v>-3811314.4635525779</v>
      </c>
      <c r="O37" s="41">
        <f t="shared" si="13"/>
        <v>-1492856.5327324192</v>
      </c>
      <c r="P37" s="4"/>
    </row>
    <row r="38" spans="1:16" s="34" customFormat="1" ht="14.5" x14ac:dyDescent="0.35">
      <c r="A38" s="33">
        <v>1516</v>
      </c>
      <c r="B38" s="34" t="s">
        <v>269</v>
      </c>
      <c r="C38" s="81">
        <v>130135827</v>
      </c>
      <c r="D38" s="36">
        <v>8571</v>
      </c>
      <c r="E38" s="37">
        <f t="shared" si="7"/>
        <v>15183.27231361568</v>
      </c>
      <c r="F38" s="38">
        <f t="shared" si="1"/>
        <v>1.0329884395297633</v>
      </c>
      <c r="G38" s="39">
        <f t="shared" si="2"/>
        <v>-290.9262725977722</v>
      </c>
      <c r="H38" s="39">
        <f t="shared" si="3"/>
        <v>0</v>
      </c>
      <c r="I38" s="37">
        <f t="shared" si="8"/>
        <v>-290.9262725977722</v>
      </c>
      <c r="J38" s="40">
        <f t="shared" si="9"/>
        <v>-176.45273313174843</v>
      </c>
      <c r="K38" s="37">
        <f t="shared" si="10"/>
        <v>-467.3790057295206</v>
      </c>
      <c r="L38" s="37">
        <f t="shared" si="11"/>
        <v>-2493529.0824355055</v>
      </c>
      <c r="M38" s="37">
        <f t="shared" si="12"/>
        <v>-4005905.4581077211</v>
      </c>
      <c r="N38" s="41">
        <f>'jan-apr'!M38</f>
        <v>-2587177.5493381089</v>
      </c>
      <c r="O38" s="41">
        <f t="shared" si="13"/>
        <v>-1418727.9087696122</v>
      </c>
      <c r="P38" s="4"/>
    </row>
    <row r="39" spans="1:16" s="34" customFormat="1" ht="14.5" x14ac:dyDescent="0.35">
      <c r="A39" s="33">
        <v>1517</v>
      </c>
      <c r="B39" s="34" t="s">
        <v>270</v>
      </c>
      <c r="C39" s="81">
        <v>62821561</v>
      </c>
      <c r="D39" s="36">
        <v>5175</v>
      </c>
      <c r="E39" s="37">
        <f t="shared" si="7"/>
        <v>12139.432077294687</v>
      </c>
      <c r="F39" s="38">
        <f t="shared" si="1"/>
        <v>0.82590187011642902</v>
      </c>
      <c r="G39" s="39">
        <f t="shared" si="2"/>
        <v>1535.3778691948239</v>
      </c>
      <c r="H39" s="39">
        <f t="shared" si="3"/>
        <v>381.19325862196854</v>
      </c>
      <c r="I39" s="37">
        <f t="shared" si="8"/>
        <v>1916.5711278167923</v>
      </c>
      <c r="J39" s="40">
        <f t="shared" si="9"/>
        <v>-176.45273313174843</v>
      </c>
      <c r="K39" s="37">
        <f t="shared" si="10"/>
        <v>1740.118394685044</v>
      </c>
      <c r="L39" s="37">
        <f t="shared" si="11"/>
        <v>9918255.5864519011</v>
      </c>
      <c r="M39" s="37">
        <f t="shared" si="12"/>
        <v>9005112.6924951021</v>
      </c>
      <c r="N39" s="41">
        <f>'jan-apr'!M39</f>
        <v>6003751.5459978823</v>
      </c>
      <c r="O39" s="41">
        <f t="shared" si="13"/>
        <v>3001361.1464972198</v>
      </c>
      <c r="P39" s="4"/>
    </row>
    <row r="40" spans="1:16" s="34" customFormat="1" ht="14.5" x14ac:dyDescent="0.35">
      <c r="A40" s="33">
        <v>1520</v>
      </c>
      <c r="B40" s="34" t="s">
        <v>272</v>
      </c>
      <c r="C40" s="81">
        <v>131816472</v>
      </c>
      <c r="D40" s="36">
        <v>10825</v>
      </c>
      <c r="E40" s="37">
        <f t="shared" si="7"/>
        <v>12177.04129330254</v>
      </c>
      <c r="F40" s="38">
        <f t="shared" si="1"/>
        <v>0.82846059952293849</v>
      </c>
      <c r="G40" s="39">
        <f t="shared" si="2"/>
        <v>1512.8123395901118</v>
      </c>
      <c r="H40" s="39">
        <f t="shared" si="3"/>
        <v>368.0300330192199</v>
      </c>
      <c r="I40" s="37">
        <f t="shared" si="8"/>
        <v>1880.8423726093317</v>
      </c>
      <c r="J40" s="40">
        <f t="shared" si="9"/>
        <v>-176.45273313174843</v>
      </c>
      <c r="K40" s="37">
        <f t="shared" si="10"/>
        <v>1704.3896394775834</v>
      </c>
      <c r="L40" s="37">
        <f t="shared" si="11"/>
        <v>20360118.683496017</v>
      </c>
      <c r="M40" s="37">
        <f t="shared" si="12"/>
        <v>18450017.847344842</v>
      </c>
      <c r="N40" s="41">
        <f>'jan-apr'!M40</f>
        <v>8478744.4252033066</v>
      </c>
      <c r="O40" s="41">
        <f t="shared" si="13"/>
        <v>9971273.4221415352</v>
      </c>
      <c r="P40" s="4"/>
    </row>
    <row r="41" spans="1:16" s="34" customFormat="1" ht="14.5" x14ac:dyDescent="0.35">
      <c r="A41" s="33">
        <v>1525</v>
      </c>
      <c r="B41" s="34" t="s">
        <v>273</v>
      </c>
      <c r="C41" s="81">
        <v>57231075</v>
      </c>
      <c r="D41" s="36">
        <v>4523</v>
      </c>
      <c r="E41" s="37">
        <f t="shared" si="7"/>
        <v>12653.344019456114</v>
      </c>
      <c r="F41" s="38">
        <f t="shared" si="1"/>
        <v>0.86086568320123991</v>
      </c>
      <c r="G41" s="39">
        <f t="shared" si="2"/>
        <v>1227.0307038979677</v>
      </c>
      <c r="H41" s="39">
        <f t="shared" si="3"/>
        <v>201.32407886546915</v>
      </c>
      <c r="I41" s="37">
        <f t="shared" si="8"/>
        <v>1428.3547827634368</v>
      </c>
      <c r="J41" s="40">
        <f t="shared" si="9"/>
        <v>-176.45273313174843</v>
      </c>
      <c r="K41" s="37">
        <f t="shared" si="10"/>
        <v>1251.9020496316884</v>
      </c>
      <c r="L41" s="37">
        <f t="shared" si="11"/>
        <v>6460448.6824390246</v>
      </c>
      <c r="M41" s="37">
        <f t="shared" si="12"/>
        <v>5662352.9704841264</v>
      </c>
      <c r="N41" s="41">
        <f>'jan-apr'!M41</f>
        <v>3307227.8265214348</v>
      </c>
      <c r="O41" s="41">
        <f t="shared" si="13"/>
        <v>2355125.1439626915</v>
      </c>
      <c r="P41" s="4"/>
    </row>
    <row r="42" spans="1:16" s="34" customFormat="1" ht="14.5" x14ac:dyDescent="0.35">
      <c r="A42" s="33">
        <v>1528</v>
      </c>
      <c r="B42" s="34" t="s">
        <v>274</v>
      </c>
      <c r="C42" s="81">
        <v>94394416</v>
      </c>
      <c r="D42" s="36">
        <v>7625</v>
      </c>
      <c r="E42" s="37">
        <f t="shared" si="7"/>
        <v>12379.595540983606</v>
      </c>
      <c r="F42" s="38">
        <f t="shared" si="1"/>
        <v>0.84224130449287815</v>
      </c>
      <c r="G42" s="39">
        <f t="shared" si="2"/>
        <v>1391.2797909814722</v>
      </c>
      <c r="H42" s="39">
        <f t="shared" si="3"/>
        <v>297.13604633084674</v>
      </c>
      <c r="I42" s="37">
        <f t="shared" si="8"/>
        <v>1688.4158373123189</v>
      </c>
      <c r="J42" s="40">
        <f t="shared" si="9"/>
        <v>-176.45273313174843</v>
      </c>
      <c r="K42" s="37">
        <f t="shared" si="10"/>
        <v>1511.9631041805706</v>
      </c>
      <c r="L42" s="37">
        <f t="shared" si="11"/>
        <v>12874170.759506432</v>
      </c>
      <c r="M42" s="37">
        <f t="shared" si="12"/>
        <v>11528718.66937685</v>
      </c>
      <c r="N42" s="41">
        <f>'jan-apr'!M42</f>
        <v>8186116.1909630699</v>
      </c>
      <c r="O42" s="41">
        <f t="shared" si="13"/>
        <v>3342602.4784137802</v>
      </c>
      <c r="P42" s="4"/>
    </row>
    <row r="43" spans="1:16" s="34" customFormat="1" ht="14.5" x14ac:dyDescent="0.35">
      <c r="A43" s="33">
        <v>1531</v>
      </c>
      <c r="B43" s="34" t="s">
        <v>275</v>
      </c>
      <c r="C43" s="81">
        <v>114683599</v>
      </c>
      <c r="D43" s="36">
        <v>9310</v>
      </c>
      <c r="E43" s="37">
        <f t="shared" si="7"/>
        <v>12318.324274973147</v>
      </c>
      <c r="F43" s="38">
        <f t="shared" si="1"/>
        <v>0.83807273607384247</v>
      </c>
      <c r="G43" s="39">
        <f t="shared" si="2"/>
        <v>1428.0425505877477</v>
      </c>
      <c r="H43" s="39">
        <f t="shared" si="3"/>
        <v>318.58098943450739</v>
      </c>
      <c r="I43" s="37">
        <f t="shared" si="8"/>
        <v>1746.6235400222549</v>
      </c>
      <c r="J43" s="40">
        <f t="shared" si="9"/>
        <v>-176.45273313174843</v>
      </c>
      <c r="K43" s="37">
        <f t="shared" si="10"/>
        <v>1570.1708068905066</v>
      </c>
      <c r="L43" s="37">
        <f t="shared" si="11"/>
        <v>16261065.157607194</v>
      </c>
      <c r="M43" s="37">
        <f t="shared" si="12"/>
        <v>14618290.212150617</v>
      </c>
      <c r="N43" s="41">
        <f>'jan-apr'!M43</f>
        <v>7554416.1308676917</v>
      </c>
      <c r="O43" s="41">
        <f t="shared" si="13"/>
        <v>7063874.0812829249</v>
      </c>
      <c r="P43" s="4"/>
    </row>
    <row r="44" spans="1:16" s="34" customFormat="1" ht="14.5" x14ac:dyDescent="0.35">
      <c r="A44" s="33">
        <v>1532</v>
      </c>
      <c r="B44" s="34" t="s">
        <v>276</v>
      </c>
      <c r="C44" s="81">
        <v>114637499</v>
      </c>
      <c r="D44" s="36">
        <v>8462</v>
      </c>
      <c r="E44" s="37">
        <f t="shared" si="7"/>
        <v>13547.329118411722</v>
      </c>
      <c r="F44" s="38">
        <f t="shared" si="1"/>
        <v>0.9216876360226276</v>
      </c>
      <c r="G44" s="39">
        <f t="shared" si="2"/>
        <v>690.63964452460243</v>
      </c>
      <c r="H44" s="39">
        <f t="shared" si="3"/>
        <v>0</v>
      </c>
      <c r="I44" s="37">
        <f t="shared" si="8"/>
        <v>690.63964452460243</v>
      </c>
      <c r="J44" s="40">
        <f t="shared" si="9"/>
        <v>-176.45273313174843</v>
      </c>
      <c r="K44" s="37">
        <f t="shared" si="10"/>
        <v>514.18691139285397</v>
      </c>
      <c r="L44" s="37">
        <f t="shared" si="11"/>
        <v>5844192.671967186</v>
      </c>
      <c r="M44" s="37">
        <f t="shared" si="12"/>
        <v>4351049.6442063302</v>
      </c>
      <c r="N44" s="41">
        <f>'jan-apr'!M44</f>
        <v>118352.54442899913</v>
      </c>
      <c r="O44" s="41">
        <f t="shared" si="13"/>
        <v>4232697.0997773306</v>
      </c>
      <c r="P44" s="4"/>
    </row>
    <row r="45" spans="1:16" s="34" customFormat="1" ht="14.5" x14ac:dyDescent="0.35">
      <c r="A45" s="33">
        <v>1535</v>
      </c>
      <c r="B45" s="34" t="s">
        <v>277</v>
      </c>
      <c r="C45" s="81">
        <v>89020252</v>
      </c>
      <c r="D45" s="36">
        <v>6532</v>
      </c>
      <c r="E45" s="37">
        <f t="shared" si="7"/>
        <v>13628.330067360686</v>
      </c>
      <c r="F45" s="38">
        <f t="shared" si="1"/>
        <v>0.92719850628345968</v>
      </c>
      <c r="G45" s="39">
        <f t="shared" si="2"/>
        <v>642.03907515522405</v>
      </c>
      <c r="H45" s="39">
        <f t="shared" si="3"/>
        <v>0</v>
      </c>
      <c r="I45" s="37">
        <f t="shared" si="8"/>
        <v>642.03907515522405</v>
      </c>
      <c r="J45" s="40">
        <f t="shared" si="9"/>
        <v>-176.45273313174843</v>
      </c>
      <c r="K45" s="37">
        <f t="shared" si="10"/>
        <v>465.58634202347559</v>
      </c>
      <c r="L45" s="37">
        <f t="shared" si="11"/>
        <v>4193799.2389139235</v>
      </c>
      <c r="M45" s="37">
        <f t="shared" si="12"/>
        <v>3041209.9860973428</v>
      </c>
      <c r="N45" s="41">
        <f>'jan-apr'!M45</f>
        <v>1256162.7056263492</v>
      </c>
      <c r="O45" s="41">
        <f t="shared" si="13"/>
        <v>1785047.2804709936</v>
      </c>
      <c r="P45" s="4"/>
    </row>
    <row r="46" spans="1:16" s="34" customFormat="1" ht="14.5" x14ac:dyDescent="0.35">
      <c r="A46" s="33">
        <v>1539</v>
      </c>
      <c r="B46" s="34" t="s">
        <v>278</v>
      </c>
      <c r="C46" s="81">
        <v>95294687</v>
      </c>
      <c r="D46" s="36">
        <v>7468</v>
      </c>
      <c r="E46" s="37">
        <f t="shared" si="7"/>
        <v>12760.402651312266</v>
      </c>
      <c r="F46" s="38">
        <f t="shared" si="1"/>
        <v>0.86814937849267626</v>
      </c>
      <c r="G46" s="39">
        <f t="shared" si="2"/>
        <v>1162.795524784276</v>
      </c>
      <c r="H46" s="39">
        <f t="shared" si="3"/>
        <v>163.8535577158157</v>
      </c>
      <c r="I46" s="37">
        <f t="shared" si="8"/>
        <v>1326.6490825000917</v>
      </c>
      <c r="J46" s="40">
        <f t="shared" si="9"/>
        <v>-176.45273313174843</v>
      </c>
      <c r="K46" s="37">
        <f t="shared" si="10"/>
        <v>1150.1963493683434</v>
      </c>
      <c r="L46" s="37">
        <f t="shared" si="11"/>
        <v>9907415.3481106851</v>
      </c>
      <c r="M46" s="37">
        <f t="shared" si="12"/>
        <v>8589666.3370827883</v>
      </c>
      <c r="N46" s="41">
        <f>'jan-apr'!M46</f>
        <v>5389482.092408157</v>
      </c>
      <c r="O46" s="41">
        <f t="shared" si="13"/>
        <v>3200184.2446746314</v>
      </c>
      <c r="P46" s="4"/>
    </row>
    <row r="47" spans="1:16" s="34" customFormat="1" ht="14.5" x14ac:dyDescent="0.35">
      <c r="A47" s="33">
        <v>1547</v>
      </c>
      <c r="B47" s="34" t="s">
        <v>279</v>
      </c>
      <c r="C47" s="81">
        <v>49407386</v>
      </c>
      <c r="D47" s="36">
        <v>3509</v>
      </c>
      <c r="E47" s="37">
        <f t="shared" si="7"/>
        <v>14080.189797663152</v>
      </c>
      <c r="F47" s="38">
        <f t="shared" si="1"/>
        <v>0.9579406195809278</v>
      </c>
      <c r="G47" s="39">
        <f t="shared" si="2"/>
        <v>370.92323697374485</v>
      </c>
      <c r="H47" s="39">
        <f t="shared" si="3"/>
        <v>0</v>
      </c>
      <c r="I47" s="37">
        <f t="shared" si="8"/>
        <v>370.92323697374485</v>
      </c>
      <c r="J47" s="40">
        <f t="shared" si="9"/>
        <v>-176.45273313174843</v>
      </c>
      <c r="K47" s="37">
        <f t="shared" si="10"/>
        <v>194.47050384199642</v>
      </c>
      <c r="L47" s="37">
        <f t="shared" si="11"/>
        <v>1301569.6385408707</v>
      </c>
      <c r="M47" s="37">
        <f t="shared" si="12"/>
        <v>682396.99798156542</v>
      </c>
      <c r="N47" s="41">
        <f>'jan-apr'!M47</f>
        <v>-302321.64613550727</v>
      </c>
      <c r="O47" s="41">
        <f t="shared" si="13"/>
        <v>984718.64411707269</v>
      </c>
      <c r="P47" s="4"/>
    </row>
    <row r="48" spans="1:16" s="34" customFormat="1" ht="14.5" x14ac:dyDescent="0.35">
      <c r="A48" s="33">
        <v>1554</v>
      </c>
      <c r="B48" s="34" t="s">
        <v>280</v>
      </c>
      <c r="C48" s="81">
        <v>77517117</v>
      </c>
      <c r="D48" s="36">
        <v>5788</v>
      </c>
      <c r="E48" s="37">
        <f t="shared" si="7"/>
        <v>13392.729267449897</v>
      </c>
      <c r="F48" s="38">
        <f t="shared" si="1"/>
        <v>0.91116949108667866</v>
      </c>
      <c r="G48" s="39">
        <f t="shared" si="2"/>
        <v>783.39955510169784</v>
      </c>
      <c r="H48" s="39">
        <f t="shared" si="3"/>
        <v>0</v>
      </c>
      <c r="I48" s="37">
        <f t="shared" si="8"/>
        <v>783.39955510169784</v>
      </c>
      <c r="J48" s="40">
        <f t="shared" si="9"/>
        <v>-176.45273313174843</v>
      </c>
      <c r="K48" s="37">
        <f t="shared" si="10"/>
        <v>606.94682196994938</v>
      </c>
      <c r="L48" s="37">
        <f t="shared" si="11"/>
        <v>4534316.6249286272</v>
      </c>
      <c r="M48" s="37">
        <f t="shared" si="12"/>
        <v>3513008.2055620672</v>
      </c>
      <c r="N48" s="41">
        <f>'jan-apr'!M48</f>
        <v>2510021.9493210833</v>
      </c>
      <c r="O48" s="41">
        <f t="shared" si="13"/>
        <v>1002986.256240984</v>
      </c>
      <c r="P48" s="4"/>
    </row>
    <row r="49" spans="1:16" s="34" customFormat="1" ht="14.5" x14ac:dyDescent="0.35">
      <c r="A49" s="33">
        <v>1557</v>
      </c>
      <c r="B49" s="34" t="s">
        <v>281</v>
      </c>
      <c r="C49" s="81">
        <v>29584432</v>
      </c>
      <c r="D49" s="36">
        <v>2629</v>
      </c>
      <c r="E49" s="37">
        <f t="shared" si="7"/>
        <v>11253.112209965766</v>
      </c>
      <c r="F49" s="38">
        <f t="shared" si="1"/>
        <v>0.76560141855597741</v>
      </c>
      <c r="G49" s="39">
        <f t="shared" si="2"/>
        <v>2067.1697895921761</v>
      </c>
      <c r="H49" s="39">
        <f t="shared" si="3"/>
        <v>691.4052121870908</v>
      </c>
      <c r="I49" s="37">
        <f t="shared" si="8"/>
        <v>2758.575001779267</v>
      </c>
      <c r="J49" s="40">
        <f t="shared" si="9"/>
        <v>-176.45273313174843</v>
      </c>
      <c r="K49" s="37">
        <f t="shared" si="10"/>
        <v>2582.1222686475185</v>
      </c>
      <c r="L49" s="37">
        <f t="shared" si="11"/>
        <v>7252293.6796776932</v>
      </c>
      <c r="M49" s="37">
        <f t="shared" si="12"/>
        <v>6788399.4442743259</v>
      </c>
      <c r="N49" s="41">
        <f>'jan-apr'!M49</f>
        <v>3859869.3000054951</v>
      </c>
      <c r="O49" s="41">
        <f t="shared" si="13"/>
        <v>2928530.1442688308</v>
      </c>
      <c r="P49" s="4"/>
    </row>
    <row r="50" spans="1:16" s="34" customFormat="1" ht="14.5" x14ac:dyDescent="0.35">
      <c r="A50" s="33">
        <v>1560</v>
      </c>
      <c r="B50" s="34" t="s">
        <v>282</v>
      </c>
      <c r="C50" s="81">
        <v>33844540</v>
      </c>
      <c r="D50" s="36">
        <v>3025</v>
      </c>
      <c r="E50" s="37">
        <f t="shared" si="7"/>
        <v>11188.277685950414</v>
      </c>
      <c r="F50" s="38">
        <f t="shared" si="1"/>
        <v>0.76119042516753532</v>
      </c>
      <c r="G50" s="39">
        <f t="shared" si="2"/>
        <v>2106.0705040013877</v>
      </c>
      <c r="H50" s="39">
        <f t="shared" si="3"/>
        <v>714.09729559246398</v>
      </c>
      <c r="I50" s="37">
        <f t="shared" si="8"/>
        <v>2820.1677995938517</v>
      </c>
      <c r="J50" s="40">
        <f t="shared" si="9"/>
        <v>-176.45273313174843</v>
      </c>
      <c r="K50" s="37">
        <f t="shared" si="10"/>
        <v>2643.7150664621031</v>
      </c>
      <c r="L50" s="37">
        <f t="shared" si="11"/>
        <v>8531007.5937714018</v>
      </c>
      <c r="M50" s="37">
        <f t="shared" si="12"/>
        <v>7997238.0760478619</v>
      </c>
      <c r="N50" s="41">
        <f>'jan-apr'!M50</f>
        <v>4795764.7667427249</v>
      </c>
      <c r="O50" s="41">
        <f t="shared" si="13"/>
        <v>3201473.309305137</v>
      </c>
      <c r="P50" s="4"/>
    </row>
    <row r="51" spans="1:16" s="34" customFormat="1" ht="14.5" x14ac:dyDescent="0.35">
      <c r="A51" s="33">
        <v>1563</v>
      </c>
      <c r="B51" s="34" t="s">
        <v>283</v>
      </c>
      <c r="C51" s="81">
        <v>104708805</v>
      </c>
      <c r="D51" s="36">
        <v>7036</v>
      </c>
      <c r="E51" s="37">
        <f t="shared" si="7"/>
        <v>14881.865406480954</v>
      </c>
      <c r="F51" s="38">
        <f t="shared" si="1"/>
        <v>1.0124823296324001</v>
      </c>
      <c r="G51" s="39">
        <f t="shared" si="2"/>
        <v>-110.08212831693672</v>
      </c>
      <c r="H51" s="39">
        <f t="shared" si="3"/>
        <v>0</v>
      </c>
      <c r="I51" s="37">
        <f t="shared" si="8"/>
        <v>-110.08212831693672</v>
      </c>
      <c r="J51" s="40">
        <f t="shared" si="9"/>
        <v>-176.45273313174843</v>
      </c>
      <c r="K51" s="37">
        <f t="shared" si="10"/>
        <v>-286.53486144868515</v>
      </c>
      <c r="L51" s="37">
        <f t="shared" si="11"/>
        <v>-774537.85483796673</v>
      </c>
      <c r="M51" s="37">
        <f t="shared" si="12"/>
        <v>-2016059.2851529487</v>
      </c>
      <c r="N51" s="41">
        <f>'jan-apr'!M51</f>
        <v>-3843927.1884894366</v>
      </c>
      <c r="O51" s="41">
        <f t="shared" si="13"/>
        <v>1827867.9033364879</v>
      </c>
      <c r="P51" s="4"/>
    </row>
    <row r="52" spans="1:16" s="34" customFormat="1" ht="14.5" x14ac:dyDescent="0.35">
      <c r="A52" s="33">
        <v>1566</v>
      </c>
      <c r="B52" s="34" t="s">
        <v>284</v>
      </c>
      <c r="C52" s="81">
        <v>71194247</v>
      </c>
      <c r="D52" s="36">
        <v>5920</v>
      </c>
      <c r="E52" s="37">
        <f t="shared" si="7"/>
        <v>12026.055236486487</v>
      </c>
      <c r="F52" s="38">
        <f t="shared" si="1"/>
        <v>0.81818831776445999</v>
      </c>
      <c r="G52" s="39">
        <f t="shared" si="2"/>
        <v>1603.4039736797436</v>
      </c>
      <c r="H52" s="39">
        <f t="shared" si="3"/>
        <v>420.87515290483839</v>
      </c>
      <c r="I52" s="37">
        <f t="shared" si="8"/>
        <v>2024.2791265845819</v>
      </c>
      <c r="J52" s="40">
        <f t="shared" si="9"/>
        <v>-176.45273313174843</v>
      </c>
      <c r="K52" s="37">
        <f t="shared" si="10"/>
        <v>1847.8263934528336</v>
      </c>
      <c r="L52" s="37">
        <f t="shared" si="11"/>
        <v>11983732.429380724</v>
      </c>
      <c r="M52" s="37">
        <f t="shared" si="12"/>
        <v>10939132.249240775</v>
      </c>
      <c r="N52" s="41">
        <f>'jan-apr'!M52</f>
        <v>3683516.1133444365</v>
      </c>
      <c r="O52" s="41">
        <f t="shared" si="13"/>
        <v>7255616.1358963381</v>
      </c>
      <c r="P52" s="4"/>
    </row>
    <row r="53" spans="1:16" s="34" customFormat="1" ht="14.5" x14ac:dyDescent="0.35">
      <c r="A53" s="33">
        <v>1573</v>
      </c>
      <c r="B53" s="34" t="s">
        <v>286</v>
      </c>
      <c r="C53" s="81">
        <v>26885574</v>
      </c>
      <c r="D53" s="36">
        <v>2150</v>
      </c>
      <c r="E53" s="37">
        <f t="shared" si="7"/>
        <v>12504.918139534884</v>
      </c>
      <c r="F53" s="38">
        <f t="shared" si="1"/>
        <v>0.85076758215169401</v>
      </c>
      <c r="G53" s="39">
        <f t="shared" si="2"/>
        <v>1316.0862318507054</v>
      </c>
      <c r="H53" s="39">
        <f t="shared" si="3"/>
        <v>253.27313683789941</v>
      </c>
      <c r="I53" s="37">
        <f t="shared" si="8"/>
        <v>1569.3593686886047</v>
      </c>
      <c r="J53" s="40">
        <f t="shared" si="9"/>
        <v>-176.45273313174843</v>
      </c>
      <c r="K53" s="37">
        <f t="shared" si="10"/>
        <v>1392.9066355568564</v>
      </c>
      <c r="L53" s="37">
        <f t="shared" si="11"/>
        <v>3374122.6426805002</v>
      </c>
      <c r="M53" s="37">
        <f t="shared" si="12"/>
        <v>2994749.2664472414</v>
      </c>
      <c r="N53" s="41">
        <f>'jan-apr'!M53</f>
        <v>1595486.0792551578</v>
      </c>
      <c r="O53" s="41">
        <f t="shared" si="13"/>
        <v>1399263.1871920836</v>
      </c>
      <c r="P53" s="4"/>
    </row>
    <row r="54" spans="1:16" s="34" customFormat="1" ht="14.5" x14ac:dyDescent="0.35">
      <c r="A54" s="33">
        <v>1576</v>
      </c>
      <c r="B54" s="34" t="s">
        <v>287</v>
      </c>
      <c r="C54" s="81">
        <v>43673835</v>
      </c>
      <c r="D54" s="36">
        <v>3507</v>
      </c>
      <c r="E54" s="37">
        <f t="shared" si="7"/>
        <v>12453.331907613345</v>
      </c>
      <c r="F54" s="38">
        <f t="shared" si="1"/>
        <v>0.84725793152347828</v>
      </c>
      <c r="G54" s="39">
        <f t="shared" si="2"/>
        <v>1347.0379710036289</v>
      </c>
      <c r="H54" s="39">
        <f t="shared" si="3"/>
        <v>271.32831801043818</v>
      </c>
      <c r="I54" s="37">
        <f t="shared" si="8"/>
        <v>1618.366289014067</v>
      </c>
      <c r="J54" s="40">
        <f t="shared" si="9"/>
        <v>-176.45273313174843</v>
      </c>
      <c r="K54" s="37">
        <f t="shared" si="10"/>
        <v>1441.9135558823186</v>
      </c>
      <c r="L54" s="37">
        <f t="shared" si="11"/>
        <v>5675610.5755723333</v>
      </c>
      <c r="M54" s="37">
        <f t="shared" si="12"/>
        <v>5056790.840479291</v>
      </c>
      <c r="N54" s="41">
        <f>'jan-apr'!M54</f>
        <v>2330305.3906501592</v>
      </c>
      <c r="O54" s="41">
        <f t="shared" si="13"/>
        <v>2726485.4498291318</v>
      </c>
      <c r="P54" s="4"/>
    </row>
    <row r="55" spans="1:16" s="34" customFormat="1" ht="14.5" x14ac:dyDescent="0.35">
      <c r="A55" s="33">
        <v>1577</v>
      </c>
      <c r="B55" s="34" t="s">
        <v>271</v>
      </c>
      <c r="C55" s="81">
        <v>119875740</v>
      </c>
      <c r="D55" s="36">
        <v>10473</v>
      </c>
      <c r="E55" s="37">
        <f t="shared" si="7"/>
        <v>11446.170151818964</v>
      </c>
      <c r="F55" s="38">
        <f t="shared" si="1"/>
        <v>0.77873604579406797</v>
      </c>
      <c r="G55" s="39">
        <f t="shared" si="2"/>
        <v>1951.3350244802575</v>
      </c>
      <c r="H55" s="39">
        <f t="shared" si="3"/>
        <v>623.83493253847155</v>
      </c>
      <c r="I55" s="37">
        <f t="shared" si="8"/>
        <v>2575.1699570187293</v>
      </c>
      <c r="J55" s="40">
        <f t="shared" si="9"/>
        <v>-176.45273313174843</v>
      </c>
      <c r="K55" s="37">
        <f t="shared" si="10"/>
        <v>2398.7172238869807</v>
      </c>
      <c r="L55" s="37">
        <f t="shared" si="11"/>
        <v>26969754.959857151</v>
      </c>
      <c r="M55" s="37">
        <f t="shared" si="12"/>
        <v>25121765.485768348</v>
      </c>
      <c r="N55" s="41">
        <f>'jan-apr'!M55</f>
        <v>14549355.471436877</v>
      </c>
      <c r="O55" s="41">
        <f t="shared" si="13"/>
        <v>10572410.014331471</v>
      </c>
      <c r="P55" s="4"/>
    </row>
    <row r="56" spans="1:16" s="34" customFormat="1" ht="14.5" x14ac:dyDescent="0.35">
      <c r="A56" s="33">
        <v>1578</v>
      </c>
      <c r="B56" s="34" t="s">
        <v>414</v>
      </c>
      <c r="C56" s="81">
        <v>36660575</v>
      </c>
      <c r="D56" s="36">
        <v>2549</v>
      </c>
      <c r="E56" s="37">
        <f t="shared" si="7"/>
        <v>14382.336210278541</v>
      </c>
      <c r="F56" s="38">
        <f t="shared" si="1"/>
        <v>0.97849704146616245</v>
      </c>
      <c r="G56" s="39">
        <f t="shared" si="2"/>
        <v>189.63538940451107</v>
      </c>
      <c r="H56" s="39">
        <f t="shared" si="3"/>
        <v>0</v>
      </c>
      <c r="I56" s="37">
        <f t="shared" si="8"/>
        <v>189.63538940451107</v>
      </c>
      <c r="J56" s="40">
        <f t="shared" si="9"/>
        <v>-176.45273313174843</v>
      </c>
      <c r="K56" s="37">
        <f t="shared" si="10"/>
        <v>13.182656272762642</v>
      </c>
      <c r="L56" s="37">
        <f t="shared" si="11"/>
        <v>483380.60759209871</v>
      </c>
      <c r="M56" s="37">
        <f t="shared" si="12"/>
        <v>33602.590839271972</v>
      </c>
      <c r="N56" s="41">
        <f>'jan-apr'!M56</f>
        <v>-2246309.4478197228</v>
      </c>
      <c r="O56" s="41">
        <f t="shared" si="13"/>
        <v>2279912.0386589947</v>
      </c>
      <c r="P56" s="4"/>
    </row>
    <row r="57" spans="1:16" s="34" customFormat="1" ht="14.5" x14ac:dyDescent="0.35">
      <c r="A57" s="33">
        <v>1579</v>
      </c>
      <c r="B57" s="34" t="s">
        <v>415</v>
      </c>
      <c r="C57" s="81">
        <v>156042471</v>
      </c>
      <c r="D57" s="36">
        <v>13279</v>
      </c>
      <c r="E57" s="37">
        <f t="shared" si="7"/>
        <v>11751.070939076737</v>
      </c>
      <c r="F57" s="38">
        <f t="shared" si="1"/>
        <v>0.79947986056174236</v>
      </c>
      <c r="G57" s="39">
        <f t="shared" si="2"/>
        <v>1768.3945521255937</v>
      </c>
      <c r="H57" s="39">
        <f t="shared" si="3"/>
        <v>517.11965699825089</v>
      </c>
      <c r="I57" s="37">
        <f t="shared" si="8"/>
        <v>2285.5142091238445</v>
      </c>
      <c r="J57" s="40">
        <f t="shared" si="9"/>
        <v>-176.45273313174843</v>
      </c>
      <c r="K57" s="37">
        <f t="shared" si="10"/>
        <v>2109.0614759920959</v>
      </c>
      <c r="L57" s="37">
        <f t="shared" si="11"/>
        <v>30349343.18295553</v>
      </c>
      <c r="M57" s="37">
        <f t="shared" si="12"/>
        <v>28006227.339699041</v>
      </c>
      <c r="N57" s="41">
        <f>'jan-apr'!M57</f>
        <v>15118161.457711283</v>
      </c>
      <c r="O57" s="41">
        <f t="shared" si="13"/>
        <v>12888065.881987758</v>
      </c>
      <c r="P57" s="4"/>
    </row>
    <row r="58" spans="1:16" s="34" customFormat="1" ht="14.5" x14ac:dyDescent="0.35">
      <c r="A58" s="33">
        <v>1804</v>
      </c>
      <c r="B58" s="34" t="s">
        <v>288</v>
      </c>
      <c r="C58" s="81">
        <v>756092620</v>
      </c>
      <c r="D58" s="36">
        <v>52357</v>
      </c>
      <c r="E58" s="37">
        <f t="shared" si="7"/>
        <v>14441.098993448823</v>
      </c>
      <c r="F58" s="38">
        <f t="shared" si="1"/>
        <v>0.98249494616257371</v>
      </c>
      <c r="G58" s="39">
        <f t="shared" si="2"/>
        <v>154.37771950234236</v>
      </c>
      <c r="H58" s="39">
        <f t="shared" si="3"/>
        <v>0</v>
      </c>
      <c r="I58" s="37">
        <f t="shared" si="8"/>
        <v>154.37771950234236</v>
      </c>
      <c r="J58" s="40">
        <f t="shared" si="9"/>
        <v>-176.45273313174843</v>
      </c>
      <c r="K58" s="37">
        <f t="shared" si="10"/>
        <v>-22.075013629406072</v>
      </c>
      <c r="L58" s="37">
        <f t="shared" si="11"/>
        <v>8082754.2599841384</v>
      </c>
      <c r="M58" s="37">
        <f t="shared" si="12"/>
        <v>-1155781.4885948137</v>
      </c>
      <c r="N58" s="41">
        <f>'jan-apr'!M58</f>
        <v>-4191501.517103679</v>
      </c>
      <c r="O58" s="41">
        <f t="shared" si="13"/>
        <v>3035720.0285088653</v>
      </c>
      <c r="P58" s="4"/>
    </row>
    <row r="59" spans="1:16" s="34" customFormat="1" ht="14.5" x14ac:dyDescent="0.35">
      <c r="A59" s="33">
        <v>1806</v>
      </c>
      <c r="B59" s="34" t="s">
        <v>289</v>
      </c>
      <c r="C59" s="81">
        <v>291291934</v>
      </c>
      <c r="D59" s="36">
        <v>21845</v>
      </c>
      <c r="E59" s="37">
        <f t="shared" si="7"/>
        <v>13334.489997711147</v>
      </c>
      <c r="F59" s="38">
        <f t="shared" si="1"/>
        <v>0.9072072034372084</v>
      </c>
      <c r="G59" s="39">
        <f t="shared" si="2"/>
        <v>818.3431169449475</v>
      </c>
      <c r="H59" s="39">
        <f t="shared" si="3"/>
        <v>0</v>
      </c>
      <c r="I59" s="37">
        <f t="shared" si="8"/>
        <v>818.3431169449475</v>
      </c>
      <c r="J59" s="40">
        <f t="shared" si="9"/>
        <v>-176.45273313174843</v>
      </c>
      <c r="K59" s="37">
        <f t="shared" si="10"/>
        <v>641.89038381319904</v>
      </c>
      <c r="L59" s="37">
        <f t="shared" si="11"/>
        <v>17876705.389662378</v>
      </c>
      <c r="M59" s="37">
        <f t="shared" si="12"/>
        <v>14022095.434399333</v>
      </c>
      <c r="N59" s="41">
        <f>'jan-apr'!M59</f>
        <v>4185326.2060330138</v>
      </c>
      <c r="O59" s="41">
        <f t="shared" si="13"/>
        <v>9836769.2283663191</v>
      </c>
      <c r="P59" s="4"/>
    </row>
    <row r="60" spans="1:16" s="34" customFormat="1" ht="14.5" x14ac:dyDescent="0.35">
      <c r="A60" s="33">
        <v>1811</v>
      </c>
      <c r="B60" s="34" t="s">
        <v>290</v>
      </c>
      <c r="C60" s="81">
        <v>20911539</v>
      </c>
      <c r="D60" s="36">
        <v>1426</v>
      </c>
      <c r="E60" s="37">
        <f t="shared" si="7"/>
        <v>14664.473352033661</v>
      </c>
      <c r="F60" s="38">
        <f t="shared" si="1"/>
        <v>0.99769213984648031</v>
      </c>
      <c r="G60" s="39">
        <f t="shared" si="2"/>
        <v>20.353104351439104</v>
      </c>
      <c r="H60" s="39">
        <f t="shared" si="3"/>
        <v>0</v>
      </c>
      <c r="I60" s="37">
        <f t="shared" si="8"/>
        <v>20.353104351439104</v>
      </c>
      <c r="J60" s="40">
        <f t="shared" si="9"/>
        <v>-176.45273313174843</v>
      </c>
      <c r="K60" s="37">
        <f t="shared" si="10"/>
        <v>-156.09962878030933</v>
      </c>
      <c r="L60" s="37">
        <f t="shared" si="11"/>
        <v>29023.526805152163</v>
      </c>
      <c r="M60" s="37">
        <f t="shared" si="12"/>
        <v>-222598.0706407211</v>
      </c>
      <c r="N60" s="41">
        <f>'jan-apr'!M60</f>
        <v>-1542076.4670815701</v>
      </c>
      <c r="O60" s="41">
        <f t="shared" si="13"/>
        <v>1319478.3964408489</v>
      </c>
      <c r="P60" s="4"/>
    </row>
    <row r="61" spans="1:16" s="34" customFormat="1" ht="14.5" x14ac:dyDescent="0.35">
      <c r="A61" s="33">
        <v>1812</v>
      </c>
      <c r="B61" s="34" t="s">
        <v>291</v>
      </c>
      <c r="C61" s="81">
        <v>20007044</v>
      </c>
      <c r="D61" s="36">
        <v>1975</v>
      </c>
      <c r="E61" s="37">
        <f t="shared" si="7"/>
        <v>10130.148860759493</v>
      </c>
      <c r="F61" s="38">
        <f t="shared" si="1"/>
        <v>0.68920101330832462</v>
      </c>
      <c r="G61" s="39">
        <f t="shared" si="2"/>
        <v>2740.9477991159401</v>
      </c>
      <c r="H61" s="39">
        <f t="shared" si="3"/>
        <v>1084.4423844092862</v>
      </c>
      <c r="I61" s="37">
        <f t="shared" si="8"/>
        <v>3825.3901835252263</v>
      </c>
      <c r="J61" s="40">
        <f t="shared" si="9"/>
        <v>-176.45273313174843</v>
      </c>
      <c r="K61" s="37">
        <f t="shared" si="10"/>
        <v>3648.9374503934778</v>
      </c>
      <c r="L61" s="37">
        <f t="shared" si="11"/>
        <v>7555145.6124623222</v>
      </c>
      <c r="M61" s="37">
        <f t="shared" si="12"/>
        <v>7206651.464527119</v>
      </c>
      <c r="N61" s="41">
        <f>'jan-apr'!M61</f>
        <v>4440179.1117576472</v>
      </c>
      <c r="O61" s="41">
        <f t="shared" si="13"/>
        <v>2766472.3527694717</v>
      </c>
      <c r="P61" s="4"/>
    </row>
    <row r="62" spans="1:16" s="34" customFormat="1" ht="14.5" x14ac:dyDescent="0.35">
      <c r="A62" s="33">
        <v>1813</v>
      </c>
      <c r="B62" s="34" t="s">
        <v>292</v>
      </c>
      <c r="C62" s="81">
        <v>92781153</v>
      </c>
      <c r="D62" s="36">
        <v>7917</v>
      </c>
      <c r="E62" s="37">
        <f t="shared" si="7"/>
        <v>11719.231148162182</v>
      </c>
      <c r="F62" s="38">
        <f t="shared" si="1"/>
        <v>0.79731365190445014</v>
      </c>
      <c r="G62" s="39">
        <f t="shared" si="2"/>
        <v>1787.4984266743268</v>
      </c>
      <c r="H62" s="39">
        <f t="shared" si="3"/>
        <v>528.26358381834518</v>
      </c>
      <c r="I62" s="37">
        <f t="shared" si="8"/>
        <v>2315.7620104926718</v>
      </c>
      <c r="J62" s="40">
        <f t="shared" si="9"/>
        <v>-176.45273313174843</v>
      </c>
      <c r="K62" s="37">
        <f t="shared" si="10"/>
        <v>2139.3092773609233</v>
      </c>
      <c r="L62" s="37">
        <f t="shared" si="11"/>
        <v>18333887.837070484</v>
      </c>
      <c r="M62" s="37">
        <f t="shared" si="12"/>
        <v>16936911.548866428</v>
      </c>
      <c r="N62" s="41">
        <f>'jan-apr'!M62</f>
        <v>9882377.9815874863</v>
      </c>
      <c r="O62" s="41">
        <f t="shared" si="13"/>
        <v>7054533.5672789421</v>
      </c>
      <c r="P62" s="4"/>
    </row>
    <row r="63" spans="1:16" s="34" customFormat="1" ht="14.5" x14ac:dyDescent="0.35">
      <c r="A63" s="33">
        <v>1815</v>
      </c>
      <c r="B63" s="34" t="s">
        <v>293</v>
      </c>
      <c r="C63" s="81">
        <v>11841176</v>
      </c>
      <c r="D63" s="36">
        <v>1200</v>
      </c>
      <c r="E63" s="37">
        <f t="shared" si="7"/>
        <v>9867.6466666666674</v>
      </c>
      <c r="F63" s="38">
        <f t="shared" si="1"/>
        <v>0.67134177148955532</v>
      </c>
      <c r="G63" s="39">
        <f t="shared" si="2"/>
        <v>2898.4491155716355</v>
      </c>
      <c r="H63" s="39">
        <f t="shared" si="3"/>
        <v>1176.3181523417752</v>
      </c>
      <c r="I63" s="37">
        <f t="shared" si="8"/>
        <v>4074.7672679134107</v>
      </c>
      <c r="J63" s="40">
        <f t="shared" si="9"/>
        <v>-176.45273313174843</v>
      </c>
      <c r="K63" s="37">
        <f t="shared" si="10"/>
        <v>3898.3145347816621</v>
      </c>
      <c r="L63" s="37">
        <f t="shared" si="11"/>
        <v>4889720.7214960931</v>
      </c>
      <c r="M63" s="37">
        <f t="shared" si="12"/>
        <v>4677977.4417379946</v>
      </c>
      <c r="N63" s="41">
        <f>'jan-apr'!M63</f>
        <v>3114876.7628400885</v>
      </c>
      <c r="O63" s="41">
        <f t="shared" si="13"/>
        <v>1563100.6788979061</v>
      </c>
      <c r="P63" s="4"/>
    </row>
    <row r="64" spans="1:16" s="34" customFormat="1" ht="14.5" x14ac:dyDescent="0.35">
      <c r="A64" s="33">
        <v>1816</v>
      </c>
      <c r="B64" s="34" t="s">
        <v>294</v>
      </c>
      <c r="C64" s="81">
        <v>5317208</v>
      </c>
      <c r="D64" s="36">
        <v>462</v>
      </c>
      <c r="E64" s="37">
        <f t="shared" si="7"/>
        <v>11509.108225108224</v>
      </c>
      <c r="F64" s="38">
        <f t="shared" si="1"/>
        <v>0.78301801484337363</v>
      </c>
      <c r="G64" s="39">
        <f t="shared" si="2"/>
        <v>1913.5721805067012</v>
      </c>
      <c r="H64" s="39">
        <f t="shared" si="3"/>
        <v>601.80660688723037</v>
      </c>
      <c r="I64" s="37">
        <f t="shared" si="8"/>
        <v>2515.3787873939318</v>
      </c>
      <c r="J64" s="40">
        <f t="shared" si="9"/>
        <v>-176.45273313174843</v>
      </c>
      <c r="K64" s="37">
        <f t="shared" si="10"/>
        <v>2338.9260542621832</v>
      </c>
      <c r="L64" s="37">
        <f t="shared" si="11"/>
        <v>1162104.9997759964</v>
      </c>
      <c r="M64" s="37">
        <f t="shared" si="12"/>
        <v>1080583.8370691286</v>
      </c>
      <c r="N64" s="41">
        <f>'jan-apr'!M64</f>
        <v>991886.58619343408</v>
      </c>
      <c r="O64" s="41">
        <f t="shared" si="13"/>
        <v>88697.250875694561</v>
      </c>
      <c r="P64" s="4"/>
    </row>
    <row r="65" spans="1:16" s="34" customFormat="1" ht="14.5" x14ac:dyDescent="0.35">
      <c r="A65" s="33">
        <v>1818</v>
      </c>
      <c r="B65" s="34" t="s">
        <v>416</v>
      </c>
      <c r="C65" s="81">
        <v>22184427</v>
      </c>
      <c r="D65" s="36">
        <v>1777</v>
      </c>
      <c r="E65" s="37">
        <f t="shared" si="7"/>
        <v>12484.202025886325</v>
      </c>
      <c r="F65" s="38">
        <f t="shared" si="1"/>
        <v>0.8493581688533659</v>
      </c>
      <c r="G65" s="39">
        <f t="shared" si="2"/>
        <v>1328.515900039841</v>
      </c>
      <c r="H65" s="39">
        <f t="shared" si="3"/>
        <v>260.52377661489516</v>
      </c>
      <c r="I65" s="37">
        <f t="shared" si="8"/>
        <v>1589.039676654736</v>
      </c>
      <c r="J65" s="40">
        <f t="shared" si="9"/>
        <v>-176.45273313174843</v>
      </c>
      <c r="K65" s="37">
        <f t="shared" si="10"/>
        <v>1412.5869435229877</v>
      </c>
      <c r="L65" s="37">
        <f t="shared" si="11"/>
        <v>2823723.5054154657</v>
      </c>
      <c r="M65" s="37">
        <f t="shared" si="12"/>
        <v>2510166.9986403491</v>
      </c>
      <c r="N65" s="41">
        <f>'jan-apr'!M65</f>
        <v>1928821.7533890326</v>
      </c>
      <c r="O65" s="41">
        <f t="shared" si="13"/>
        <v>581345.24525131658</v>
      </c>
      <c r="P65" s="4"/>
    </row>
    <row r="66" spans="1:16" s="34" customFormat="1" ht="14.5" x14ac:dyDescent="0.35">
      <c r="A66" s="33">
        <v>1820</v>
      </c>
      <c r="B66" s="34" t="s">
        <v>295</v>
      </c>
      <c r="C66" s="81">
        <v>90044123</v>
      </c>
      <c r="D66" s="36">
        <v>7447</v>
      </c>
      <c r="E66" s="37">
        <f t="shared" si="7"/>
        <v>12091.328454411172</v>
      </c>
      <c r="F66" s="38">
        <f t="shared" si="1"/>
        <v>0.8226291575343323</v>
      </c>
      <c r="G66" s="39">
        <f t="shared" si="2"/>
        <v>1564.2400429249326</v>
      </c>
      <c r="H66" s="39">
        <f t="shared" si="3"/>
        <v>398.02952663119868</v>
      </c>
      <c r="I66" s="37">
        <f t="shared" si="8"/>
        <v>1962.2695695561313</v>
      </c>
      <c r="J66" s="40">
        <f t="shared" si="9"/>
        <v>-176.45273313174843</v>
      </c>
      <c r="K66" s="37">
        <f t="shared" si="10"/>
        <v>1785.8168364243829</v>
      </c>
      <c r="L66" s="37">
        <f t="shared" si="11"/>
        <v>14613021.48448451</v>
      </c>
      <c r="M66" s="37">
        <f t="shared" si="12"/>
        <v>13298977.98085238</v>
      </c>
      <c r="N66" s="41">
        <f>'jan-apr'!M66</f>
        <v>7646013.0703084525</v>
      </c>
      <c r="O66" s="41">
        <f t="shared" si="13"/>
        <v>5652964.9105439279</v>
      </c>
      <c r="P66" s="4"/>
    </row>
    <row r="67" spans="1:16" s="34" customFormat="1" ht="14.5" x14ac:dyDescent="0.35">
      <c r="A67" s="33">
        <v>1822</v>
      </c>
      <c r="B67" s="34" t="s">
        <v>296</v>
      </c>
      <c r="C67" s="81">
        <v>22144776</v>
      </c>
      <c r="D67" s="36">
        <v>2294</v>
      </c>
      <c r="E67" s="37">
        <f t="shared" si="7"/>
        <v>9653.3461203138631</v>
      </c>
      <c r="F67" s="38">
        <f t="shared" si="1"/>
        <v>0.65676191133853612</v>
      </c>
      <c r="G67" s="39">
        <f t="shared" si="2"/>
        <v>3027.0294433833178</v>
      </c>
      <c r="H67" s="39">
        <f t="shared" si="3"/>
        <v>1251.3233435652567</v>
      </c>
      <c r="I67" s="37">
        <f t="shared" si="8"/>
        <v>4278.3527869485742</v>
      </c>
      <c r="J67" s="40">
        <f t="shared" si="9"/>
        <v>-176.45273313174843</v>
      </c>
      <c r="K67" s="37">
        <f t="shared" si="10"/>
        <v>4101.9000538168257</v>
      </c>
      <c r="L67" s="37">
        <f t="shared" si="11"/>
        <v>9814541.2932600286</v>
      </c>
      <c r="M67" s="37">
        <f t="shared" si="12"/>
        <v>9409758.7234557979</v>
      </c>
      <c r="N67" s="41">
        <f>'jan-apr'!M67</f>
        <v>5801029.9807959702</v>
      </c>
      <c r="O67" s="41">
        <f t="shared" si="13"/>
        <v>3608728.7426598277</v>
      </c>
      <c r="P67" s="4"/>
    </row>
    <row r="68" spans="1:16" s="34" customFormat="1" ht="14.5" x14ac:dyDescent="0.35">
      <c r="A68" s="33">
        <v>1824</v>
      </c>
      <c r="B68" s="34" t="s">
        <v>297</v>
      </c>
      <c r="C68" s="81">
        <v>163777702</v>
      </c>
      <c r="D68" s="36">
        <v>13278</v>
      </c>
      <c r="E68" s="37">
        <f t="shared" si="7"/>
        <v>12334.515890947432</v>
      </c>
      <c r="F68" s="38">
        <f t="shared" si="1"/>
        <v>0.83917432680957227</v>
      </c>
      <c r="G68" s="39">
        <f t="shared" si="2"/>
        <v>1418.3275810031766</v>
      </c>
      <c r="H68" s="39">
        <f t="shared" si="3"/>
        <v>312.91392384350763</v>
      </c>
      <c r="I68" s="37">
        <f t="shared" si="8"/>
        <v>1731.2415048466842</v>
      </c>
      <c r="J68" s="40">
        <f t="shared" si="9"/>
        <v>-176.45273313174843</v>
      </c>
      <c r="K68" s="37">
        <f t="shared" si="10"/>
        <v>1554.7887717149358</v>
      </c>
      <c r="L68" s="37">
        <f t="shared" si="11"/>
        <v>22987424.701354273</v>
      </c>
      <c r="M68" s="37">
        <f t="shared" si="12"/>
        <v>20644485.310830917</v>
      </c>
      <c r="N68" s="41">
        <f>'jan-apr'!M68</f>
        <v>11183179.973325588</v>
      </c>
      <c r="O68" s="41">
        <f t="shared" si="13"/>
        <v>9461305.3375053294</v>
      </c>
      <c r="P68" s="4"/>
    </row>
    <row r="69" spans="1:16" s="34" customFormat="1" ht="14.5" x14ac:dyDescent="0.35">
      <c r="A69" s="33">
        <v>1825</v>
      </c>
      <c r="B69" s="34" t="s">
        <v>298</v>
      </c>
      <c r="C69" s="81">
        <v>17204180</v>
      </c>
      <c r="D69" s="36">
        <v>1482</v>
      </c>
      <c r="E69" s="37">
        <f t="shared" si="7"/>
        <v>11608.758434547908</v>
      </c>
      <c r="F69" s="38">
        <f t="shared" si="1"/>
        <v>0.7897976807955942</v>
      </c>
      <c r="G69" s="39">
        <f t="shared" si="2"/>
        <v>1853.7820548428908</v>
      </c>
      <c r="H69" s="39">
        <f t="shared" si="3"/>
        <v>566.92903358334104</v>
      </c>
      <c r="I69" s="37">
        <f t="shared" si="8"/>
        <v>2420.711088426232</v>
      </c>
      <c r="J69" s="40">
        <f t="shared" si="9"/>
        <v>-176.45273313174843</v>
      </c>
      <c r="K69" s="37">
        <f t="shared" si="10"/>
        <v>2244.2583552944834</v>
      </c>
      <c r="L69" s="37">
        <f t="shared" si="11"/>
        <v>3587493.8330476759</v>
      </c>
      <c r="M69" s="37">
        <f t="shared" si="12"/>
        <v>3325990.8825464244</v>
      </c>
      <c r="N69" s="41">
        <f>'jan-apr'!M69</f>
        <v>1223134.1596075101</v>
      </c>
      <c r="O69" s="41">
        <f t="shared" si="13"/>
        <v>2102856.7229389143</v>
      </c>
      <c r="P69" s="4"/>
    </row>
    <row r="70" spans="1:16" s="34" customFormat="1" ht="14.5" x14ac:dyDescent="0.35">
      <c r="A70" s="33">
        <v>1826</v>
      </c>
      <c r="B70" s="34" t="s">
        <v>417</v>
      </c>
      <c r="C70" s="81">
        <v>14963993</v>
      </c>
      <c r="D70" s="36">
        <v>1297</v>
      </c>
      <c r="E70" s="37">
        <f t="shared" si="7"/>
        <v>11537.388589051658</v>
      </c>
      <c r="F70" s="38">
        <f t="shared" si="1"/>
        <v>0.78494205917425641</v>
      </c>
      <c r="G70" s="39">
        <f t="shared" si="2"/>
        <v>1896.6039621406412</v>
      </c>
      <c r="H70" s="39">
        <f t="shared" si="3"/>
        <v>591.90847950702869</v>
      </c>
      <c r="I70" s="37">
        <f t="shared" si="8"/>
        <v>2488.5124416476701</v>
      </c>
      <c r="J70" s="40">
        <f t="shared" si="9"/>
        <v>-176.45273313174843</v>
      </c>
      <c r="K70" s="37">
        <f t="shared" si="10"/>
        <v>2312.0597085159216</v>
      </c>
      <c r="L70" s="37">
        <f t="shared" si="11"/>
        <v>3227600.6368170283</v>
      </c>
      <c r="M70" s="37">
        <f t="shared" si="12"/>
        <v>2998741.44194515</v>
      </c>
      <c r="N70" s="41">
        <f>'jan-apr'!M70</f>
        <v>930576.89825299615</v>
      </c>
      <c r="O70" s="41">
        <f t="shared" si="13"/>
        <v>2068164.5436921539</v>
      </c>
      <c r="P70" s="4"/>
    </row>
    <row r="71" spans="1:16" s="34" customFormat="1" ht="14.5" x14ac:dyDescent="0.35">
      <c r="A71" s="33">
        <v>1827</v>
      </c>
      <c r="B71" s="34" t="s">
        <v>299</v>
      </c>
      <c r="C71" s="81">
        <v>16411796</v>
      </c>
      <c r="D71" s="36">
        <v>1371</v>
      </c>
      <c r="E71" s="37">
        <f t="shared" si="7"/>
        <v>11970.675419401896</v>
      </c>
      <c r="F71" s="38">
        <f t="shared" si="1"/>
        <v>0.81442057194195006</v>
      </c>
      <c r="G71" s="39">
        <f t="shared" si="2"/>
        <v>1636.6318639304984</v>
      </c>
      <c r="H71" s="39">
        <f t="shared" si="3"/>
        <v>440.25808888444533</v>
      </c>
      <c r="I71" s="37">
        <f t="shared" si="8"/>
        <v>2076.8899528149436</v>
      </c>
      <c r="J71" s="40">
        <f t="shared" si="9"/>
        <v>-176.45273313174843</v>
      </c>
      <c r="K71" s="37">
        <f t="shared" si="10"/>
        <v>1900.4372196831953</v>
      </c>
      <c r="L71" s="37">
        <f t="shared" si="11"/>
        <v>2847416.1253092876</v>
      </c>
      <c r="M71" s="37">
        <f t="shared" si="12"/>
        <v>2605499.4281856609</v>
      </c>
      <c r="N71" s="41">
        <f>'jan-apr'!M71</f>
        <v>2222063.1427948019</v>
      </c>
      <c r="O71" s="41">
        <f t="shared" si="13"/>
        <v>383436.285390859</v>
      </c>
      <c r="P71" s="4"/>
    </row>
    <row r="72" spans="1:16" s="34" customFormat="1" ht="14.5" x14ac:dyDescent="0.35">
      <c r="A72" s="33">
        <v>1828</v>
      </c>
      <c r="B72" s="34" t="s">
        <v>300</v>
      </c>
      <c r="C72" s="81">
        <v>19349518</v>
      </c>
      <c r="D72" s="36">
        <v>1761</v>
      </c>
      <c r="E72" s="37">
        <f t="shared" si="7"/>
        <v>10987.801249290176</v>
      </c>
      <c r="F72" s="38">
        <f t="shared" ref="F72:F135" si="14">IF(ISNUMBER(C72),E72/E$364,"")</f>
        <v>0.74755108331878006</v>
      </c>
      <c r="G72" s="39">
        <f t="shared" ref="G72:G135" si="15">(E$364-E72)*0.6</f>
        <v>2226.3563659975302</v>
      </c>
      <c r="H72" s="39">
        <f t="shared" ref="H72:H135" si="16">IF(E72&gt;=E$364*0.9,0,IF(E72&lt;0.9*E$364,(E$364*0.9-E72)*0.35))</f>
        <v>784.26404842354714</v>
      </c>
      <c r="I72" s="37">
        <f t="shared" si="8"/>
        <v>3010.6204144210774</v>
      </c>
      <c r="J72" s="40">
        <f t="shared" si="9"/>
        <v>-176.45273313174843</v>
      </c>
      <c r="K72" s="37">
        <f t="shared" si="10"/>
        <v>2834.1676812893288</v>
      </c>
      <c r="L72" s="37">
        <f t="shared" si="11"/>
        <v>5301702.5497955177</v>
      </c>
      <c r="M72" s="37">
        <f t="shared" si="12"/>
        <v>4990969.2867505085</v>
      </c>
      <c r="N72" s="41">
        <f>'jan-apr'!M72</f>
        <v>1608202.1032178302</v>
      </c>
      <c r="O72" s="41">
        <f t="shared" si="13"/>
        <v>3382767.1835326785</v>
      </c>
      <c r="P72" s="4"/>
    </row>
    <row r="73" spans="1:16" s="34" customFormat="1" ht="14.5" x14ac:dyDescent="0.35">
      <c r="A73" s="33">
        <v>1832</v>
      </c>
      <c r="B73" s="34" t="s">
        <v>301</v>
      </c>
      <c r="C73" s="81">
        <v>78858423</v>
      </c>
      <c r="D73" s="36">
        <v>4454</v>
      </c>
      <c r="E73" s="37">
        <f t="shared" ref="E73:E136" si="17">(C73)/D73</f>
        <v>17705.079254602606</v>
      </c>
      <c r="F73" s="38">
        <f t="shared" si="14"/>
        <v>1.204558662532967</v>
      </c>
      <c r="G73" s="39">
        <f t="shared" si="15"/>
        <v>-1804.0104371899276</v>
      </c>
      <c r="H73" s="39">
        <f t="shared" si="16"/>
        <v>0</v>
      </c>
      <c r="I73" s="37">
        <f t="shared" ref="I73:I121" si="18">G73+H73</f>
        <v>-1804.0104371899276</v>
      </c>
      <c r="J73" s="40">
        <f t="shared" ref="J73:J136" si="19">I$366</f>
        <v>-176.45273313174843</v>
      </c>
      <c r="K73" s="37">
        <f t="shared" ref="K73:K121" si="20">I73+J73</f>
        <v>-1980.463170321676</v>
      </c>
      <c r="L73" s="37">
        <f t="shared" ref="L73:L121" si="21">(I73*D73)</f>
        <v>-8035062.4872439373</v>
      </c>
      <c r="M73" s="37">
        <f t="shared" ref="M73:M121" si="22">(K73*D73)</f>
        <v>-8820982.9606127441</v>
      </c>
      <c r="N73" s="41">
        <f>'jan-apr'!M73</f>
        <v>-12656271.497602608</v>
      </c>
      <c r="O73" s="41">
        <f t="shared" ref="O73:O121" si="23">M73-N73</f>
        <v>3835288.536989864</v>
      </c>
      <c r="P73" s="4"/>
    </row>
    <row r="74" spans="1:16" s="34" customFormat="1" ht="14.5" x14ac:dyDescent="0.35">
      <c r="A74" s="33">
        <v>1833</v>
      </c>
      <c r="B74" s="34" t="s">
        <v>302</v>
      </c>
      <c r="C74" s="81">
        <v>352996855</v>
      </c>
      <c r="D74" s="36">
        <v>26184</v>
      </c>
      <c r="E74" s="37">
        <f t="shared" si="17"/>
        <v>13481.395317751298</v>
      </c>
      <c r="F74" s="38">
        <f t="shared" si="14"/>
        <v>0.91720185374528529</v>
      </c>
      <c r="G74" s="39">
        <f t="shared" si="15"/>
        <v>730.19992492085726</v>
      </c>
      <c r="H74" s="39">
        <f t="shared" si="16"/>
        <v>0</v>
      </c>
      <c r="I74" s="37">
        <f t="shared" si="18"/>
        <v>730.19992492085726</v>
      </c>
      <c r="J74" s="40">
        <f t="shared" si="19"/>
        <v>-176.45273313174843</v>
      </c>
      <c r="K74" s="37">
        <f t="shared" si="20"/>
        <v>553.7471917891088</v>
      </c>
      <c r="L74" s="37">
        <f t="shared" si="21"/>
        <v>19119554.834127728</v>
      </c>
      <c r="M74" s="37">
        <f t="shared" si="22"/>
        <v>14499316.469806025</v>
      </c>
      <c r="N74" s="41">
        <f>'jan-apr'!M74</f>
        <v>1328679.5009369764</v>
      </c>
      <c r="O74" s="41">
        <f t="shared" si="23"/>
        <v>13170636.968869049</v>
      </c>
      <c r="P74" s="4"/>
    </row>
    <row r="75" spans="1:16" s="34" customFormat="1" ht="14.5" x14ac:dyDescent="0.35">
      <c r="A75" s="33">
        <v>1834</v>
      </c>
      <c r="B75" s="34" t="s">
        <v>303</v>
      </c>
      <c r="C75" s="81">
        <v>35472680</v>
      </c>
      <c r="D75" s="36">
        <v>1890</v>
      </c>
      <c r="E75" s="37">
        <f t="shared" si="17"/>
        <v>18768.613756613755</v>
      </c>
      <c r="F75" s="38">
        <f t="shared" si="14"/>
        <v>1.2769158476592171</v>
      </c>
      <c r="G75" s="39">
        <f t="shared" si="15"/>
        <v>-2442.1311383966172</v>
      </c>
      <c r="H75" s="39">
        <f t="shared" si="16"/>
        <v>0</v>
      </c>
      <c r="I75" s="37">
        <f t="shared" si="18"/>
        <v>-2442.1311383966172</v>
      </c>
      <c r="J75" s="40">
        <f t="shared" si="19"/>
        <v>-176.45273313174843</v>
      </c>
      <c r="K75" s="37">
        <f t="shared" si="20"/>
        <v>-2618.5838715283658</v>
      </c>
      <c r="L75" s="37">
        <f t="shared" si="21"/>
        <v>-4615627.8515696069</v>
      </c>
      <c r="M75" s="37">
        <f t="shared" si="22"/>
        <v>-4949123.5171886114</v>
      </c>
      <c r="N75" s="41">
        <f>'jan-apr'!M75</f>
        <v>-733936.10293420043</v>
      </c>
      <c r="O75" s="41">
        <f t="shared" si="23"/>
        <v>-4215187.4142544111</v>
      </c>
      <c r="P75" s="4"/>
    </row>
    <row r="76" spans="1:16" s="34" customFormat="1" ht="14.5" x14ac:dyDescent="0.35">
      <c r="A76" s="33">
        <v>1835</v>
      </c>
      <c r="B76" s="34" t="s">
        <v>304</v>
      </c>
      <c r="C76" s="81">
        <v>5859915</v>
      </c>
      <c r="D76" s="36">
        <v>435</v>
      </c>
      <c r="E76" s="37">
        <f t="shared" si="17"/>
        <v>13471.068965517241</v>
      </c>
      <c r="F76" s="38">
        <f t="shared" si="14"/>
        <v>0.91649930410644842</v>
      </c>
      <c r="G76" s="39">
        <f t="shared" si="15"/>
        <v>736.39573626129129</v>
      </c>
      <c r="H76" s="39">
        <f t="shared" si="16"/>
        <v>0</v>
      </c>
      <c r="I76" s="37">
        <f t="shared" si="18"/>
        <v>736.39573626129129</v>
      </c>
      <c r="J76" s="40">
        <f t="shared" si="19"/>
        <v>-176.45273313174843</v>
      </c>
      <c r="K76" s="37">
        <f t="shared" si="20"/>
        <v>559.94300312954283</v>
      </c>
      <c r="L76" s="37">
        <f t="shared" si="21"/>
        <v>320332.14527366171</v>
      </c>
      <c r="M76" s="37">
        <f t="shared" si="22"/>
        <v>243575.20636135113</v>
      </c>
      <c r="N76" s="41">
        <f>'jan-apr'!M76</f>
        <v>181807.54138816032</v>
      </c>
      <c r="O76" s="41">
        <f t="shared" si="23"/>
        <v>61767.664973190811</v>
      </c>
      <c r="P76" s="4"/>
    </row>
    <row r="77" spans="1:16" s="34" customFormat="1" ht="14.5" x14ac:dyDescent="0.35">
      <c r="A77" s="33">
        <v>1836</v>
      </c>
      <c r="B77" s="34" t="s">
        <v>305</v>
      </c>
      <c r="C77" s="81">
        <v>14186258</v>
      </c>
      <c r="D77" s="36">
        <v>1213</v>
      </c>
      <c r="E77" s="37">
        <f t="shared" si="17"/>
        <v>11695.183841714757</v>
      </c>
      <c r="F77" s="38">
        <f t="shared" si="14"/>
        <v>0.79567760210906158</v>
      </c>
      <c r="G77" s="39">
        <f t="shared" si="15"/>
        <v>1801.9268105427814</v>
      </c>
      <c r="H77" s="39">
        <f t="shared" si="16"/>
        <v>536.68014107494378</v>
      </c>
      <c r="I77" s="37">
        <f t="shared" si="18"/>
        <v>2338.6069516177249</v>
      </c>
      <c r="J77" s="40">
        <f t="shared" si="19"/>
        <v>-176.45273313174843</v>
      </c>
      <c r="K77" s="37">
        <f t="shared" si="20"/>
        <v>2162.1542184859763</v>
      </c>
      <c r="L77" s="37">
        <f t="shared" si="21"/>
        <v>2836730.2323123002</v>
      </c>
      <c r="M77" s="37">
        <f t="shared" si="22"/>
        <v>2622693.0670234892</v>
      </c>
      <c r="N77" s="41">
        <f>'jan-apr'!M77</f>
        <v>1244059.8598541901</v>
      </c>
      <c r="O77" s="41">
        <f t="shared" si="23"/>
        <v>1378633.207169299</v>
      </c>
      <c r="P77" s="4"/>
    </row>
    <row r="78" spans="1:16" s="34" customFormat="1" ht="14.5" x14ac:dyDescent="0.35">
      <c r="A78" s="33">
        <v>1837</v>
      </c>
      <c r="B78" s="34" t="s">
        <v>306</v>
      </c>
      <c r="C78" s="81">
        <v>100783505</v>
      </c>
      <c r="D78" s="36">
        <v>6288</v>
      </c>
      <c r="E78" s="37">
        <f t="shared" si="17"/>
        <v>16027.911100508905</v>
      </c>
      <c r="F78" s="38">
        <f t="shared" si="14"/>
        <v>1.0904531338602945</v>
      </c>
      <c r="G78" s="39">
        <f t="shared" si="15"/>
        <v>-797.70954473370728</v>
      </c>
      <c r="H78" s="39">
        <f t="shared" si="16"/>
        <v>0</v>
      </c>
      <c r="I78" s="37">
        <f t="shared" si="18"/>
        <v>-797.70954473370728</v>
      </c>
      <c r="J78" s="40">
        <f t="shared" si="19"/>
        <v>-176.45273313174843</v>
      </c>
      <c r="K78" s="37">
        <f t="shared" si="20"/>
        <v>-974.16227786545574</v>
      </c>
      <c r="L78" s="37">
        <f t="shared" si="21"/>
        <v>-5015997.6172855515</v>
      </c>
      <c r="M78" s="37">
        <f t="shared" si="22"/>
        <v>-6125532.4032179853</v>
      </c>
      <c r="N78" s="41">
        <f>'jan-apr'!M78</f>
        <v>-6664548.2789683836</v>
      </c>
      <c r="O78" s="41">
        <f t="shared" si="23"/>
        <v>539015.87575039826</v>
      </c>
      <c r="P78" s="4"/>
    </row>
    <row r="79" spans="1:16" s="34" customFormat="1" ht="14.5" x14ac:dyDescent="0.35">
      <c r="A79" s="33">
        <v>1838</v>
      </c>
      <c r="B79" s="34" t="s">
        <v>307</v>
      </c>
      <c r="C79" s="81">
        <v>26736599</v>
      </c>
      <c r="D79" s="36">
        <v>1950</v>
      </c>
      <c r="E79" s="37">
        <f t="shared" si="17"/>
        <v>13711.07641025641</v>
      </c>
      <c r="F79" s="38">
        <f t="shared" si="14"/>
        <v>0.93282812379008884</v>
      </c>
      <c r="G79" s="39">
        <f t="shared" si="15"/>
        <v>592.39126941778989</v>
      </c>
      <c r="H79" s="39">
        <f t="shared" si="16"/>
        <v>0</v>
      </c>
      <c r="I79" s="37">
        <f t="shared" si="18"/>
        <v>592.39126941778989</v>
      </c>
      <c r="J79" s="40">
        <f t="shared" si="19"/>
        <v>-176.45273313174843</v>
      </c>
      <c r="K79" s="37">
        <f t="shared" si="20"/>
        <v>415.93853628604143</v>
      </c>
      <c r="L79" s="37">
        <f t="shared" si="21"/>
        <v>1155162.9753646902</v>
      </c>
      <c r="M79" s="37">
        <f t="shared" si="22"/>
        <v>811080.14575778076</v>
      </c>
      <c r="N79" s="41">
        <f>'jan-apr'!M79</f>
        <v>-77171.690328936078</v>
      </c>
      <c r="O79" s="41">
        <f t="shared" si="23"/>
        <v>888251.83608671685</v>
      </c>
      <c r="P79" s="4"/>
    </row>
    <row r="80" spans="1:16" s="34" customFormat="1" ht="14.5" x14ac:dyDescent="0.35">
      <c r="A80" s="33">
        <v>1839</v>
      </c>
      <c r="B80" s="34" t="s">
        <v>308</v>
      </c>
      <c r="C80" s="81">
        <v>16520951</v>
      </c>
      <c r="D80" s="36">
        <v>1017</v>
      </c>
      <c r="E80" s="37">
        <f t="shared" si="17"/>
        <v>16244.789577187807</v>
      </c>
      <c r="F80" s="38">
        <f t="shared" si="14"/>
        <v>1.1052083825685213</v>
      </c>
      <c r="G80" s="39">
        <f t="shared" si="15"/>
        <v>-927.836630741048</v>
      </c>
      <c r="H80" s="39">
        <f t="shared" si="16"/>
        <v>0</v>
      </c>
      <c r="I80" s="37">
        <f t="shared" si="18"/>
        <v>-927.836630741048</v>
      </c>
      <c r="J80" s="40">
        <f t="shared" si="19"/>
        <v>-176.45273313174843</v>
      </c>
      <c r="K80" s="37">
        <f t="shared" si="20"/>
        <v>-1104.2893638727965</v>
      </c>
      <c r="L80" s="37">
        <f t="shared" si="21"/>
        <v>-943609.85346364579</v>
      </c>
      <c r="M80" s="37">
        <f t="shared" si="22"/>
        <v>-1123062.283058634</v>
      </c>
      <c r="N80" s="41">
        <f>'jan-apr'!M80</f>
        <v>-1976027.6363407834</v>
      </c>
      <c r="O80" s="41">
        <f t="shared" si="23"/>
        <v>852965.35328214942</v>
      </c>
      <c r="P80" s="4"/>
    </row>
    <row r="81" spans="1:16" s="34" customFormat="1" ht="14.5" x14ac:dyDescent="0.35">
      <c r="A81" s="33">
        <v>1840</v>
      </c>
      <c r="B81" s="34" t="s">
        <v>309</v>
      </c>
      <c r="C81" s="81">
        <v>52895037</v>
      </c>
      <c r="D81" s="36">
        <v>4671</v>
      </c>
      <c r="E81" s="37">
        <f t="shared" si="17"/>
        <v>11324.135517019909</v>
      </c>
      <c r="F81" s="38">
        <f t="shared" si="14"/>
        <v>0.77043346355976172</v>
      </c>
      <c r="G81" s="39">
        <f t="shared" si="15"/>
        <v>2024.5558053596901</v>
      </c>
      <c r="H81" s="39">
        <f t="shared" si="16"/>
        <v>666.54705471814054</v>
      </c>
      <c r="I81" s="37">
        <f t="shared" si="18"/>
        <v>2691.1028600778309</v>
      </c>
      <c r="J81" s="40">
        <f t="shared" si="19"/>
        <v>-176.45273313174843</v>
      </c>
      <c r="K81" s="37">
        <f t="shared" si="20"/>
        <v>2514.6501269460823</v>
      </c>
      <c r="L81" s="37">
        <f t="shared" si="21"/>
        <v>12570141.459423548</v>
      </c>
      <c r="M81" s="37">
        <f t="shared" si="22"/>
        <v>11745930.742965151</v>
      </c>
      <c r="N81" s="41">
        <f>'jan-apr'!M81</f>
        <v>7036944.3656050488</v>
      </c>
      <c r="O81" s="41">
        <f t="shared" si="23"/>
        <v>4708986.3773601018</v>
      </c>
      <c r="P81" s="4"/>
    </row>
    <row r="82" spans="1:16" s="34" customFormat="1" ht="14.5" x14ac:dyDescent="0.35">
      <c r="A82" s="33">
        <v>1841</v>
      </c>
      <c r="B82" s="34" t="s">
        <v>418</v>
      </c>
      <c r="C82" s="81">
        <v>129980399</v>
      </c>
      <c r="D82" s="36">
        <v>9739</v>
      </c>
      <c r="E82" s="37">
        <f t="shared" si="17"/>
        <v>13346.380429202176</v>
      </c>
      <c r="F82" s="38">
        <f t="shared" si="14"/>
        <v>0.90801616464251056</v>
      </c>
      <c r="G82" s="39">
        <f t="shared" si="15"/>
        <v>811.20885805033026</v>
      </c>
      <c r="H82" s="39">
        <f t="shared" si="16"/>
        <v>0</v>
      </c>
      <c r="I82" s="37">
        <f t="shared" si="18"/>
        <v>811.20885805033026</v>
      </c>
      <c r="J82" s="40">
        <f t="shared" si="19"/>
        <v>-176.45273313174843</v>
      </c>
      <c r="K82" s="37">
        <f t="shared" si="20"/>
        <v>634.7561249185818</v>
      </c>
      <c r="L82" s="37">
        <f t="shared" si="21"/>
        <v>7900363.0685521662</v>
      </c>
      <c r="M82" s="37">
        <f t="shared" si="22"/>
        <v>6181889.9005820686</v>
      </c>
      <c r="N82" s="41">
        <f>'jan-apr'!M82</f>
        <v>1034439.0293776813</v>
      </c>
      <c r="O82" s="41">
        <f t="shared" si="23"/>
        <v>5147450.8712043874</v>
      </c>
      <c r="P82" s="4"/>
    </row>
    <row r="83" spans="1:16" s="34" customFormat="1" ht="14.5" x14ac:dyDescent="0.35">
      <c r="A83" s="33">
        <v>1845</v>
      </c>
      <c r="B83" s="34" t="s">
        <v>310</v>
      </c>
      <c r="C83" s="81">
        <v>36510096</v>
      </c>
      <c r="D83" s="36">
        <v>1926</v>
      </c>
      <c r="E83" s="37">
        <f t="shared" si="17"/>
        <v>18956.436137071651</v>
      </c>
      <c r="F83" s="38">
        <f t="shared" si="14"/>
        <v>1.2896942753716663</v>
      </c>
      <c r="G83" s="39">
        <f t="shared" si="15"/>
        <v>-2554.8245666713542</v>
      </c>
      <c r="H83" s="39">
        <f t="shared" si="16"/>
        <v>0</v>
      </c>
      <c r="I83" s="37">
        <f t="shared" si="18"/>
        <v>-2554.8245666713542</v>
      </c>
      <c r="J83" s="40">
        <f t="shared" si="19"/>
        <v>-176.45273313174843</v>
      </c>
      <c r="K83" s="37">
        <f t="shared" si="20"/>
        <v>-2731.2772998031028</v>
      </c>
      <c r="L83" s="37">
        <f t="shared" si="21"/>
        <v>-4920592.1154090278</v>
      </c>
      <c r="M83" s="37">
        <f t="shared" si="22"/>
        <v>-5260440.0794207761</v>
      </c>
      <c r="N83" s="41">
        <f>'jan-apr'!M83</f>
        <v>-6804701.2953710416</v>
      </c>
      <c r="O83" s="41">
        <f t="shared" si="23"/>
        <v>1544261.2159502655</v>
      </c>
      <c r="P83" s="4"/>
    </row>
    <row r="84" spans="1:16" s="34" customFormat="1" ht="14.5" x14ac:dyDescent="0.35">
      <c r="A84" s="33">
        <v>1848</v>
      </c>
      <c r="B84" s="34" t="s">
        <v>311</v>
      </c>
      <c r="C84" s="81">
        <v>30514978</v>
      </c>
      <c r="D84" s="36">
        <v>2608</v>
      </c>
      <c r="E84" s="37">
        <f t="shared" si="17"/>
        <v>11700.528374233128</v>
      </c>
      <c r="F84" s="38">
        <f t="shared" si="14"/>
        <v>0.79604121544564233</v>
      </c>
      <c r="G84" s="39">
        <f t="shared" si="15"/>
        <v>1798.7200910317588</v>
      </c>
      <c r="H84" s="39">
        <f t="shared" si="16"/>
        <v>534.80955469351386</v>
      </c>
      <c r="I84" s="37">
        <f t="shared" si="18"/>
        <v>2333.5296457252725</v>
      </c>
      <c r="J84" s="40">
        <f t="shared" si="19"/>
        <v>-176.45273313174843</v>
      </c>
      <c r="K84" s="37">
        <f t="shared" si="20"/>
        <v>2157.076912593524</v>
      </c>
      <c r="L84" s="37">
        <f t="shared" si="21"/>
        <v>6085845.3160515111</v>
      </c>
      <c r="M84" s="37">
        <f t="shared" si="22"/>
        <v>5625656.5880439105</v>
      </c>
      <c r="N84" s="41">
        <f>'jan-apr'!M84</f>
        <v>2794497.2779057943</v>
      </c>
      <c r="O84" s="41">
        <f t="shared" si="23"/>
        <v>2831159.3101381161</v>
      </c>
      <c r="P84" s="4"/>
    </row>
    <row r="85" spans="1:16" s="34" customFormat="1" ht="14.5" x14ac:dyDescent="0.35">
      <c r="A85" s="33">
        <v>1851</v>
      </c>
      <c r="B85" s="34" t="s">
        <v>312</v>
      </c>
      <c r="C85" s="81">
        <v>26560590</v>
      </c>
      <c r="D85" s="36">
        <v>2034</v>
      </c>
      <c r="E85" s="37">
        <f t="shared" si="17"/>
        <v>13058.303834808259</v>
      </c>
      <c r="F85" s="38">
        <f t="shared" si="14"/>
        <v>0.88841697775042239</v>
      </c>
      <c r="G85" s="39">
        <f t="shared" si="15"/>
        <v>984.0548146866804</v>
      </c>
      <c r="H85" s="39">
        <f t="shared" si="16"/>
        <v>59.588143492218201</v>
      </c>
      <c r="I85" s="37">
        <f t="shared" si="18"/>
        <v>1043.6429581788987</v>
      </c>
      <c r="J85" s="40">
        <f t="shared" si="19"/>
        <v>-176.45273313174843</v>
      </c>
      <c r="K85" s="37">
        <f t="shared" si="20"/>
        <v>867.19022504715019</v>
      </c>
      <c r="L85" s="37">
        <f t="shared" si="21"/>
        <v>2122769.7769358801</v>
      </c>
      <c r="M85" s="37">
        <f t="shared" si="22"/>
        <v>1763864.9177459036</v>
      </c>
      <c r="N85" s="41">
        <f>'jan-apr'!M85</f>
        <v>2442608.0405139513</v>
      </c>
      <c r="O85" s="41">
        <f t="shared" si="23"/>
        <v>-678743.12276804773</v>
      </c>
      <c r="P85" s="4"/>
    </row>
    <row r="86" spans="1:16" s="34" customFormat="1" ht="14.5" x14ac:dyDescent="0.35">
      <c r="A86" s="33">
        <v>1853</v>
      </c>
      <c r="B86" s="34" t="s">
        <v>314</v>
      </c>
      <c r="C86" s="81">
        <v>14507592</v>
      </c>
      <c r="D86" s="36">
        <v>1348</v>
      </c>
      <c r="E86" s="37">
        <f t="shared" si="17"/>
        <v>10762.308605341246</v>
      </c>
      <c r="F86" s="38">
        <f t="shared" si="14"/>
        <v>0.73220977285638633</v>
      </c>
      <c r="G86" s="39">
        <f t="shared" si="15"/>
        <v>2361.6519523668881</v>
      </c>
      <c r="H86" s="39">
        <f t="shared" si="16"/>
        <v>863.18647380567268</v>
      </c>
      <c r="I86" s="37">
        <f t="shared" si="18"/>
        <v>3224.8384261725605</v>
      </c>
      <c r="J86" s="40">
        <f t="shared" si="19"/>
        <v>-176.45273313174843</v>
      </c>
      <c r="K86" s="37">
        <f t="shared" si="20"/>
        <v>3048.3856930408119</v>
      </c>
      <c r="L86" s="37">
        <f t="shared" si="21"/>
        <v>4347082.1984806117</v>
      </c>
      <c r="M86" s="37">
        <f t="shared" si="22"/>
        <v>4109223.9142190143</v>
      </c>
      <c r="N86" s="41">
        <f>'jan-apr'!M86</f>
        <v>2334038.9019236998</v>
      </c>
      <c r="O86" s="41">
        <f t="shared" si="23"/>
        <v>1775185.0122953146</v>
      </c>
      <c r="P86" s="4"/>
    </row>
    <row r="87" spans="1:16" s="34" customFormat="1" ht="14.5" x14ac:dyDescent="0.35">
      <c r="A87" s="33">
        <v>1856</v>
      </c>
      <c r="B87" s="34" t="s">
        <v>315</v>
      </c>
      <c r="C87" s="81">
        <v>7527504</v>
      </c>
      <c r="D87" s="36">
        <v>498</v>
      </c>
      <c r="E87" s="37">
        <f t="shared" si="17"/>
        <v>15115.469879518072</v>
      </c>
      <c r="F87" s="38">
        <f t="shared" si="14"/>
        <v>1.0283755254524731</v>
      </c>
      <c r="G87" s="39">
        <f t="shared" si="15"/>
        <v>-250.24481213920734</v>
      </c>
      <c r="H87" s="39">
        <f t="shared" si="16"/>
        <v>0</v>
      </c>
      <c r="I87" s="37">
        <f t="shared" si="18"/>
        <v>-250.24481213920734</v>
      </c>
      <c r="J87" s="40">
        <f t="shared" si="19"/>
        <v>-176.45273313174843</v>
      </c>
      <c r="K87" s="37">
        <f t="shared" si="20"/>
        <v>-426.69754527095574</v>
      </c>
      <c r="L87" s="37">
        <f t="shared" si="21"/>
        <v>-124621.91644532526</v>
      </c>
      <c r="M87" s="37">
        <f t="shared" si="22"/>
        <v>-212495.37754493597</v>
      </c>
      <c r="N87" s="41">
        <f>'jan-apr'!M87</f>
        <v>247532.92407863663</v>
      </c>
      <c r="O87" s="41">
        <f t="shared" si="23"/>
        <v>-460028.3016235726</v>
      </c>
      <c r="P87" s="4"/>
    </row>
    <row r="88" spans="1:16" s="34" customFormat="1" ht="14.5" x14ac:dyDescent="0.35">
      <c r="A88" s="33">
        <v>1857</v>
      </c>
      <c r="B88" s="34" t="s">
        <v>316</v>
      </c>
      <c r="C88" s="81">
        <v>9705009</v>
      </c>
      <c r="D88" s="36">
        <v>728</v>
      </c>
      <c r="E88" s="37">
        <f t="shared" si="17"/>
        <v>13331.056318681318</v>
      </c>
      <c r="F88" s="38">
        <f t="shared" si="14"/>
        <v>0.90697359432649716</v>
      </c>
      <c r="G88" s="39">
        <f t="shared" si="15"/>
        <v>820.40332436284518</v>
      </c>
      <c r="H88" s="39">
        <f t="shared" si="16"/>
        <v>0</v>
      </c>
      <c r="I88" s="37">
        <f t="shared" si="18"/>
        <v>820.40332436284518</v>
      </c>
      <c r="J88" s="40">
        <f t="shared" si="19"/>
        <v>-176.45273313174843</v>
      </c>
      <c r="K88" s="37">
        <f t="shared" si="20"/>
        <v>643.95059123109672</v>
      </c>
      <c r="L88" s="37">
        <f t="shared" si="21"/>
        <v>597253.62013615132</v>
      </c>
      <c r="M88" s="37">
        <f t="shared" si="22"/>
        <v>468796.03041623841</v>
      </c>
      <c r="N88" s="41">
        <f>'jan-apr'!M88</f>
        <v>723948.23278965394</v>
      </c>
      <c r="O88" s="41">
        <f t="shared" si="23"/>
        <v>-255152.20237341552</v>
      </c>
      <c r="P88" s="4"/>
    </row>
    <row r="89" spans="1:16" s="34" customFormat="1" ht="14.5" x14ac:dyDescent="0.35">
      <c r="A89" s="33">
        <v>1859</v>
      </c>
      <c r="B89" s="34" t="s">
        <v>317</v>
      </c>
      <c r="C89" s="81">
        <v>16197922</v>
      </c>
      <c r="D89" s="36">
        <v>1272</v>
      </c>
      <c r="E89" s="37">
        <f t="shared" si="17"/>
        <v>12734.215408805032</v>
      </c>
      <c r="F89" s="38">
        <f t="shared" si="14"/>
        <v>0.86636773892154917</v>
      </c>
      <c r="G89" s="39">
        <f t="shared" si="15"/>
        <v>1178.5078702886167</v>
      </c>
      <c r="H89" s="39">
        <f t="shared" si="16"/>
        <v>173.01909259334769</v>
      </c>
      <c r="I89" s="37">
        <f t="shared" si="18"/>
        <v>1351.5269628819644</v>
      </c>
      <c r="J89" s="40">
        <f t="shared" si="19"/>
        <v>-176.45273313174843</v>
      </c>
      <c r="K89" s="37">
        <f t="shared" si="20"/>
        <v>1175.0742297502161</v>
      </c>
      <c r="L89" s="37">
        <f t="shared" si="21"/>
        <v>1719142.2967858587</v>
      </c>
      <c r="M89" s="37">
        <f t="shared" si="22"/>
        <v>1494694.4202422749</v>
      </c>
      <c r="N89" s="41">
        <f>'jan-apr'!M89</f>
        <v>1021281.6386104944</v>
      </c>
      <c r="O89" s="41">
        <f t="shared" si="23"/>
        <v>473412.78163178044</v>
      </c>
      <c r="P89" s="4"/>
    </row>
    <row r="90" spans="1:16" s="34" customFormat="1" ht="14.5" x14ac:dyDescent="0.35">
      <c r="A90" s="33">
        <v>1860</v>
      </c>
      <c r="B90" s="34" t="s">
        <v>318</v>
      </c>
      <c r="C90" s="81">
        <v>135710683</v>
      </c>
      <c r="D90" s="36">
        <v>11433</v>
      </c>
      <c r="E90" s="37">
        <f t="shared" si="17"/>
        <v>11870.085104521997</v>
      </c>
      <c r="F90" s="38">
        <f t="shared" si="14"/>
        <v>0.80757694625617393</v>
      </c>
      <c r="G90" s="39">
        <f t="shared" si="15"/>
        <v>1696.9860528584377</v>
      </c>
      <c r="H90" s="39">
        <f t="shared" si="16"/>
        <v>475.46469909240994</v>
      </c>
      <c r="I90" s="37">
        <f t="shared" si="18"/>
        <v>2172.4507519508475</v>
      </c>
      <c r="J90" s="40">
        <f t="shared" si="19"/>
        <v>-176.45273313174843</v>
      </c>
      <c r="K90" s="37">
        <f t="shared" si="20"/>
        <v>1995.9980188190991</v>
      </c>
      <c r="L90" s="37">
        <f t="shared" si="21"/>
        <v>24837629.44705404</v>
      </c>
      <c r="M90" s="37">
        <f t="shared" si="22"/>
        <v>22820245.34915876</v>
      </c>
      <c r="N90" s="41">
        <f>'jan-apr'!M90</f>
        <v>13955660.681708951</v>
      </c>
      <c r="O90" s="41">
        <f t="shared" si="23"/>
        <v>8864584.6674498096</v>
      </c>
      <c r="P90" s="4"/>
    </row>
    <row r="91" spans="1:16" s="34" customFormat="1" ht="14.5" x14ac:dyDescent="0.35">
      <c r="A91" s="33">
        <v>1865</v>
      </c>
      <c r="B91" s="34" t="s">
        <v>319</v>
      </c>
      <c r="C91" s="81">
        <v>124652126</v>
      </c>
      <c r="D91" s="36">
        <v>9608</v>
      </c>
      <c r="E91" s="37">
        <f t="shared" si="17"/>
        <v>12973.78497085762</v>
      </c>
      <c r="F91" s="38">
        <f t="shared" si="14"/>
        <v>0.88266676741500572</v>
      </c>
      <c r="G91" s="39">
        <f t="shared" si="15"/>
        <v>1034.7661330570641</v>
      </c>
      <c r="H91" s="39">
        <f t="shared" si="16"/>
        <v>89.169745874942052</v>
      </c>
      <c r="I91" s="37">
        <f t="shared" si="18"/>
        <v>1123.9358789320061</v>
      </c>
      <c r="J91" s="40">
        <f t="shared" si="19"/>
        <v>-176.45273313174843</v>
      </c>
      <c r="K91" s="37">
        <f t="shared" si="20"/>
        <v>947.4831458002576</v>
      </c>
      <c r="L91" s="37">
        <f t="shared" si="21"/>
        <v>10798775.924778715</v>
      </c>
      <c r="M91" s="37">
        <f t="shared" si="22"/>
        <v>9103418.0648488756</v>
      </c>
      <c r="N91" s="41">
        <f>'jan-apr'!M91</f>
        <v>8289963.4778063167</v>
      </c>
      <c r="O91" s="41">
        <f t="shared" si="23"/>
        <v>813454.58704255894</v>
      </c>
      <c r="P91" s="4"/>
    </row>
    <row r="92" spans="1:16" s="34" customFormat="1" ht="14.5" x14ac:dyDescent="0.35">
      <c r="A92" s="33">
        <v>1866</v>
      </c>
      <c r="B92" s="34" t="s">
        <v>320</v>
      </c>
      <c r="C92" s="81">
        <v>93605496</v>
      </c>
      <c r="D92" s="36">
        <v>8061</v>
      </c>
      <c r="E92" s="37">
        <f t="shared" si="17"/>
        <v>11612.144398957946</v>
      </c>
      <c r="F92" s="38">
        <f t="shared" si="14"/>
        <v>0.79002804365940793</v>
      </c>
      <c r="G92" s="39">
        <f t="shared" si="15"/>
        <v>1851.7504761968685</v>
      </c>
      <c r="H92" s="39">
        <f t="shared" si="16"/>
        <v>565.74394603982785</v>
      </c>
      <c r="I92" s="37">
        <f t="shared" si="18"/>
        <v>2417.4944222366962</v>
      </c>
      <c r="J92" s="40">
        <f t="shared" si="19"/>
        <v>-176.45273313174843</v>
      </c>
      <c r="K92" s="37">
        <f t="shared" si="20"/>
        <v>2241.0416891049476</v>
      </c>
      <c r="L92" s="37">
        <f t="shared" si="21"/>
        <v>19487422.537650008</v>
      </c>
      <c r="M92" s="37">
        <f t="shared" si="22"/>
        <v>18065037.055874985</v>
      </c>
      <c r="N92" s="41">
        <f>'jan-apr'!M92</f>
        <v>10993723.433128295</v>
      </c>
      <c r="O92" s="41">
        <f t="shared" si="23"/>
        <v>7071313.6227466892</v>
      </c>
      <c r="P92" s="4"/>
    </row>
    <row r="93" spans="1:16" s="34" customFormat="1" ht="14.5" x14ac:dyDescent="0.35">
      <c r="A93" s="33">
        <v>1867</v>
      </c>
      <c r="B93" s="34" t="s">
        <v>170</v>
      </c>
      <c r="C93" s="81">
        <v>28407748</v>
      </c>
      <c r="D93" s="36">
        <v>2569</v>
      </c>
      <c r="E93" s="37">
        <f t="shared" si="17"/>
        <v>11057.901128843909</v>
      </c>
      <c r="F93" s="38">
        <f t="shared" si="14"/>
        <v>0.75232030326661026</v>
      </c>
      <c r="G93" s="39">
        <f t="shared" si="15"/>
        <v>2184.2964382652904</v>
      </c>
      <c r="H93" s="39">
        <f t="shared" si="16"/>
        <v>759.72909057974084</v>
      </c>
      <c r="I93" s="37">
        <f t="shared" si="18"/>
        <v>2944.0255288450312</v>
      </c>
      <c r="J93" s="40">
        <f t="shared" si="19"/>
        <v>-176.45273313174843</v>
      </c>
      <c r="K93" s="37">
        <f t="shared" si="20"/>
        <v>2767.5727957132826</v>
      </c>
      <c r="L93" s="37">
        <f t="shared" si="21"/>
        <v>7563201.5836028848</v>
      </c>
      <c r="M93" s="37">
        <f t="shared" si="22"/>
        <v>7109894.5121874232</v>
      </c>
      <c r="N93" s="41">
        <f>'jan-apr'!M93</f>
        <v>4379586.3868634896</v>
      </c>
      <c r="O93" s="41">
        <f t="shared" si="23"/>
        <v>2730308.1253239335</v>
      </c>
      <c r="P93" s="4"/>
    </row>
    <row r="94" spans="1:16" s="34" customFormat="1" ht="14.5" x14ac:dyDescent="0.35">
      <c r="A94" s="33">
        <v>1868</v>
      </c>
      <c r="B94" s="34" t="s">
        <v>321</v>
      </c>
      <c r="C94" s="81">
        <v>58035506</v>
      </c>
      <c r="D94" s="36">
        <v>4410</v>
      </c>
      <c r="E94" s="37">
        <f t="shared" si="17"/>
        <v>13159.978684807256</v>
      </c>
      <c r="F94" s="38">
        <f t="shared" si="14"/>
        <v>0.89533438939071164</v>
      </c>
      <c r="G94" s="39">
        <f t="shared" si="15"/>
        <v>923.04990468728204</v>
      </c>
      <c r="H94" s="39">
        <f t="shared" si="16"/>
        <v>24.001945992569198</v>
      </c>
      <c r="I94" s="37">
        <f t="shared" si="18"/>
        <v>947.05185067985121</v>
      </c>
      <c r="J94" s="40">
        <f t="shared" si="19"/>
        <v>-176.45273313174843</v>
      </c>
      <c r="K94" s="37">
        <f t="shared" si="20"/>
        <v>770.59911754810275</v>
      </c>
      <c r="L94" s="37">
        <f t="shared" si="21"/>
        <v>4176498.6614981438</v>
      </c>
      <c r="M94" s="37">
        <f t="shared" si="22"/>
        <v>3398342.1083871331</v>
      </c>
      <c r="N94" s="41">
        <f>'jan-apr'!M94</f>
        <v>1849170.0264868645</v>
      </c>
      <c r="O94" s="41">
        <f t="shared" si="23"/>
        <v>1549172.0819002686</v>
      </c>
      <c r="P94" s="4"/>
    </row>
    <row r="95" spans="1:16" s="34" customFormat="1" ht="14.5" x14ac:dyDescent="0.35">
      <c r="A95" s="33">
        <v>1870</v>
      </c>
      <c r="B95" s="34" t="s">
        <v>385</v>
      </c>
      <c r="C95" s="81">
        <v>130146572</v>
      </c>
      <c r="D95" s="36">
        <v>10566</v>
      </c>
      <c r="E95" s="37">
        <f t="shared" si="17"/>
        <v>12317.487412455044</v>
      </c>
      <c r="F95" s="38">
        <f t="shared" si="14"/>
        <v>0.83801580043514612</v>
      </c>
      <c r="G95" s="39">
        <f t="shared" si="15"/>
        <v>1428.5446680986092</v>
      </c>
      <c r="H95" s="39">
        <f t="shared" si="16"/>
        <v>318.87389131584337</v>
      </c>
      <c r="I95" s="37">
        <f t="shared" si="18"/>
        <v>1747.4185594144526</v>
      </c>
      <c r="J95" s="40">
        <f t="shared" si="19"/>
        <v>-176.45273313174843</v>
      </c>
      <c r="K95" s="37">
        <f t="shared" si="20"/>
        <v>1570.9658262827043</v>
      </c>
      <c r="L95" s="37">
        <f t="shared" si="21"/>
        <v>18463224.498773105</v>
      </c>
      <c r="M95" s="37">
        <f t="shared" si="22"/>
        <v>16598824.920503054</v>
      </c>
      <c r="N95" s="41">
        <f>'jan-apr'!M95</f>
        <v>10393649.719306985</v>
      </c>
      <c r="O95" s="41">
        <f t="shared" si="23"/>
        <v>6205175.2011960689</v>
      </c>
      <c r="P95" s="4"/>
    </row>
    <row r="96" spans="1:16" s="34" customFormat="1" ht="14.5" x14ac:dyDescent="0.35">
      <c r="A96" s="33">
        <v>1871</v>
      </c>
      <c r="B96" s="34" t="s">
        <v>322</v>
      </c>
      <c r="C96" s="81">
        <v>58762051</v>
      </c>
      <c r="D96" s="36">
        <v>4663</v>
      </c>
      <c r="E96" s="37">
        <f t="shared" si="17"/>
        <v>12601.769461719923</v>
      </c>
      <c r="F96" s="38">
        <f t="shared" si="14"/>
        <v>0.85735682682200143</v>
      </c>
      <c r="G96" s="39">
        <f t="shared" si="15"/>
        <v>1257.975438539682</v>
      </c>
      <c r="H96" s="39">
        <f t="shared" si="16"/>
        <v>219.37517407313578</v>
      </c>
      <c r="I96" s="37">
        <f t="shared" si="18"/>
        <v>1477.3506126128177</v>
      </c>
      <c r="J96" s="40">
        <f t="shared" si="19"/>
        <v>-176.45273313174843</v>
      </c>
      <c r="K96" s="37">
        <f t="shared" si="20"/>
        <v>1300.8978794810694</v>
      </c>
      <c r="L96" s="37">
        <f t="shared" si="21"/>
        <v>6888885.9066135688</v>
      </c>
      <c r="M96" s="37">
        <f t="shared" si="22"/>
        <v>6066086.8120202264</v>
      </c>
      <c r="N96" s="41">
        <f>'jan-apr'!M96</f>
        <v>2541198.3905194458</v>
      </c>
      <c r="O96" s="41">
        <f t="shared" si="23"/>
        <v>3524888.4215007806</v>
      </c>
      <c r="P96" s="4"/>
    </row>
    <row r="97" spans="1:16" s="34" customFormat="1" ht="14.5" x14ac:dyDescent="0.35">
      <c r="A97" s="33">
        <v>1874</v>
      </c>
      <c r="B97" s="34" t="s">
        <v>323</v>
      </c>
      <c r="C97" s="81">
        <v>12948830</v>
      </c>
      <c r="D97" s="36">
        <v>1015</v>
      </c>
      <c r="E97" s="37">
        <f t="shared" si="17"/>
        <v>12757.467980295567</v>
      </c>
      <c r="F97" s="38">
        <f t="shared" si="14"/>
        <v>0.86794971921162944</v>
      </c>
      <c r="G97" s="39">
        <f t="shared" si="15"/>
        <v>1164.5563273942955</v>
      </c>
      <c r="H97" s="39">
        <f t="shared" si="16"/>
        <v>164.88069257166043</v>
      </c>
      <c r="I97" s="37">
        <f t="shared" si="18"/>
        <v>1329.4370199659559</v>
      </c>
      <c r="J97" s="40">
        <f t="shared" si="19"/>
        <v>-176.45273313174843</v>
      </c>
      <c r="K97" s="37">
        <f t="shared" si="20"/>
        <v>1152.9842868342075</v>
      </c>
      <c r="L97" s="37">
        <f t="shared" si="21"/>
        <v>1349378.5752654453</v>
      </c>
      <c r="M97" s="37">
        <f t="shared" si="22"/>
        <v>1170279.0511367207</v>
      </c>
      <c r="N97" s="41">
        <f>'jan-apr'!M97</f>
        <v>343150.39657237375</v>
      </c>
      <c r="O97" s="41">
        <f t="shared" si="23"/>
        <v>827128.65456434689</v>
      </c>
      <c r="P97" s="4"/>
    </row>
    <row r="98" spans="1:16" s="34" customFormat="1" ht="14.5" x14ac:dyDescent="0.35">
      <c r="A98" s="33">
        <v>1875</v>
      </c>
      <c r="B98" s="34" t="s">
        <v>384</v>
      </c>
      <c r="C98" s="81">
        <v>41350925</v>
      </c>
      <c r="D98" s="36">
        <v>2766</v>
      </c>
      <c r="E98" s="37">
        <f t="shared" si="17"/>
        <v>14949.719812002892</v>
      </c>
      <c r="F98" s="38">
        <f t="shared" si="14"/>
        <v>1.0170987795667448</v>
      </c>
      <c r="G98" s="39">
        <f t="shared" si="15"/>
        <v>-150.79477163009906</v>
      </c>
      <c r="H98" s="39">
        <f t="shared" si="16"/>
        <v>0</v>
      </c>
      <c r="I98" s="37">
        <f t="shared" si="18"/>
        <v>-150.79477163009906</v>
      </c>
      <c r="J98" s="40">
        <f t="shared" si="19"/>
        <v>-176.45273313174843</v>
      </c>
      <c r="K98" s="37">
        <f t="shared" si="20"/>
        <v>-327.24750476184749</v>
      </c>
      <c r="L98" s="37">
        <f t="shared" si="21"/>
        <v>-417098.33832885401</v>
      </c>
      <c r="M98" s="37">
        <f t="shared" si="22"/>
        <v>-905166.59817127022</v>
      </c>
      <c r="N98" s="41">
        <f>'jan-apr'!M98</f>
        <v>-3116918.3188973516</v>
      </c>
      <c r="O98" s="41">
        <f t="shared" si="23"/>
        <v>2211751.7207260812</v>
      </c>
      <c r="P98" s="4"/>
    </row>
    <row r="99" spans="1:16" s="34" customFormat="1" ht="14.5" x14ac:dyDescent="0.35">
      <c r="A99" s="33">
        <v>3001</v>
      </c>
      <c r="B99" s="34" t="s">
        <v>63</v>
      </c>
      <c r="C99" s="81">
        <v>349291388</v>
      </c>
      <c r="D99" s="36">
        <v>31373</v>
      </c>
      <c r="E99" s="37">
        <f t="shared" si="17"/>
        <v>11133.502948395117</v>
      </c>
      <c r="F99" s="38">
        <f t="shared" si="14"/>
        <v>0.75746384571192227</v>
      </c>
      <c r="G99" s="39">
        <f t="shared" si="15"/>
        <v>2138.9353465345657</v>
      </c>
      <c r="H99" s="39">
        <f t="shared" si="16"/>
        <v>733.26845373681806</v>
      </c>
      <c r="I99" s="37">
        <f t="shared" si="18"/>
        <v>2872.2038002713839</v>
      </c>
      <c r="J99" s="40">
        <f t="shared" si="19"/>
        <v>-176.45273313174843</v>
      </c>
      <c r="K99" s="37">
        <f t="shared" si="20"/>
        <v>2695.7510671396353</v>
      </c>
      <c r="L99" s="37">
        <f t="shared" si="21"/>
        <v>90109649.82591413</v>
      </c>
      <c r="M99" s="37">
        <f t="shared" si="22"/>
        <v>84573798.229371786</v>
      </c>
      <c r="N99" s="41">
        <f>'jan-apr'!M99</f>
        <v>56178339.782568417</v>
      </c>
      <c r="O99" s="41">
        <f t="shared" si="23"/>
        <v>28395458.446803369</v>
      </c>
      <c r="P99" s="4"/>
    </row>
    <row r="100" spans="1:16" s="34" customFormat="1" ht="14.5" x14ac:dyDescent="0.35">
      <c r="A100" s="33">
        <v>3002</v>
      </c>
      <c r="B100" s="34" t="s">
        <v>64</v>
      </c>
      <c r="C100" s="81">
        <v>632836113</v>
      </c>
      <c r="D100" s="36">
        <v>49273</v>
      </c>
      <c r="E100" s="37">
        <f t="shared" si="17"/>
        <v>12843.466259411849</v>
      </c>
      <c r="F100" s="38">
        <f t="shared" si="14"/>
        <v>0.87380058102268388</v>
      </c>
      <c r="G100" s="39">
        <f t="shared" si="15"/>
        <v>1112.9573599245264</v>
      </c>
      <c r="H100" s="39">
        <f t="shared" si="16"/>
        <v>134.78129488096172</v>
      </c>
      <c r="I100" s="37">
        <f t="shared" si="18"/>
        <v>1247.7386548054881</v>
      </c>
      <c r="J100" s="40">
        <f t="shared" si="19"/>
        <v>-176.45273313174843</v>
      </c>
      <c r="K100" s="37">
        <f t="shared" si="20"/>
        <v>1071.2859216737397</v>
      </c>
      <c r="L100" s="37">
        <f t="shared" si="21"/>
        <v>61479826.738230817</v>
      </c>
      <c r="M100" s="37">
        <f t="shared" si="22"/>
        <v>52785471.21863018</v>
      </c>
      <c r="N100" s="41">
        <f>'jan-apr'!M100</f>
        <v>36262873.586599782</v>
      </c>
      <c r="O100" s="41">
        <f t="shared" si="23"/>
        <v>16522597.632030398</v>
      </c>
      <c r="P100" s="4"/>
    </row>
    <row r="101" spans="1:16" s="34" customFormat="1" ht="14.5" x14ac:dyDescent="0.35">
      <c r="A101" s="33">
        <v>3003</v>
      </c>
      <c r="B101" s="34" t="s">
        <v>65</v>
      </c>
      <c r="C101" s="81">
        <v>673987264</v>
      </c>
      <c r="D101" s="36">
        <v>56732</v>
      </c>
      <c r="E101" s="37">
        <f t="shared" si="17"/>
        <v>11880.195727279137</v>
      </c>
      <c r="F101" s="38">
        <f t="shared" si="14"/>
        <v>0.80826481881808576</v>
      </c>
      <c r="G101" s="39">
        <f t="shared" si="15"/>
        <v>1690.9196792041537</v>
      </c>
      <c r="H101" s="39">
        <f t="shared" si="16"/>
        <v>471.92598112741092</v>
      </c>
      <c r="I101" s="37">
        <f t="shared" si="18"/>
        <v>2162.8456603315644</v>
      </c>
      <c r="J101" s="40">
        <f t="shared" si="19"/>
        <v>-176.45273313174843</v>
      </c>
      <c r="K101" s="37">
        <f t="shared" si="20"/>
        <v>1986.3929271998161</v>
      </c>
      <c r="L101" s="37">
        <f t="shared" si="21"/>
        <v>122702560.00193031</v>
      </c>
      <c r="M101" s="37">
        <f t="shared" si="22"/>
        <v>112692043.54589997</v>
      </c>
      <c r="N101" s="41">
        <f>'jan-apr'!M101</f>
        <v>77947039.219536632</v>
      </c>
      <c r="O101" s="41">
        <f t="shared" si="23"/>
        <v>34745004.32636334</v>
      </c>
      <c r="P101" s="4"/>
    </row>
    <row r="102" spans="1:16" s="34" customFormat="1" ht="14.5" x14ac:dyDescent="0.35">
      <c r="A102" s="33">
        <v>3004</v>
      </c>
      <c r="B102" s="34" t="s">
        <v>66</v>
      </c>
      <c r="C102" s="81">
        <v>999469570</v>
      </c>
      <c r="D102" s="36">
        <v>82385</v>
      </c>
      <c r="E102" s="37">
        <f t="shared" si="17"/>
        <v>12131.693512168476</v>
      </c>
      <c r="F102" s="38">
        <f t="shared" si="14"/>
        <v>0.82537537963738028</v>
      </c>
      <c r="G102" s="39">
        <f t="shared" si="15"/>
        <v>1540.0210082705501</v>
      </c>
      <c r="H102" s="39">
        <f t="shared" si="16"/>
        <v>383.90175641614212</v>
      </c>
      <c r="I102" s="37">
        <f t="shared" si="18"/>
        <v>1923.9227646866921</v>
      </c>
      <c r="J102" s="40">
        <f t="shared" si="19"/>
        <v>-176.45273313174843</v>
      </c>
      <c r="K102" s="37">
        <f t="shared" si="20"/>
        <v>1747.4700315549437</v>
      </c>
      <c r="L102" s="37">
        <f t="shared" si="21"/>
        <v>158502376.96871313</v>
      </c>
      <c r="M102" s="37">
        <f t="shared" si="22"/>
        <v>143965318.54965404</v>
      </c>
      <c r="N102" s="41">
        <f>'jan-apr'!M102</f>
        <v>95428680.565900594</v>
      </c>
      <c r="O102" s="41">
        <f t="shared" si="23"/>
        <v>48536637.983753443</v>
      </c>
      <c r="P102" s="4"/>
    </row>
    <row r="103" spans="1:16" s="34" customFormat="1" ht="14.5" x14ac:dyDescent="0.35">
      <c r="A103" s="33">
        <v>3005</v>
      </c>
      <c r="B103" s="34" t="s">
        <v>138</v>
      </c>
      <c r="C103" s="81">
        <v>1365026955</v>
      </c>
      <c r="D103" s="36">
        <v>101386</v>
      </c>
      <c r="E103" s="37">
        <f t="shared" si="17"/>
        <v>13463.663178348095</v>
      </c>
      <c r="F103" s="38">
        <f t="shared" si="14"/>
        <v>0.915995454055331</v>
      </c>
      <c r="G103" s="39">
        <f t="shared" si="15"/>
        <v>740.83920856277871</v>
      </c>
      <c r="H103" s="39">
        <f t="shared" si="16"/>
        <v>0</v>
      </c>
      <c r="I103" s="37">
        <f t="shared" si="18"/>
        <v>740.83920856277871</v>
      </c>
      <c r="J103" s="40">
        <f t="shared" si="19"/>
        <v>-176.45273313174843</v>
      </c>
      <c r="K103" s="37">
        <f t="shared" si="20"/>
        <v>564.38647543103025</v>
      </c>
      <c r="L103" s="37">
        <f t="shared" si="21"/>
        <v>75110723.999345884</v>
      </c>
      <c r="M103" s="37">
        <f t="shared" si="22"/>
        <v>57220887.198050432</v>
      </c>
      <c r="N103" s="41">
        <f>'jan-apr'!M103</f>
        <v>41823530.333287351</v>
      </c>
      <c r="O103" s="41">
        <f t="shared" si="23"/>
        <v>15397356.864763081</v>
      </c>
      <c r="P103" s="4"/>
    </row>
    <row r="104" spans="1:16" s="34" customFormat="1" ht="14.5" x14ac:dyDescent="0.35">
      <c r="A104" s="33">
        <v>3006</v>
      </c>
      <c r="B104" s="34" t="s">
        <v>139</v>
      </c>
      <c r="C104" s="81">
        <v>423062984</v>
      </c>
      <c r="D104" s="36">
        <v>27723</v>
      </c>
      <c r="E104" s="37">
        <f t="shared" si="17"/>
        <v>15260.360855607258</v>
      </c>
      <c r="F104" s="38">
        <f t="shared" si="14"/>
        <v>1.0382331305985055</v>
      </c>
      <c r="G104" s="39">
        <f t="shared" si="15"/>
        <v>-337.1793977927187</v>
      </c>
      <c r="H104" s="39">
        <f t="shared" si="16"/>
        <v>0</v>
      </c>
      <c r="I104" s="37">
        <f t="shared" si="18"/>
        <v>-337.1793977927187</v>
      </c>
      <c r="J104" s="40">
        <f t="shared" si="19"/>
        <v>-176.45273313174843</v>
      </c>
      <c r="K104" s="37">
        <f t="shared" si="20"/>
        <v>-513.63213092446711</v>
      </c>
      <c r="L104" s="37">
        <f t="shared" si="21"/>
        <v>-9347624.4450075403</v>
      </c>
      <c r="M104" s="37">
        <f t="shared" si="22"/>
        <v>-14239423.565619001</v>
      </c>
      <c r="N104" s="41">
        <f>'jan-apr'!M104</f>
        <v>-6389887.1257379912</v>
      </c>
      <c r="O104" s="41">
        <f t="shared" si="23"/>
        <v>-7849536.43988101</v>
      </c>
      <c r="P104" s="4"/>
    </row>
    <row r="105" spans="1:16" s="34" customFormat="1" ht="14.5" x14ac:dyDescent="0.35">
      <c r="A105" s="33">
        <v>3007</v>
      </c>
      <c r="B105" s="34" t="s">
        <v>140</v>
      </c>
      <c r="C105" s="81">
        <v>387228800</v>
      </c>
      <c r="D105" s="36">
        <v>30641</v>
      </c>
      <c r="E105" s="37">
        <f t="shared" si="17"/>
        <v>12637.603211383441</v>
      </c>
      <c r="F105" s="38">
        <f t="shared" si="14"/>
        <v>0.85979476301802304</v>
      </c>
      <c r="G105" s="39">
        <f t="shared" si="15"/>
        <v>1236.4751887415714</v>
      </c>
      <c r="H105" s="39">
        <f t="shared" si="16"/>
        <v>206.83336169090461</v>
      </c>
      <c r="I105" s="37">
        <f t="shared" si="18"/>
        <v>1443.3085504324761</v>
      </c>
      <c r="J105" s="40">
        <f t="shared" si="19"/>
        <v>-176.45273313174843</v>
      </c>
      <c r="K105" s="37">
        <f t="shared" si="20"/>
        <v>1266.8558173007277</v>
      </c>
      <c r="L105" s="37">
        <f t="shared" si="21"/>
        <v>44224417.293801501</v>
      </c>
      <c r="M105" s="37">
        <f t="shared" si="22"/>
        <v>38817729.097911596</v>
      </c>
      <c r="N105" s="41">
        <f>'jan-apr'!M105</f>
        <v>26429904.062235974</v>
      </c>
      <c r="O105" s="41">
        <f t="shared" si="23"/>
        <v>12387825.035675623</v>
      </c>
      <c r="P105" s="4"/>
    </row>
    <row r="106" spans="1:16" s="34" customFormat="1" ht="14.5" x14ac:dyDescent="0.35">
      <c r="A106" s="33">
        <v>3011</v>
      </c>
      <c r="B106" s="34" t="s">
        <v>67</v>
      </c>
      <c r="C106" s="81">
        <v>71997375</v>
      </c>
      <c r="D106" s="36">
        <v>4668</v>
      </c>
      <c r="E106" s="37">
        <f t="shared" si="17"/>
        <v>15423.602185089974</v>
      </c>
      <c r="F106" s="38">
        <f t="shared" si="14"/>
        <v>1.0493391953996947</v>
      </c>
      <c r="G106" s="39">
        <f t="shared" si="15"/>
        <v>-435.12419548234863</v>
      </c>
      <c r="H106" s="39">
        <f t="shared" si="16"/>
        <v>0</v>
      </c>
      <c r="I106" s="37">
        <f t="shared" si="18"/>
        <v>-435.12419548234863</v>
      </c>
      <c r="J106" s="40">
        <f t="shared" si="19"/>
        <v>-176.45273313174843</v>
      </c>
      <c r="K106" s="37">
        <f t="shared" si="20"/>
        <v>-611.57692861409703</v>
      </c>
      <c r="L106" s="37">
        <f t="shared" si="21"/>
        <v>-2031159.7445116034</v>
      </c>
      <c r="M106" s="37">
        <f t="shared" si="22"/>
        <v>-2854841.1027706051</v>
      </c>
      <c r="N106" s="41">
        <f>'jan-apr'!M106</f>
        <v>-366447.01931050164</v>
      </c>
      <c r="O106" s="41">
        <f t="shared" si="23"/>
        <v>-2488394.0834601037</v>
      </c>
      <c r="P106" s="4"/>
    </row>
    <row r="107" spans="1:16" s="34" customFormat="1" ht="14.5" x14ac:dyDescent="0.35">
      <c r="A107" s="33">
        <v>3012</v>
      </c>
      <c r="B107" s="34" t="s">
        <v>68</v>
      </c>
      <c r="C107" s="81">
        <v>15035935</v>
      </c>
      <c r="D107" s="36">
        <v>1325</v>
      </c>
      <c r="E107" s="37">
        <f t="shared" si="17"/>
        <v>11347.875471698113</v>
      </c>
      <c r="F107" s="38">
        <f t="shared" si="14"/>
        <v>0.77204860278871124</v>
      </c>
      <c r="G107" s="39">
        <f t="shared" si="15"/>
        <v>2010.311832552768</v>
      </c>
      <c r="H107" s="39">
        <f t="shared" si="16"/>
        <v>658.23807058076932</v>
      </c>
      <c r="I107" s="37">
        <f t="shared" si="18"/>
        <v>2668.5499031335376</v>
      </c>
      <c r="J107" s="40">
        <f t="shared" si="19"/>
        <v>-176.45273313174843</v>
      </c>
      <c r="K107" s="37">
        <f t="shared" si="20"/>
        <v>2492.097170001789</v>
      </c>
      <c r="L107" s="37">
        <f t="shared" si="21"/>
        <v>3535828.6216519373</v>
      </c>
      <c r="M107" s="37">
        <f t="shared" si="22"/>
        <v>3302028.7502523703</v>
      </c>
      <c r="N107" s="41">
        <f>'jan-apr'!M107</f>
        <v>1992187.3110525981</v>
      </c>
      <c r="O107" s="41">
        <f t="shared" si="23"/>
        <v>1309841.4391997722</v>
      </c>
      <c r="P107" s="4"/>
    </row>
    <row r="108" spans="1:16" s="34" customFormat="1" ht="14.5" x14ac:dyDescent="0.35">
      <c r="A108" s="33">
        <v>3013</v>
      </c>
      <c r="B108" s="34" t="s">
        <v>69</v>
      </c>
      <c r="C108" s="81">
        <v>40025219</v>
      </c>
      <c r="D108" s="36">
        <v>3595</v>
      </c>
      <c r="E108" s="37">
        <f t="shared" si="17"/>
        <v>11133.579694019472</v>
      </c>
      <c r="F108" s="38">
        <f t="shared" si="14"/>
        <v>0.75746906707271378</v>
      </c>
      <c r="G108" s="39">
        <f t="shared" si="15"/>
        <v>2138.8892991599523</v>
      </c>
      <c r="H108" s="39">
        <f t="shared" si="16"/>
        <v>733.24159276829357</v>
      </c>
      <c r="I108" s="37">
        <f t="shared" si="18"/>
        <v>2872.130891928246</v>
      </c>
      <c r="J108" s="40">
        <f t="shared" si="19"/>
        <v>-176.45273313174843</v>
      </c>
      <c r="K108" s="37">
        <f t="shared" si="20"/>
        <v>2695.6781587964974</v>
      </c>
      <c r="L108" s="37">
        <f t="shared" si="21"/>
        <v>10325310.556482045</v>
      </c>
      <c r="M108" s="37">
        <f t="shared" si="22"/>
        <v>9690962.9808734078</v>
      </c>
      <c r="N108" s="41">
        <f>'jan-apr'!M108</f>
        <v>6808498.0665917657</v>
      </c>
      <c r="O108" s="41">
        <f t="shared" si="23"/>
        <v>2882464.9142816421</v>
      </c>
      <c r="P108" s="4"/>
    </row>
    <row r="109" spans="1:16" s="34" customFormat="1" ht="14.5" x14ac:dyDescent="0.35">
      <c r="A109" s="33">
        <v>3014</v>
      </c>
      <c r="B109" s="34" t="s">
        <v>419</v>
      </c>
      <c r="C109" s="81">
        <v>551460898</v>
      </c>
      <c r="D109" s="36">
        <v>44792</v>
      </c>
      <c r="E109" s="37">
        <f t="shared" si="17"/>
        <v>12311.593543489909</v>
      </c>
      <c r="F109" s="38">
        <f t="shared" si="14"/>
        <v>0.83761481319212416</v>
      </c>
      <c r="G109" s="39">
        <f t="shared" si="15"/>
        <v>1432.0809894776903</v>
      </c>
      <c r="H109" s="39">
        <f t="shared" si="16"/>
        <v>320.93674545364064</v>
      </c>
      <c r="I109" s="37">
        <f t="shared" si="18"/>
        <v>1753.017734931331</v>
      </c>
      <c r="J109" s="40">
        <f t="shared" si="19"/>
        <v>-176.45273313174843</v>
      </c>
      <c r="K109" s="37">
        <f t="shared" si="20"/>
        <v>1576.5650017995827</v>
      </c>
      <c r="L109" s="37">
        <f t="shared" si="21"/>
        <v>78521170.383044183</v>
      </c>
      <c r="M109" s="37">
        <f t="shared" si="22"/>
        <v>70617499.560606912</v>
      </c>
      <c r="N109" s="41">
        <f>'jan-apr'!M109</f>
        <v>34251880.3542777</v>
      </c>
      <c r="O109" s="41">
        <f t="shared" si="23"/>
        <v>36365619.206329212</v>
      </c>
      <c r="P109" s="4"/>
    </row>
    <row r="110" spans="1:16" s="34" customFormat="1" ht="14.5" x14ac:dyDescent="0.35">
      <c r="A110" s="33">
        <v>3015</v>
      </c>
      <c r="B110" s="34" t="s">
        <v>70</v>
      </c>
      <c r="C110" s="81">
        <v>44553758</v>
      </c>
      <c r="D110" s="36">
        <v>3805</v>
      </c>
      <c r="E110" s="37">
        <f t="shared" si="17"/>
        <v>11709.266228646518</v>
      </c>
      <c r="F110" s="38">
        <f t="shared" si="14"/>
        <v>0.79663569220986608</v>
      </c>
      <c r="G110" s="39">
        <f t="shared" si="15"/>
        <v>1793.4773783837247</v>
      </c>
      <c r="H110" s="39">
        <f t="shared" si="16"/>
        <v>531.7513056488275</v>
      </c>
      <c r="I110" s="37">
        <f t="shared" si="18"/>
        <v>2325.2286840325523</v>
      </c>
      <c r="J110" s="40">
        <f t="shared" si="19"/>
        <v>-176.45273313174843</v>
      </c>
      <c r="K110" s="37">
        <f t="shared" si="20"/>
        <v>2148.7759509008038</v>
      </c>
      <c r="L110" s="37">
        <f t="shared" si="21"/>
        <v>8847495.1427438613</v>
      </c>
      <c r="M110" s="37">
        <f t="shared" si="22"/>
        <v>8176092.4931775583</v>
      </c>
      <c r="N110" s="41">
        <f>'jan-apr'!M110</f>
        <v>4204573.0875887815</v>
      </c>
      <c r="O110" s="41">
        <f t="shared" si="23"/>
        <v>3971519.4055887768</v>
      </c>
      <c r="P110" s="4"/>
    </row>
    <row r="111" spans="1:16" s="34" customFormat="1" ht="14.5" x14ac:dyDescent="0.35">
      <c r="A111" s="33">
        <v>3016</v>
      </c>
      <c r="B111" s="34" t="s">
        <v>71</v>
      </c>
      <c r="C111" s="81">
        <v>95790946</v>
      </c>
      <c r="D111" s="36">
        <v>8255</v>
      </c>
      <c r="E111" s="37">
        <f t="shared" si="17"/>
        <v>11603.991035735917</v>
      </c>
      <c r="F111" s="38">
        <f t="shared" si="14"/>
        <v>0.78947333254195728</v>
      </c>
      <c r="G111" s="39">
        <f t="shared" si="15"/>
        <v>1856.6424941300857</v>
      </c>
      <c r="H111" s="39">
        <f t="shared" si="16"/>
        <v>568.59762316753802</v>
      </c>
      <c r="I111" s="37">
        <f t="shared" si="18"/>
        <v>2425.2401172976238</v>
      </c>
      <c r="J111" s="40">
        <f t="shared" si="19"/>
        <v>-176.45273313174843</v>
      </c>
      <c r="K111" s="37">
        <f t="shared" si="20"/>
        <v>2248.7873841658752</v>
      </c>
      <c r="L111" s="37">
        <f t="shared" si="21"/>
        <v>20020357.168291885</v>
      </c>
      <c r="M111" s="37">
        <f t="shared" si="22"/>
        <v>18563739.856289301</v>
      </c>
      <c r="N111" s="41">
        <f>'jan-apr'!M111</f>
        <v>13174724.853954114</v>
      </c>
      <c r="O111" s="41">
        <f t="shared" si="23"/>
        <v>5389015.002335187</v>
      </c>
      <c r="P111" s="4"/>
    </row>
    <row r="112" spans="1:16" s="34" customFormat="1" ht="14.5" x14ac:dyDescent="0.35">
      <c r="A112" s="33">
        <v>3017</v>
      </c>
      <c r="B112" s="34" t="s">
        <v>72</v>
      </c>
      <c r="C112" s="81">
        <v>93035786</v>
      </c>
      <c r="D112" s="36">
        <v>7508</v>
      </c>
      <c r="E112" s="37">
        <f t="shared" si="17"/>
        <v>12391.553809270112</v>
      </c>
      <c r="F112" s="38">
        <f t="shared" si="14"/>
        <v>0.84305488095002157</v>
      </c>
      <c r="G112" s="39">
        <f t="shared" si="15"/>
        <v>1384.1048300095688</v>
      </c>
      <c r="H112" s="39">
        <f t="shared" si="16"/>
        <v>292.95065243056979</v>
      </c>
      <c r="I112" s="37">
        <f t="shared" si="18"/>
        <v>1677.0554824401386</v>
      </c>
      <c r="J112" s="40">
        <f t="shared" si="19"/>
        <v>-176.45273313174843</v>
      </c>
      <c r="K112" s="37">
        <f t="shared" si="20"/>
        <v>1500.6027493083902</v>
      </c>
      <c r="L112" s="37">
        <f t="shared" si="21"/>
        <v>12591332.562160561</v>
      </c>
      <c r="M112" s="37">
        <f t="shared" si="22"/>
        <v>11266525.441807393</v>
      </c>
      <c r="N112" s="41">
        <f>'jan-apr'!M112</f>
        <v>8258859.1678361557</v>
      </c>
      <c r="O112" s="41">
        <f t="shared" si="23"/>
        <v>3007666.2739712372</v>
      </c>
      <c r="P112" s="4"/>
    </row>
    <row r="113" spans="1:16" s="34" customFormat="1" ht="14.5" x14ac:dyDescent="0.35">
      <c r="A113" s="33">
        <v>3018</v>
      </c>
      <c r="B113" s="34" t="s">
        <v>420</v>
      </c>
      <c r="C113" s="81">
        <v>68120084</v>
      </c>
      <c r="D113" s="36">
        <v>5736</v>
      </c>
      <c r="E113" s="37">
        <f t="shared" si="17"/>
        <v>11875.886331938633</v>
      </c>
      <c r="F113" s="38">
        <f t="shared" si="14"/>
        <v>0.80797163066495548</v>
      </c>
      <c r="G113" s="39">
        <f t="shared" si="15"/>
        <v>1693.5053164084561</v>
      </c>
      <c r="H113" s="39">
        <f t="shared" si="16"/>
        <v>473.43426949658738</v>
      </c>
      <c r="I113" s="37">
        <f t="shared" si="18"/>
        <v>2166.9395859050437</v>
      </c>
      <c r="J113" s="40">
        <f t="shared" si="19"/>
        <v>-176.45273313174843</v>
      </c>
      <c r="K113" s="37">
        <f t="shared" si="20"/>
        <v>1990.4868527732954</v>
      </c>
      <c r="L113" s="37">
        <f t="shared" si="21"/>
        <v>12429565.464751331</v>
      </c>
      <c r="M113" s="37">
        <f t="shared" si="22"/>
        <v>11417432.587507622</v>
      </c>
      <c r="N113" s="41">
        <f>'jan-apr'!M113</f>
        <v>8271861.986375628</v>
      </c>
      <c r="O113" s="41">
        <f t="shared" si="23"/>
        <v>3145570.6011319943</v>
      </c>
      <c r="P113" s="4"/>
    </row>
    <row r="114" spans="1:16" s="34" customFormat="1" ht="14.5" x14ac:dyDescent="0.35">
      <c r="A114" s="33">
        <v>3019</v>
      </c>
      <c r="B114" s="34" t="s">
        <v>73</v>
      </c>
      <c r="C114" s="81">
        <v>255910500</v>
      </c>
      <c r="D114" s="36">
        <v>18042</v>
      </c>
      <c r="E114" s="37">
        <f t="shared" si="17"/>
        <v>14184.153641503159</v>
      </c>
      <c r="F114" s="38">
        <f t="shared" si="14"/>
        <v>0.96501376208917999</v>
      </c>
      <c r="G114" s="39">
        <f t="shared" si="15"/>
        <v>308.54493066974061</v>
      </c>
      <c r="H114" s="39">
        <f t="shared" si="16"/>
        <v>0</v>
      </c>
      <c r="I114" s="37">
        <f t="shared" si="18"/>
        <v>308.54493066974061</v>
      </c>
      <c r="J114" s="40">
        <f t="shared" si="19"/>
        <v>-176.45273313174843</v>
      </c>
      <c r="K114" s="37">
        <f t="shared" si="20"/>
        <v>132.09219753799218</v>
      </c>
      <c r="L114" s="37">
        <f t="shared" si="21"/>
        <v>5566767.6391434604</v>
      </c>
      <c r="M114" s="37">
        <f t="shared" si="22"/>
        <v>2383207.4279804546</v>
      </c>
      <c r="N114" s="41">
        <f>'jan-apr'!M114</f>
        <v>463943.49040273554</v>
      </c>
      <c r="O114" s="41">
        <f t="shared" si="23"/>
        <v>1919263.9375777191</v>
      </c>
      <c r="P114" s="4"/>
    </row>
    <row r="115" spans="1:16" s="34" customFormat="1" ht="14.5" x14ac:dyDescent="0.35">
      <c r="A115" s="33">
        <v>3020</v>
      </c>
      <c r="B115" s="34" t="s">
        <v>421</v>
      </c>
      <c r="C115" s="81">
        <v>982374527</v>
      </c>
      <c r="D115" s="36">
        <v>59288</v>
      </c>
      <c r="E115" s="37">
        <f t="shared" si="17"/>
        <v>16569.533919174202</v>
      </c>
      <c r="F115" s="38">
        <f t="shared" si="14"/>
        <v>1.1273022464040412</v>
      </c>
      <c r="G115" s="39">
        <f t="shared" si="15"/>
        <v>-1122.6832359328855</v>
      </c>
      <c r="H115" s="39">
        <f t="shared" si="16"/>
        <v>0</v>
      </c>
      <c r="I115" s="37">
        <f t="shared" si="18"/>
        <v>-1122.6832359328855</v>
      </c>
      <c r="J115" s="40">
        <f t="shared" si="19"/>
        <v>-176.45273313174843</v>
      </c>
      <c r="K115" s="37">
        <f t="shared" si="20"/>
        <v>-1299.1359690646339</v>
      </c>
      <c r="L115" s="37">
        <f t="shared" si="21"/>
        <v>-66561643.691988915</v>
      </c>
      <c r="M115" s="37">
        <f t="shared" si="22"/>
        <v>-77023173.333904013</v>
      </c>
      <c r="N115" s="41">
        <f>'jan-apr'!M115</f>
        <v>-45560859.477652274</v>
      </c>
      <c r="O115" s="41">
        <f t="shared" si="23"/>
        <v>-31462313.856251739</v>
      </c>
      <c r="P115" s="4"/>
    </row>
    <row r="116" spans="1:16" s="34" customFormat="1" ht="14.5" x14ac:dyDescent="0.35">
      <c r="A116" s="33">
        <v>3021</v>
      </c>
      <c r="B116" s="34" t="s">
        <v>74</v>
      </c>
      <c r="C116" s="81">
        <v>280884031</v>
      </c>
      <c r="D116" s="36">
        <v>20439</v>
      </c>
      <c r="E116" s="37">
        <f t="shared" si="17"/>
        <v>13742.552522139047</v>
      </c>
      <c r="F116" s="38">
        <f t="shared" si="14"/>
        <v>0.93496958967600019</v>
      </c>
      <c r="G116" s="39">
        <f t="shared" si="15"/>
        <v>573.50560228820757</v>
      </c>
      <c r="H116" s="39">
        <f t="shared" si="16"/>
        <v>0</v>
      </c>
      <c r="I116" s="37">
        <f t="shared" si="18"/>
        <v>573.50560228820757</v>
      </c>
      <c r="J116" s="40">
        <f t="shared" si="19"/>
        <v>-176.45273313174843</v>
      </c>
      <c r="K116" s="37">
        <f t="shared" si="20"/>
        <v>397.05286915645911</v>
      </c>
      <c r="L116" s="37">
        <f t="shared" si="21"/>
        <v>11721881.005168675</v>
      </c>
      <c r="M116" s="37">
        <f t="shared" si="22"/>
        <v>8115363.5926888678</v>
      </c>
      <c r="N116" s="41">
        <f>'jan-apr'!M116</f>
        <v>294350.94398300257</v>
      </c>
      <c r="O116" s="41">
        <f t="shared" si="23"/>
        <v>7821012.6487058653</v>
      </c>
      <c r="P116" s="4"/>
    </row>
    <row r="117" spans="1:16" s="34" customFormat="1" ht="14.5" x14ac:dyDescent="0.35">
      <c r="A117" s="33">
        <v>3022</v>
      </c>
      <c r="B117" s="34" t="s">
        <v>75</v>
      </c>
      <c r="C117" s="81">
        <v>278101763</v>
      </c>
      <c r="D117" s="36">
        <v>15877</v>
      </c>
      <c r="E117" s="37">
        <f t="shared" si="17"/>
        <v>17516.014549348114</v>
      </c>
      <c r="F117" s="38">
        <f t="shared" si="14"/>
        <v>1.1916957137023743</v>
      </c>
      <c r="G117" s="39">
        <f t="shared" si="15"/>
        <v>-1690.5716140372326</v>
      </c>
      <c r="H117" s="39">
        <f t="shared" si="16"/>
        <v>0</v>
      </c>
      <c r="I117" s="37">
        <f t="shared" si="18"/>
        <v>-1690.5716140372326</v>
      </c>
      <c r="J117" s="40">
        <f t="shared" si="19"/>
        <v>-176.45273313174843</v>
      </c>
      <c r="K117" s="37">
        <f t="shared" si="20"/>
        <v>-1867.024347168981</v>
      </c>
      <c r="L117" s="37">
        <f t="shared" si="21"/>
        <v>-26841205.516069144</v>
      </c>
      <c r="M117" s="37">
        <f t="shared" si="22"/>
        <v>-29642745.56000191</v>
      </c>
      <c r="N117" s="41">
        <f>'jan-apr'!M117</f>
        <v>-16617985.981103858</v>
      </c>
      <c r="O117" s="41">
        <f t="shared" si="23"/>
        <v>-13024759.578898052</v>
      </c>
      <c r="P117" s="4"/>
    </row>
    <row r="118" spans="1:16" s="34" customFormat="1" ht="14.5" x14ac:dyDescent="0.35">
      <c r="A118" s="33">
        <v>3023</v>
      </c>
      <c r="B118" s="34" t="s">
        <v>76</v>
      </c>
      <c r="C118" s="81">
        <v>292939117</v>
      </c>
      <c r="D118" s="36">
        <v>19616</v>
      </c>
      <c r="E118" s="37">
        <f t="shared" si="17"/>
        <v>14933.682555057096</v>
      </c>
      <c r="F118" s="38">
        <f t="shared" si="14"/>
        <v>1.0160076905916811</v>
      </c>
      <c r="G118" s="39">
        <f t="shared" si="15"/>
        <v>-141.17241746262152</v>
      </c>
      <c r="H118" s="39">
        <f t="shared" si="16"/>
        <v>0</v>
      </c>
      <c r="I118" s="37">
        <f t="shared" si="18"/>
        <v>-141.17241746262152</v>
      </c>
      <c r="J118" s="40">
        <f t="shared" si="19"/>
        <v>-176.45273313174843</v>
      </c>
      <c r="K118" s="37">
        <f t="shared" si="20"/>
        <v>-317.62515059436998</v>
      </c>
      <c r="L118" s="37">
        <f t="shared" si="21"/>
        <v>-2769238.1409467841</v>
      </c>
      <c r="M118" s="37">
        <f t="shared" si="22"/>
        <v>-6230534.9540591612</v>
      </c>
      <c r="N118" s="41">
        <f>'jan-apr'!M118</f>
        <v>-3895845.4122525179</v>
      </c>
      <c r="O118" s="41">
        <f t="shared" si="23"/>
        <v>-2334689.5418066434</v>
      </c>
      <c r="P118" s="4"/>
    </row>
    <row r="119" spans="1:16" s="34" customFormat="1" ht="14.5" x14ac:dyDescent="0.35">
      <c r="A119" s="33">
        <v>3024</v>
      </c>
      <c r="B119" s="34" t="s">
        <v>77</v>
      </c>
      <c r="C119" s="81">
        <v>2979244084</v>
      </c>
      <c r="D119" s="36">
        <v>127731</v>
      </c>
      <c r="E119" s="37">
        <f t="shared" si="17"/>
        <v>23324.362010788296</v>
      </c>
      <c r="F119" s="38">
        <f t="shared" si="14"/>
        <v>1.5868645321565662</v>
      </c>
      <c r="G119" s="39">
        <f t="shared" si="15"/>
        <v>-5175.5800909013415</v>
      </c>
      <c r="H119" s="39">
        <f t="shared" si="16"/>
        <v>0</v>
      </c>
      <c r="I119" s="37">
        <f t="shared" si="18"/>
        <v>-5175.5800909013415</v>
      </c>
      <c r="J119" s="40">
        <f t="shared" si="19"/>
        <v>-176.45273313174843</v>
      </c>
      <c r="K119" s="37">
        <f t="shared" si="20"/>
        <v>-5352.03282403309</v>
      </c>
      <c r="L119" s="37">
        <f t="shared" si="21"/>
        <v>-661082020.59091926</v>
      </c>
      <c r="M119" s="37">
        <f t="shared" si="22"/>
        <v>-683620504.64657068</v>
      </c>
      <c r="N119" s="41">
        <f>'jan-apr'!M119</f>
        <v>-387442381.71528488</v>
      </c>
      <c r="O119" s="41">
        <f t="shared" si="23"/>
        <v>-296178122.9312858</v>
      </c>
      <c r="P119" s="4"/>
    </row>
    <row r="120" spans="1:16" s="34" customFormat="1" ht="14.5" x14ac:dyDescent="0.35">
      <c r="A120" s="33">
        <v>3025</v>
      </c>
      <c r="B120" s="34" t="s">
        <v>78</v>
      </c>
      <c r="C120" s="81">
        <v>1827916457</v>
      </c>
      <c r="D120" s="36">
        <v>94441</v>
      </c>
      <c r="E120" s="37">
        <f t="shared" si="17"/>
        <v>19355.115437151238</v>
      </c>
      <c r="F120" s="38">
        <f t="shared" si="14"/>
        <v>1.316818277336165</v>
      </c>
      <c r="G120" s="39">
        <f t="shared" si="15"/>
        <v>-2794.032146719107</v>
      </c>
      <c r="H120" s="39">
        <f t="shared" si="16"/>
        <v>0</v>
      </c>
      <c r="I120" s="37">
        <f t="shared" si="18"/>
        <v>-2794.032146719107</v>
      </c>
      <c r="J120" s="40">
        <f t="shared" si="19"/>
        <v>-176.45273313174843</v>
      </c>
      <c r="K120" s="37">
        <f t="shared" si="20"/>
        <v>-2970.4848798508556</v>
      </c>
      <c r="L120" s="37">
        <f t="shared" si="21"/>
        <v>-263871189.96829918</v>
      </c>
      <c r="M120" s="37">
        <f t="shared" si="22"/>
        <v>-280535562.53799462</v>
      </c>
      <c r="N120" s="41">
        <f>'jan-apr'!M120</f>
        <v>-151434473.47577178</v>
      </c>
      <c r="O120" s="41">
        <f t="shared" si="23"/>
        <v>-129101089.06222284</v>
      </c>
      <c r="P120" s="4"/>
    </row>
    <row r="121" spans="1:16" s="34" customFormat="1" ht="14.5" x14ac:dyDescent="0.35">
      <c r="A121" s="33">
        <v>3026</v>
      </c>
      <c r="B121" s="34" t="s">
        <v>79</v>
      </c>
      <c r="C121" s="81">
        <v>194007588</v>
      </c>
      <c r="D121" s="36">
        <v>17390</v>
      </c>
      <c r="E121" s="37">
        <f t="shared" si="17"/>
        <v>11156.273030477285</v>
      </c>
      <c r="F121" s="38">
        <f t="shared" si="14"/>
        <v>0.75901300000963789</v>
      </c>
      <c r="G121" s="39">
        <f t="shared" si="15"/>
        <v>2125.273297285265</v>
      </c>
      <c r="H121" s="39">
        <f t="shared" si="16"/>
        <v>725.29892500805909</v>
      </c>
      <c r="I121" s="37">
        <f t="shared" si="18"/>
        <v>2850.5722222933241</v>
      </c>
      <c r="J121" s="40">
        <f t="shared" si="19"/>
        <v>-176.45273313174843</v>
      </c>
      <c r="K121" s="37">
        <f t="shared" si="20"/>
        <v>2674.1194891615755</v>
      </c>
      <c r="L121" s="37">
        <f t="shared" si="21"/>
        <v>49571450.945680909</v>
      </c>
      <c r="M121" s="37">
        <f t="shared" si="22"/>
        <v>46502937.916519798</v>
      </c>
      <c r="N121" s="41">
        <f>'jan-apr'!M121</f>
        <v>27504909.317324296</v>
      </c>
      <c r="O121" s="41">
        <f t="shared" si="23"/>
        <v>18998028.599195503</v>
      </c>
      <c r="P121" s="4"/>
    </row>
    <row r="122" spans="1:16" s="34" customFormat="1" ht="14.5" x14ac:dyDescent="0.35">
      <c r="A122" s="33">
        <v>3027</v>
      </c>
      <c r="B122" s="34" t="s">
        <v>80</v>
      </c>
      <c r="C122" s="81">
        <v>269474414</v>
      </c>
      <c r="D122" s="36">
        <v>18530</v>
      </c>
      <c r="E122" s="37">
        <f t="shared" si="17"/>
        <v>14542.601942795467</v>
      </c>
      <c r="F122" s="38">
        <f t="shared" si="14"/>
        <v>0.98940066260416271</v>
      </c>
      <c r="G122" s="39">
        <f t="shared" si="15"/>
        <v>93.475949894355651</v>
      </c>
      <c r="H122" s="39">
        <f t="shared" si="16"/>
        <v>0</v>
      </c>
      <c r="I122" s="37">
        <f t="shared" ref="I122:I185" si="24">G122+H122</f>
        <v>93.475949894355651</v>
      </c>
      <c r="J122" s="40">
        <f t="shared" si="19"/>
        <v>-176.45273313174843</v>
      </c>
      <c r="K122" s="37">
        <f t="shared" ref="K122:K185" si="25">I122+J122</f>
        <v>-82.97678323739278</v>
      </c>
      <c r="L122" s="37">
        <f t="shared" ref="L122:L185" si="26">(I122*D122)</f>
        <v>1732109.3515424102</v>
      </c>
      <c r="M122" s="37">
        <f t="shared" ref="M122:M185" si="27">(K122*D122)</f>
        <v>-1537559.7933888882</v>
      </c>
      <c r="N122" s="41">
        <f>'jan-apr'!M122</f>
        <v>-1359640.7404077833</v>
      </c>
      <c r="O122" s="41">
        <f t="shared" ref="O122:O185" si="28">M122-N122</f>
        <v>-177919.05298110493</v>
      </c>
      <c r="P122" s="4"/>
    </row>
    <row r="123" spans="1:16" s="34" customFormat="1" ht="14.5" x14ac:dyDescent="0.35">
      <c r="A123" s="33">
        <v>3028</v>
      </c>
      <c r="B123" s="34" t="s">
        <v>81</v>
      </c>
      <c r="C123" s="81">
        <v>137019872</v>
      </c>
      <c r="D123" s="36">
        <v>11110</v>
      </c>
      <c r="E123" s="37">
        <f t="shared" si="17"/>
        <v>12333.021782178217</v>
      </c>
      <c r="F123" s="38">
        <f t="shared" si="14"/>
        <v>0.83907267565993071</v>
      </c>
      <c r="G123" s="39">
        <f t="shared" si="15"/>
        <v>1419.2240462647055</v>
      </c>
      <c r="H123" s="39">
        <f t="shared" si="16"/>
        <v>313.43686191273287</v>
      </c>
      <c r="I123" s="37">
        <f t="shared" si="24"/>
        <v>1732.6609081774384</v>
      </c>
      <c r="J123" s="40">
        <f t="shared" si="19"/>
        <v>-176.45273313174843</v>
      </c>
      <c r="K123" s="37">
        <f t="shared" si="25"/>
        <v>1556.20817504569</v>
      </c>
      <c r="L123" s="37">
        <f t="shared" si="26"/>
        <v>19249862.68985134</v>
      </c>
      <c r="M123" s="37">
        <f t="shared" si="27"/>
        <v>17289472.824757617</v>
      </c>
      <c r="N123" s="41">
        <f>'jan-apr'!M123</f>
        <v>9754331.5751278233</v>
      </c>
      <c r="O123" s="41">
        <f t="shared" si="28"/>
        <v>7535141.2496297937</v>
      </c>
      <c r="P123" s="4"/>
    </row>
    <row r="124" spans="1:16" s="34" customFormat="1" ht="14.5" x14ac:dyDescent="0.35">
      <c r="A124" s="33">
        <v>3029</v>
      </c>
      <c r="B124" s="34" t="s">
        <v>82</v>
      </c>
      <c r="C124" s="81">
        <v>622391655</v>
      </c>
      <c r="D124" s="36">
        <v>41460</v>
      </c>
      <c r="E124" s="37">
        <f t="shared" si="17"/>
        <v>15011.858538350218</v>
      </c>
      <c r="F124" s="38">
        <f t="shared" si="14"/>
        <v>1.0213263653360081</v>
      </c>
      <c r="G124" s="39">
        <f t="shared" si="15"/>
        <v>-188.07800743849475</v>
      </c>
      <c r="H124" s="39">
        <f t="shared" si="16"/>
        <v>0</v>
      </c>
      <c r="I124" s="37">
        <f t="shared" si="24"/>
        <v>-188.07800743849475</v>
      </c>
      <c r="J124" s="40">
        <f t="shared" si="19"/>
        <v>-176.45273313174843</v>
      </c>
      <c r="K124" s="37">
        <f t="shared" si="25"/>
        <v>-364.53074057024321</v>
      </c>
      <c r="L124" s="37">
        <f t="shared" si="26"/>
        <v>-7797714.188399992</v>
      </c>
      <c r="M124" s="37">
        <f t="shared" si="27"/>
        <v>-15113444.504042283</v>
      </c>
      <c r="N124" s="41">
        <f>'jan-apr'!M124</f>
        <v>-9261618.6897629276</v>
      </c>
      <c r="O124" s="41">
        <f t="shared" si="28"/>
        <v>-5851825.8142793551</v>
      </c>
      <c r="P124" s="4"/>
    </row>
    <row r="125" spans="1:16" s="34" customFormat="1" ht="14.5" x14ac:dyDescent="0.35">
      <c r="A125" s="33">
        <v>3030</v>
      </c>
      <c r="B125" s="34" t="s">
        <v>422</v>
      </c>
      <c r="C125" s="81">
        <v>1286784897</v>
      </c>
      <c r="D125" s="36">
        <v>85983</v>
      </c>
      <c r="E125" s="37">
        <f t="shared" si="17"/>
        <v>14965.573392414779</v>
      </c>
      <c r="F125" s="38">
        <f t="shared" si="14"/>
        <v>1.0181773721752663</v>
      </c>
      <c r="G125" s="39">
        <f t="shared" si="15"/>
        <v>-160.30691987723148</v>
      </c>
      <c r="H125" s="39">
        <f t="shared" si="16"/>
        <v>0</v>
      </c>
      <c r="I125" s="37">
        <f t="shared" si="24"/>
        <v>-160.30691987723148</v>
      </c>
      <c r="J125" s="40">
        <f t="shared" si="19"/>
        <v>-176.45273313174843</v>
      </c>
      <c r="K125" s="37">
        <f t="shared" si="25"/>
        <v>-336.75965300897991</v>
      </c>
      <c r="L125" s="37">
        <f t="shared" si="26"/>
        <v>-13783669.891803995</v>
      </c>
      <c r="M125" s="37">
        <f t="shared" si="27"/>
        <v>-28955605.244671121</v>
      </c>
      <c r="N125" s="41">
        <f>'jan-apr'!M125</f>
        <v>-14175461.286027119</v>
      </c>
      <c r="O125" s="41">
        <f t="shared" si="28"/>
        <v>-14780143.958644003</v>
      </c>
      <c r="P125" s="4"/>
    </row>
    <row r="126" spans="1:16" s="34" customFormat="1" ht="14.5" x14ac:dyDescent="0.35">
      <c r="A126" s="33">
        <v>3031</v>
      </c>
      <c r="B126" s="34" t="s">
        <v>83</v>
      </c>
      <c r="C126" s="81">
        <v>377826853</v>
      </c>
      <c r="D126" s="36">
        <v>24249</v>
      </c>
      <c r="E126" s="37">
        <f t="shared" si="17"/>
        <v>15581.131304383685</v>
      </c>
      <c r="F126" s="38">
        <f t="shared" si="14"/>
        <v>1.0600566320469833</v>
      </c>
      <c r="G126" s="39">
        <f t="shared" si="15"/>
        <v>-529.64166705857531</v>
      </c>
      <c r="H126" s="39">
        <f t="shared" si="16"/>
        <v>0</v>
      </c>
      <c r="I126" s="37">
        <f t="shared" si="24"/>
        <v>-529.64166705857531</v>
      </c>
      <c r="J126" s="40">
        <f t="shared" si="19"/>
        <v>-176.45273313174843</v>
      </c>
      <c r="K126" s="37">
        <f t="shared" si="25"/>
        <v>-706.09440019032377</v>
      </c>
      <c r="L126" s="37">
        <f t="shared" si="26"/>
        <v>-12843280.784503393</v>
      </c>
      <c r="M126" s="37">
        <f t="shared" si="27"/>
        <v>-17122083.110215161</v>
      </c>
      <c r="N126" s="41">
        <f>'jan-apr'!M126</f>
        <v>-12860262.955582747</v>
      </c>
      <c r="O126" s="41">
        <f t="shared" si="28"/>
        <v>-4261820.1546324138</v>
      </c>
      <c r="P126" s="4"/>
    </row>
    <row r="127" spans="1:16" s="34" customFormat="1" ht="14.5" x14ac:dyDescent="0.35">
      <c r="A127" s="33">
        <v>3032</v>
      </c>
      <c r="B127" s="34" t="s">
        <v>84</v>
      </c>
      <c r="C127" s="81">
        <v>113043571</v>
      </c>
      <c r="D127" s="36">
        <v>6890</v>
      </c>
      <c r="E127" s="37">
        <f t="shared" si="17"/>
        <v>16406.90435413643</v>
      </c>
      <c r="F127" s="38">
        <f t="shared" si="14"/>
        <v>1.1162378027755671</v>
      </c>
      <c r="G127" s="39">
        <f t="shared" si="15"/>
        <v>-1025.105496910222</v>
      </c>
      <c r="H127" s="39">
        <f t="shared" si="16"/>
        <v>0</v>
      </c>
      <c r="I127" s="37">
        <f t="shared" si="24"/>
        <v>-1025.105496910222</v>
      </c>
      <c r="J127" s="40">
        <f t="shared" si="19"/>
        <v>-176.45273313174843</v>
      </c>
      <c r="K127" s="37">
        <f t="shared" si="25"/>
        <v>-1201.5582300419703</v>
      </c>
      <c r="L127" s="37">
        <f t="shared" si="26"/>
        <v>-7062976.8737114295</v>
      </c>
      <c r="M127" s="37">
        <f t="shared" si="27"/>
        <v>-8278736.2049891753</v>
      </c>
      <c r="N127" s="41">
        <f>'jan-apr'!M127</f>
        <v>-5661380.1858289065</v>
      </c>
      <c r="O127" s="41">
        <f t="shared" si="28"/>
        <v>-2617356.0191602688</v>
      </c>
      <c r="P127" s="4"/>
    </row>
    <row r="128" spans="1:16" s="34" customFormat="1" ht="14.5" x14ac:dyDescent="0.35">
      <c r="A128" s="33">
        <v>3033</v>
      </c>
      <c r="B128" s="34" t="s">
        <v>85</v>
      </c>
      <c r="C128" s="81">
        <v>526743288</v>
      </c>
      <c r="D128" s="36">
        <v>39625</v>
      </c>
      <c r="E128" s="37">
        <f t="shared" si="17"/>
        <v>13293.206006309149</v>
      </c>
      <c r="F128" s="38">
        <f t="shared" si="14"/>
        <v>0.90439846201605456</v>
      </c>
      <c r="G128" s="39">
        <f t="shared" si="15"/>
        <v>843.11351178614677</v>
      </c>
      <c r="H128" s="39">
        <f t="shared" si="16"/>
        <v>0</v>
      </c>
      <c r="I128" s="37">
        <f t="shared" si="24"/>
        <v>843.11351178614677</v>
      </c>
      <c r="J128" s="40">
        <f t="shared" si="19"/>
        <v>-176.45273313174843</v>
      </c>
      <c r="K128" s="37">
        <f t="shared" si="25"/>
        <v>666.66077865439831</v>
      </c>
      <c r="L128" s="37">
        <f t="shared" si="26"/>
        <v>33408372.904526066</v>
      </c>
      <c r="M128" s="37">
        <f t="shared" si="27"/>
        <v>26416433.354180533</v>
      </c>
      <c r="N128" s="41">
        <f>'jan-apr'!M128</f>
        <v>18386937.80805942</v>
      </c>
      <c r="O128" s="41">
        <f t="shared" si="28"/>
        <v>8029495.546121113</v>
      </c>
      <c r="P128" s="4"/>
    </row>
    <row r="129" spans="1:16" s="34" customFormat="1" ht="14.5" x14ac:dyDescent="0.35">
      <c r="A129" s="33">
        <v>3034</v>
      </c>
      <c r="B129" s="34" t="s">
        <v>86</v>
      </c>
      <c r="C129" s="81">
        <v>275316219</v>
      </c>
      <c r="D129" s="36">
        <v>23092</v>
      </c>
      <c r="E129" s="37">
        <f t="shared" si="17"/>
        <v>11922.580071020267</v>
      </c>
      <c r="F129" s="38">
        <f t="shared" si="14"/>
        <v>0.8111484223125961</v>
      </c>
      <c r="G129" s="39">
        <f t="shared" si="15"/>
        <v>1665.4890729594754</v>
      </c>
      <c r="H129" s="39">
        <f t="shared" si="16"/>
        <v>457.09146081801526</v>
      </c>
      <c r="I129" s="37">
        <f t="shared" si="24"/>
        <v>2122.5805337774905</v>
      </c>
      <c r="J129" s="40">
        <f t="shared" si="19"/>
        <v>-176.45273313174843</v>
      </c>
      <c r="K129" s="37">
        <f t="shared" si="25"/>
        <v>1946.1278006457421</v>
      </c>
      <c r="L129" s="37">
        <f t="shared" si="26"/>
        <v>49014629.685989812</v>
      </c>
      <c r="M129" s="37">
        <f t="shared" si="27"/>
        <v>44939983.172511481</v>
      </c>
      <c r="N129" s="41">
        <f>'jan-apr'!M129</f>
        <v>29089121.584586114</v>
      </c>
      <c r="O129" s="41">
        <f t="shared" si="28"/>
        <v>15850861.587925367</v>
      </c>
      <c r="P129" s="4"/>
    </row>
    <row r="130" spans="1:16" s="34" customFormat="1" ht="14.5" x14ac:dyDescent="0.35">
      <c r="A130" s="33">
        <v>3035</v>
      </c>
      <c r="B130" s="34" t="s">
        <v>87</v>
      </c>
      <c r="C130" s="81">
        <v>296402119</v>
      </c>
      <c r="D130" s="36">
        <v>25436</v>
      </c>
      <c r="E130" s="37">
        <f t="shared" si="17"/>
        <v>11652.858900770561</v>
      </c>
      <c r="F130" s="38">
        <f t="shared" si="14"/>
        <v>0.79279804006235266</v>
      </c>
      <c r="G130" s="39">
        <f t="shared" si="15"/>
        <v>1827.3217751092991</v>
      </c>
      <c r="H130" s="39">
        <f t="shared" si="16"/>
        <v>551.49387040541239</v>
      </c>
      <c r="I130" s="37">
        <f t="shared" si="24"/>
        <v>2378.8156455147114</v>
      </c>
      <c r="J130" s="40">
        <f t="shared" si="19"/>
        <v>-176.45273313174843</v>
      </c>
      <c r="K130" s="37">
        <f t="shared" si="25"/>
        <v>2202.3629123829628</v>
      </c>
      <c r="L130" s="37">
        <f t="shared" si="26"/>
        <v>60507554.759312198</v>
      </c>
      <c r="M130" s="37">
        <f t="shared" si="27"/>
        <v>56019303.03937304</v>
      </c>
      <c r="N130" s="41">
        <f>'jan-apr'!M130</f>
        <v>32908269.784667093</v>
      </c>
      <c r="O130" s="41">
        <f t="shared" si="28"/>
        <v>23111033.254705947</v>
      </c>
      <c r="P130" s="4"/>
    </row>
    <row r="131" spans="1:16" s="34" customFormat="1" ht="14.5" x14ac:dyDescent="0.35">
      <c r="A131" s="33">
        <v>3036</v>
      </c>
      <c r="B131" s="34" t="s">
        <v>88</v>
      </c>
      <c r="C131" s="81">
        <v>171430674</v>
      </c>
      <c r="D131" s="36">
        <v>14139</v>
      </c>
      <c r="E131" s="37">
        <f t="shared" si="17"/>
        <v>12124.667515382984</v>
      </c>
      <c r="F131" s="38">
        <f t="shared" si="14"/>
        <v>0.82489736848763107</v>
      </c>
      <c r="G131" s="39">
        <f t="shared" si="15"/>
        <v>1544.2366063418456</v>
      </c>
      <c r="H131" s="39">
        <f t="shared" si="16"/>
        <v>386.36085529106458</v>
      </c>
      <c r="I131" s="37">
        <f t="shared" si="24"/>
        <v>1930.5974616329102</v>
      </c>
      <c r="J131" s="40">
        <f t="shared" si="19"/>
        <v>-176.45273313174843</v>
      </c>
      <c r="K131" s="37">
        <f t="shared" si="25"/>
        <v>1754.1447285011618</v>
      </c>
      <c r="L131" s="37">
        <f t="shared" si="26"/>
        <v>27296717.510027718</v>
      </c>
      <c r="M131" s="37">
        <f t="shared" si="27"/>
        <v>24801852.316277929</v>
      </c>
      <c r="N131" s="41">
        <f>'jan-apr'!M131</f>
        <v>15949594.629413353</v>
      </c>
      <c r="O131" s="41">
        <f t="shared" si="28"/>
        <v>8852257.6868645754</v>
      </c>
      <c r="P131" s="4"/>
    </row>
    <row r="132" spans="1:16" s="34" customFormat="1" ht="14.5" x14ac:dyDescent="0.35">
      <c r="A132" s="33">
        <v>3037</v>
      </c>
      <c r="B132" s="34" t="s">
        <v>89</v>
      </c>
      <c r="C132" s="81">
        <v>31060463</v>
      </c>
      <c r="D132" s="36">
        <v>2854</v>
      </c>
      <c r="E132" s="37">
        <f t="shared" si="17"/>
        <v>10883.133496846531</v>
      </c>
      <c r="F132" s="38">
        <f t="shared" si="14"/>
        <v>0.74043005064330791</v>
      </c>
      <c r="G132" s="39">
        <f t="shared" si="15"/>
        <v>2289.1570174637172</v>
      </c>
      <c r="H132" s="39">
        <f t="shared" si="16"/>
        <v>820.89776177882311</v>
      </c>
      <c r="I132" s="37">
        <f t="shared" si="24"/>
        <v>3110.0547792425405</v>
      </c>
      <c r="J132" s="40">
        <f t="shared" si="19"/>
        <v>-176.45273313174843</v>
      </c>
      <c r="K132" s="37">
        <f t="shared" si="25"/>
        <v>2933.6020461107919</v>
      </c>
      <c r="L132" s="37">
        <f t="shared" si="26"/>
        <v>8876096.3399582114</v>
      </c>
      <c r="M132" s="37">
        <f t="shared" si="27"/>
        <v>8372500.2396002002</v>
      </c>
      <c r="N132" s="41">
        <f>'jan-apr'!M132</f>
        <v>5322604.1867880113</v>
      </c>
      <c r="O132" s="41">
        <f t="shared" si="28"/>
        <v>3049896.0528121889</v>
      </c>
      <c r="P132" s="4"/>
    </row>
    <row r="133" spans="1:16" s="34" customFormat="1" ht="14.5" x14ac:dyDescent="0.35">
      <c r="A133" s="33">
        <v>3038</v>
      </c>
      <c r="B133" s="34" t="s">
        <v>141</v>
      </c>
      <c r="C133" s="81">
        <v>110367389</v>
      </c>
      <c r="D133" s="36">
        <v>6799</v>
      </c>
      <c r="E133" s="37">
        <f t="shared" si="17"/>
        <v>16232.88557140756</v>
      </c>
      <c r="F133" s="38">
        <f t="shared" si="14"/>
        <v>1.1043984978413623</v>
      </c>
      <c r="G133" s="39">
        <f t="shared" si="15"/>
        <v>-920.69422727289998</v>
      </c>
      <c r="H133" s="39">
        <f t="shared" si="16"/>
        <v>0</v>
      </c>
      <c r="I133" s="37">
        <f t="shared" si="24"/>
        <v>-920.69422727289998</v>
      </c>
      <c r="J133" s="40">
        <f t="shared" si="19"/>
        <v>-176.45273313174843</v>
      </c>
      <c r="K133" s="37">
        <f t="shared" si="25"/>
        <v>-1097.1469604046483</v>
      </c>
      <c r="L133" s="37">
        <f t="shared" si="26"/>
        <v>-6259800.0512284469</v>
      </c>
      <c r="M133" s="37">
        <f t="shared" si="27"/>
        <v>-7459502.1837912044</v>
      </c>
      <c r="N133" s="41">
        <f>'jan-apr'!M133</f>
        <v>-2442637.3882802245</v>
      </c>
      <c r="O133" s="41">
        <f t="shared" si="28"/>
        <v>-5016864.7955109794</v>
      </c>
      <c r="P133" s="4"/>
    </row>
    <row r="134" spans="1:16" s="34" customFormat="1" ht="14.5" x14ac:dyDescent="0.35">
      <c r="A134" s="33">
        <v>3039</v>
      </c>
      <c r="B134" s="34" t="s">
        <v>142</v>
      </c>
      <c r="C134" s="81">
        <v>14622469</v>
      </c>
      <c r="D134" s="36">
        <v>1050</v>
      </c>
      <c r="E134" s="37">
        <f t="shared" si="17"/>
        <v>13926.160952380953</v>
      </c>
      <c r="F134" s="38">
        <f t="shared" si="14"/>
        <v>0.9474613228098393</v>
      </c>
      <c r="G134" s="39">
        <f t="shared" si="15"/>
        <v>463.34054414306411</v>
      </c>
      <c r="H134" s="39">
        <f t="shared" si="16"/>
        <v>0</v>
      </c>
      <c r="I134" s="37">
        <f t="shared" si="24"/>
        <v>463.34054414306411</v>
      </c>
      <c r="J134" s="40">
        <f t="shared" si="19"/>
        <v>-176.45273313174843</v>
      </c>
      <c r="K134" s="37">
        <f t="shared" si="25"/>
        <v>286.88781101131565</v>
      </c>
      <c r="L134" s="37">
        <f t="shared" si="26"/>
        <v>486507.57135021733</v>
      </c>
      <c r="M134" s="37">
        <f t="shared" si="27"/>
        <v>301232.2015618814</v>
      </c>
      <c r="N134" s="41">
        <f>'jan-apr'!M134</f>
        <v>197743.3205921117</v>
      </c>
      <c r="O134" s="41">
        <f t="shared" si="28"/>
        <v>103488.8809697697</v>
      </c>
      <c r="P134" s="4"/>
    </row>
    <row r="135" spans="1:16" s="34" customFormat="1" ht="14.5" x14ac:dyDescent="0.35">
      <c r="A135" s="33">
        <v>3040</v>
      </c>
      <c r="B135" s="34" t="s">
        <v>423</v>
      </c>
      <c r="C135" s="81">
        <v>46812551</v>
      </c>
      <c r="D135" s="36">
        <v>3273</v>
      </c>
      <c r="E135" s="37">
        <f t="shared" si="17"/>
        <v>14302.643140849374</v>
      </c>
      <c r="F135" s="38">
        <f t="shared" si="14"/>
        <v>0.97307515231535335</v>
      </c>
      <c r="G135" s="39">
        <f t="shared" si="15"/>
        <v>237.45123106201171</v>
      </c>
      <c r="H135" s="39">
        <f t="shared" si="16"/>
        <v>0</v>
      </c>
      <c r="I135" s="37">
        <f t="shared" si="24"/>
        <v>237.45123106201171</v>
      </c>
      <c r="J135" s="40">
        <f t="shared" si="19"/>
        <v>-176.45273313174843</v>
      </c>
      <c r="K135" s="37">
        <f t="shared" si="25"/>
        <v>60.998497930263284</v>
      </c>
      <c r="L135" s="37">
        <f t="shared" si="26"/>
        <v>777177.87926596438</v>
      </c>
      <c r="M135" s="37">
        <f t="shared" si="27"/>
        <v>199648.08372575173</v>
      </c>
      <c r="N135" s="41">
        <f>'jan-apr'!M135</f>
        <v>-684761.56238287501</v>
      </c>
      <c r="O135" s="41">
        <f t="shared" si="28"/>
        <v>884409.64610862674</v>
      </c>
      <c r="P135" s="4"/>
    </row>
    <row r="136" spans="1:16" s="34" customFormat="1" ht="14.5" x14ac:dyDescent="0.35">
      <c r="A136" s="33">
        <v>3041</v>
      </c>
      <c r="B136" s="34" t="s">
        <v>143</v>
      </c>
      <c r="C136" s="81">
        <v>68721659</v>
      </c>
      <c r="D136" s="36">
        <v>4608</v>
      </c>
      <c r="E136" s="37">
        <f t="shared" si="17"/>
        <v>14913.554470486111</v>
      </c>
      <c r="F136" s="38">
        <f t="shared" ref="F136:F199" si="29">IF(ISNUMBER(C136),E136/E$364,"")</f>
        <v>1.0146382836389347</v>
      </c>
      <c r="G136" s="39">
        <f t="shared" ref="G136:G199" si="30">(E$364-E136)*0.6</f>
        <v>-129.09556672003092</v>
      </c>
      <c r="H136" s="39">
        <f t="shared" ref="H136:H199" si="31">IF(E136&gt;=E$364*0.9,0,IF(E136&lt;0.9*E$364,(E$364*0.9-E136)*0.35))</f>
        <v>0</v>
      </c>
      <c r="I136" s="37">
        <f t="shared" si="24"/>
        <v>-129.09556672003092</v>
      </c>
      <c r="J136" s="40">
        <f t="shared" si="19"/>
        <v>-176.45273313174843</v>
      </c>
      <c r="K136" s="37">
        <f t="shared" si="25"/>
        <v>-305.54829985177935</v>
      </c>
      <c r="L136" s="37">
        <f t="shared" si="26"/>
        <v>-594872.37144590251</v>
      </c>
      <c r="M136" s="37">
        <f t="shared" si="27"/>
        <v>-1407966.5657169991</v>
      </c>
      <c r="N136" s="41">
        <f>'jan-apr'!M136</f>
        <v>-2523867.2319157631</v>
      </c>
      <c r="O136" s="41">
        <f t="shared" si="28"/>
        <v>1115900.666198764</v>
      </c>
      <c r="P136" s="4"/>
    </row>
    <row r="137" spans="1:16" s="34" customFormat="1" ht="14.5" x14ac:dyDescent="0.35">
      <c r="A137" s="33">
        <v>3042</v>
      </c>
      <c r="B137" s="34" t="s">
        <v>144</v>
      </c>
      <c r="C137" s="81">
        <v>42075238</v>
      </c>
      <c r="D137" s="36">
        <v>2486</v>
      </c>
      <c r="E137" s="37">
        <f t="shared" ref="E137:E200" si="32">(C137)/D137</f>
        <v>16924.874497184232</v>
      </c>
      <c r="F137" s="38">
        <f t="shared" si="29"/>
        <v>1.1514777140896875</v>
      </c>
      <c r="G137" s="39">
        <f t="shared" si="30"/>
        <v>-1335.8875827389031</v>
      </c>
      <c r="H137" s="39">
        <f t="shared" si="31"/>
        <v>0</v>
      </c>
      <c r="I137" s="37">
        <f t="shared" si="24"/>
        <v>-1335.8875827389031</v>
      </c>
      <c r="J137" s="40">
        <f t="shared" ref="J137:J200" si="33">I$366</f>
        <v>-176.45273313174843</v>
      </c>
      <c r="K137" s="37">
        <f t="shared" si="25"/>
        <v>-1512.3403158706515</v>
      </c>
      <c r="L137" s="37">
        <f t="shared" si="26"/>
        <v>-3321016.5306889131</v>
      </c>
      <c r="M137" s="37">
        <f t="shared" si="27"/>
        <v>-3759678.0252544396</v>
      </c>
      <c r="N137" s="41">
        <f>'jan-apr'!M137</f>
        <v>-3124532.3110552481</v>
      </c>
      <c r="O137" s="41">
        <f t="shared" si="28"/>
        <v>-635145.71419919142</v>
      </c>
      <c r="P137" s="4"/>
    </row>
    <row r="138" spans="1:16" s="34" customFormat="1" ht="14.5" x14ac:dyDescent="0.35">
      <c r="A138" s="33">
        <v>3043</v>
      </c>
      <c r="B138" s="34" t="s">
        <v>145</v>
      </c>
      <c r="C138" s="81">
        <v>72545330</v>
      </c>
      <c r="D138" s="36">
        <v>4674</v>
      </c>
      <c r="E138" s="37">
        <f t="shared" si="32"/>
        <v>15521.037655113394</v>
      </c>
      <c r="F138" s="38">
        <f t="shared" si="29"/>
        <v>1.0559681823568794</v>
      </c>
      <c r="G138" s="39">
        <f t="shared" si="30"/>
        <v>-493.58547749640053</v>
      </c>
      <c r="H138" s="39">
        <f t="shared" si="31"/>
        <v>0</v>
      </c>
      <c r="I138" s="37">
        <f t="shared" si="24"/>
        <v>-493.58547749640053</v>
      </c>
      <c r="J138" s="40">
        <f t="shared" si="33"/>
        <v>-176.45273313174843</v>
      </c>
      <c r="K138" s="37">
        <f t="shared" si="25"/>
        <v>-670.03821062814893</v>
      </c>
      <c r="L138" s="37">
        <f t="shared" si="26"/>
        <v>-2307018.5218181759</v>
      </c>
      <c r="M138" s="37">
        <f t="shared" si="27"/>
        <v>-3131758.5964759681</v>
      </c>
      <c r="N138" s="41">
        <f>'jan-apr'!M138</f>
        <v>-5265426.7180499732</v>
      </c>
      <c r="O138" s="41">
        <f t="shared" si="28"/>
        <v>2133668.1215740051</v>
      </c>
      <c r="P138" s="4"/>
    </row>
    <row r="139" spans="1:16" s="34" customFormat="1" ht="14.5" x14ac:dyDescent="0.35">
      <c r="A139" s="33">
        <v>3044</v>
      </c>
      <c r="B139" s="34" t="s">
        <v>146</v>
      </c>
      <c r="C139" s="81">
        <v>96037000</v>
      </c>
      <c r="D139" s="36">
        <v>4441</v>
      </c>
      <c r="E139" s="37">
        <f t="shared" si="32"/>
        <v>21625.084440441344</v>
      </c>
      <c r="F139" s="38">
        <f t="shared" si="29"/>
        <v>1.4712547973468626</v>
      </c>
      <c r="G139" s="39">
        <f t="shared" si="30"/>
        <v>-4156.0135486931704</v>
      </c>
      <c r="H139" s="39">
        <f t="shared" si="31"/>
        <v>0</v>
      </c>
      <c r="I139" s="37">
        <f t="shared" si="24"/>
        <v>-4156.0135486931704</v>
      </c>
      <c r="J139" s="40">
        <f t="shared" si="33"/>
        <v>-176.45273313174843</v>
      </c>
      <c r="K139" s="37">
        <f t="shared" si="25"/>
        <v>-4332.466281824919</v>
      </c>
      <c r="L139" s="37">
        <f t="shared" si="26"/>
        <v>-18456856.169746369</v>
      </c>
      <c r="M139" s="37">
        <f t="shared" si="27"/>
        <v>-19240482.757584464</v>
      </c>
      <c r="N139" s="41">
        <f>'jan-apr'!M139</f>
        <v>-17058617.78366708</v>
      </c>
      <c r="O139" s="41">
        <f t="shared" si="28"/>
        <v>-2181864.9739173837</v>
      </c>
      <c r="P139" s="4"/>
    </row>
    <row r="140" spans="1:16" s="34" customFormat="1" ht="14.5" x14ac:dyDescent="0.35">
      <c r="A140" s="33">
        <v>3045</v>
      </c>
      <c r="B140" s="34" t="s">
        <v>147</v>
      </c>
      <c r="C140" s="81">
        <v>45426818</v>
      </c>
      <c r="D140" s="36">
        <v>3467</v>
      </c>
      <c r="E140" s="37">
        <f t="shared" si="32"/>
        <v>13102.629939428902</v>
      </c>
      <c r="F140" s="38">
        <f t="shared" si="29"/>
        <v>0.89143268824396671</v>
      </c>
      <c r="G140" s="39">
        <f t="shared" si="30"/>
        <v>957.45915191429481</v>
      </c>
      <c r="H140" s="39">
        <f t="shared" si="31"/>
        <v>44.074006874993302</v>
      </c>
      <c r="I140" s="37">
        <f t="shared" si="24"/>
        <v>1001.5331587892881</v>
      </c>
      <c r="J140" s="40">
        <f t="shared" si="33"/>
        <v>-176.45273313174843</v>
      </c>
      <c r="K140" s="37">
        <f t="shared" si="25"/>
        <v>825.08042565753965</v>
      </c>
      <c r="L140" s="37">
        <f t="shared" si="26"/>
        <v>3472315.4615224618</v>
      </c>
      <c r="M140" s="37">
        <f t="shared" si="27"/>
        <v>2860553.8357546898</v>
      </c>
      <c r="N140" s="41">
        <f>'jan-apr'!M140</f>
        <v>1541874.4450408069</v>
      </c>
      <c r="O140" s="41">
        <f t="shared" si="28"/>
        <v>1318679.3907138829</v>
      </c>
      <c r="P140" s="4"/>
    </row>
    <row r="141" spans="1:16" s="34" customFormat="1" ht="14.5" x14ac:dyDescent="0.35">
      <c r="A141" s="33">
        <v>3046</v>
      </c>
      <c r="B141" s="34" t="s">
        <v>148</v>
      </c>
      <c r="C141" s="81">
        <v>33006496</v>
      </c>
      <c r="D141" s="36">
        <v>2212</v>
      </c>
      <c r="E141" s="37">
        <f t="shared" si="32"/>
        <v>14921.562386980109</v>
      </c>
      <c r="F141" s="38">
        <f t="shared" si="29"/>
        <v>1.015183099340857</v>
      </c>
      <c r="G141" s="39">
        <f t="shared" si="30"/>
        <v>-133.90031661642971</v>
      </c>
      <c r="H141" s="39">
        <f t="shared" si="31"/>
        <v>0</v>
      </c>
      <c r="I141" s="37">
        <f t="shared" si="24"/>
        <v>-133.90031661642971</v>
      </c>
      <c r="J141" s="40">
        <f t="shared" si="33"/>
        <v>-176.45273313174843</v>
      </c>
      <c r="K141" s="37">
        <f t="shared" si="25"/>
        <v>-310.35304974817814</v>
      </c>
      <c r="L141" s="37">
        <f t="shared" si="26"/>
        <v>-296187.50035554252</v>
      </c>
      <c r="M141" s="37">
        <f t="shared" si="27"/>
        <v>-686500.94604297006</v>
      </c>
      <c r="N141" s="41">
        <f>'jan-apr'!M141</f>
        <v>-234895.2019526189</v>
      </c>
      <c r="O141" s="41">
        <f t="shared" si="28"/>
        <v>-451605.74409035116</v>
      </c>
      <c r="P141" s="4"/>
    </row>
    <row r="142" spans="1:16" s="34" customFormat="1" ht="14.5" x14ac:dyDescent="0.35">
      <c r="A142" s="33">
        <v>3047</v>
      </c>
      <c r="B142" s="34" t="s">
        <v>149</v>
      </c>
      <c r="C142" s="81">
        <v>178155712</v>
      </c>
      <c r="D142" s="36">
        <v>14115</v>
      </c>
      <c r="E142" s="37">
        <f t="shared" si="32"/>
        <v>12621.729507616012</v>
      </c>
      <c r="F142" s="38">
        <f t="shared" si="29"/>
        <v>0.85871480132428657</v>
      </c>
      <c r="G142" s="39">
        <f t="shared" si="30"/>
        <v>1245.9994110020289</v>
      </c>
      <c r="H142" s="39">
        <f t="shared" si="31"/>
        <v>212.3891580095048</v>
      </c>
      <c r="I142" s="37">
        <f t="shared" si="24"/>
        <v>1458.3885690115337</v>
      </c>
      <c r="J142" s="40">
        <f t="shared" si="33"/>
        <v>-176.45273313174843</v>
      </c>
      <c r="K142" s="37">
        <f t="shared" si="25"/>
        <v>1281.9358358797854</v>
      </c>
      <c r="L142" s="37">
        <f t="shared" si="26"/>
        <v>20585154.651597798</v>
      </c>
      <c r="M142" s="37">
        <f t="shared" si="27"/>
        <v>18094524.323443171</v>
      </c>
      <c r="N142" s="41">
        <f>'jan-apr'!M142</f>
        <v>6198951.8153882381</v>
      </c>
      <c r="O142" s="41">
        <f t="shared" si="28"/>
        <v>11895572.508054933</v>
      </c>
      <c r="P142" s="4"/>
    </row>
    <row r="143" spans="1:16" s="34" customFormat="1" ht="14.5" x14ac:dyDescent="0.35">
      <c r="A143" s="33">
        <v>3048</v>
      </c>
      <c r="B143" s="34" t="s">
        <v>150</v>
      </c>
      <c r="C143" s="81">
        <v>262403008</v>
      </c>
      <c r="D143" s="36">
        <v>19423</v>
      </c>
      <c r="E143" s="37">
        <f t="shared" si="32"/>
        <v>13509.911342223137</v>
      </c>
      <c r="F143" s="38">
        <f t="shared" si="29"/>
        <v>0.91914193115497134</v>
      </c>
      <c r="G143" s="39">
        <f t="shared" si="30"/>
        <v>713.0903102377539</v>
      </c>
      <c r="H143" s="39">
        <f t="shared" si="31"/>
        <v>0</v>
      </c>
      <c r="I143" s="37">
        <f t="shared" si="24"/>
        <v>713.0903102377539</v>
      </c>
      <c r="J143" s="40">
        <f t="shared" si="33"/>
        <v>-176.45273313174843</v>
      </c>
      <c r="K143" s="37">
        <f t="shared" si="25"/>
        <v>536.63757710600544</v>
      </c>
      <c r="L143" s="37">
        <f t="shared" si="26"/>
        <v>13850353.095747894</v>
      </c>
      <c r="M143" s="37">
        <f t="shared" si="27"/>
        <v>10423111.660129944</v>
      </c>
      <c r="N143" s="41">
        <f>'jan-apr'!M143</f>
        <v>9726096.873452533</v>
      </c>
      <c r="O143" s="41">
        <f t="shared" si="28"/>
        <v>697014.78667741083</v>
      </c>
      <c r="P143" s="4"/>
    </row>
    <row r="144" spans="1:16" s="34" customFormat="1" ht="14.5" x14ac:dyDescent="0.35">
      <c r="A144" s="33">
        <v>3049</v>
      </c>
      <c r="B144" s="34" t="s">
        <v>151</v>
      </c>
      <c r="C144" s="81">
        <v>429835105</v>
      </c>
      <c r="D144" s="36">
        <v>26811</v>
      </c>
      <c r="E144" s="37">
        <f t="shared" si="32"/>
        <v>16032.043004736861</v>
      </c>
      <c r="F144" s="38">
        <f t="shared" si="29"/>
        <v>1.0907342464697876</v>
      </c>
      <c r="G144" s="39">
        <f t="shared" si="30"/>
        <v>-800.18868727048061</v>
      </c>
      <c r="H144" s="39">
        <f t="shared" si="31"/>
        <v>0</v>
      </c>
      <c r="I144" s="37">
        <f t="shared" si="24"/>
        <v>-800.18868727048061</v>
      </c>
      <c r="J144" s="40">
        <f t="shared" si="33"/>
        <v>-176.45273313174843</v>
      </c>
      <c r="K144" s="37">
        <f t="shared" si="25"/>
        <v>-976.64142040222907</v>
      </c>
      <c r="L144" s="37">
        <f t="shared" si="26"/>
        <v>-21453858.894408856</v>
      </c>
      <c r="M144" s="37">
        <f t="shared" si="27"/>
        <v>-26184733.122404162</v>
      </c>
      <c r="N144" s="41">
        <f>'jan-apr'!M144</f>
        <v>-12349436.31733802</v>
      </c>
      <c r="O144" s="41">
        <f t="shared" si="28"/>
        <v>-13835296.805066142</v>
      </c>
      <c r="P144" s="4"/>
    </row>
    <row r="145" spans="1:16" s="34" customFormat="1" ht="14.5" x14ac:dyDescent="0.35">
      <c r="A145" s="33">
        <v>3050</v>
      </c>
      <c r="B145" s="34" t="s">
        <v>152</v>
      </c>
      <c r="C145" s="81">
        <v>37039427</v>
      </c>
      <c r="D145" s="36">
        <v>2688</v>
      </c>
      <c r="E145" s="37">
        <f t="shared" si="32"/>
        <v>13779.548735119048</v>
      </c>
      <c r="F145" s="38">
        <f t="shared" si="29"/>
        <v>0.93748661364325458</v>
      </c>
      <c r="G145" s="39">
        <f t="shared" si="30"/>
        <v>551.30787450020728</v>
      </c>
      <c r="H145" s="39">
        <f t="shared" si="31"/>
        <v>0</v>
      </c>
      <c r="I145" s="37">
        <f t="shared" si="24"/>
        <v>551.30787450020728</v>
      </c>
      <c r="J145" s="40">
        <f t="shared" si="33"/>
        <v>-176.45273313174843</v>
      </c>
      <c r="K145" s="37">
        <f t="shared" si="25"/>
        <v>374.85514136845882</v>
      </c>
      <c r="L145" s="37">
        <f t="shared" si="26"/>
        <v>1481915.5666565571</v>
      </c>
      <c r="M145" s="37">
        <f t="shared" si="27"/>
        <v>1007610.6199984173</v>
      </c>
      <c r="N145" s="41">
        <f>'jan-apr'!M145</f>
        <v>735468.76471580507</v>
      </c>
      <c r="O145" s="41">
        <f t="shared" si="28"/>
        <v>272141.85528261226</v>
      </c>
      <c r="P145" s="4"/>
    </row>
    <row r="146" spans="1:16" s="34" customFormat="1" ht="14.5" x14ac:dyDescent="0.35">
      <c r="A146" s="33">
        <v>3051</v>
      </c>
      <c r="B146" s="34" t="s">
        <v>153</v>
      </c>
      <c r="C146" s="81">
        <v>19746978</v>
      </c>
      <c r="D146" s="36">
        <v>1390</v>
      </c>
      <c r="E146" s="37">
        <f t="shared" si="32"/>
        <v>14206.458992805756</v>
      </c>
      <c r="F146" s="38">
        <f t="shared" si="29"/>
        <v>0.96653129859641707</v>
      </c>
      <c r="G146" s="39">
        <f t="shared" si="30"/>
        <v>295.1617198881824</v>
      </c>
      <c r="H146" s="39">
        <f t="shared" si="31"/>
        <v>0</v>
      </c>
      <c r="I146" s="37">
        <f t="shared" si="24"/>
        <v>295.1617198881824</v>
      </c>
      <c r="J146" s="40">
        <f t="shared" si="33"/>
        <v>-176.45273313174843</v>
      </c>
      <c r="K146" s="37">
        <f t="shared" si="25"/>
        <v>118.70898675643397</v>
      </c>
      <c r="L146" s="37">
        <f t="shared" si="26"/>
        <v>410274.79064457351</v>
      </c>
      <c r="M146" s="37">
        <f t="shared" si="27"/>
        <v>165005.49159144322</v>
      </c>
      <c r="N146" s="41">
        <f>'jan-apr'!M146</f>
        <v>-817472.0746447295</v>
      </c>
      <c r="O146" s="41">
        <f t="shared" si="28"/>
        <v>982477.56623617269</v>
      </c>
      <c r="P146" s="4"/>
    </row>
    <row r="147" spans="1:16" s="34" customFormat="1" ht="14.5" x14ac:dyDescent="0.35">
      <c r="A147" s="33">
        <v>3052</v>
      </c>
      <c r="B147" s="34" t="s">
        <v>154</v>
      </c>
      <c r="C147" s="81">
        <v>53721492</v>
      </c>
      <c r="D147" s="36">
        <v>2439</v>
      </c>
      <c r="E147" s="37">
        <f t="shared" si="32"/>
        <v>22026.031980319804</v>
      </c>
      <c r="F147" s="38">
        <f t="shared" si="29"/>
        <v>1.498533118185575</v>
      </c>
      <c r="G147" s="39">
        <f t="shared" si="30"/>
        <v>-4396.5820726202464</v>
      </c>
      <c r="H147" s="39">
        <f t="shared" si="31"/>
        <v>0</v>
      </c>
      <c r="I147" s="37">
        <f t="shared" si="24"/>
        <v>-4396.5820726202464</v>
      </c>
      <c r="J147" s="40">
        <f t="shared" si="33"/>
        <v>-176.45273313174843</v>
      </c>
      <c r="K147" s="37">
        <f t="shared" si="25"/>
        <v>-4573.034805751995</v>
      </c>
      <c r="L147" s="37">
        <f t="shared" si="26"/>
        <v>-10723263.67512078</v>
      </c>
      <c r="M147" s="37">
        <f t="shared" si="27"/>
        <v>-11153631.891229115</v>
      </c>
      <c r="N147" s="41">
        <f>'jan-apr'!M147</f>
        <v>-12789741.237596041</v>
      </c>
      <c r="O147" s="41">
        <f t="shared" si="28"/>
        <v>1636109.3463669252</v>
      </c>
      <c r="P147" s="4"/>
    </row>
    <row r="148" spans="1:16" s="34" customFormat="1" ht="14.5" x14ac:dyDescent="0.35">
      <c r="A148" s="33">
        <v>3053</v>
      </c>
      <c r="B148" s="34" t="s">
        <v>127</v>
      </c>
      <c r="C148" s="81">
        <v>80103617</v>
      </c>
      <c r="D148" s="36">
        <v>6852</v>
      </c>
      <c r="E148" s="37">
        <f t="shared" si="32"/>
        <v>11690.545388207822</v>
      </c>
      <c r="F148" s="38">
        <f t="shared" si="29"/>
        <v>0.79536202660261013</v>
      </c>
      <c r="G148" s="39">
        <f t="shared" si="30"/>
        <v>1804.7098826469428</v>
      </c>
      <c r="H148" s="39">
        <f t="shared" si="31"/>
        <v>538.3035998023712</v>
      </c>
      <c r="I148" s="37">
        <f t="shared" si="24"/>
        <v>2343.0134824493139</v>
      </c>
      <c r="J148" s="40">
        <f t="shared" si="33"/>
        <v>-176.45273313174843</v>
      </c>
      <c r="K148" s="37">
        <f t="shared" si="25"/>
        <v>2166.5607493175653</v>
      </c>
      <c r="L148" s="37">
        <f t="shared" si="26"/>
        <v>16054328.381742699</v>
      </c>
      <c r="M148" s="37">
        <f t="shared" si="27"/>
        <v>14845274.254323957</v>
      </c>
      <c r="N148" s="41">
        <f>'jan-apr'!M148</f>
        <v>8682008.0608169064</v>
      </c>
      <c r="O148" s="41">
        <f t="shared" si="28"/>
        <v>6163266.1935070511</v>
      </c>
      <c r="P148" s="4"/>
    </row>
    <row r="149" spans="1:16" s="34" customFormat="1" ht="14.5" x14ac:dyDescent="0.35">
      <c r="A149" s="33">
        <v>3054</v>
      </c>
      <c r="B149" s="34" t="s">
        <v>128</v>
      </c>
      <c r="C149" s="81">
        <v>119640705</v>
      </c>
      <c r="D149" s="36">
        <v>9048</v>
      </c>
      <c r="E149" s="37">
        <f t="shared" si="32"/>
        <v>13222.889588859416</v>
      </c>
      <c r="F149" s="38">
        <f t="shared" si="29"/>
        <v>0.89961450999079939</v>
      </c>
      <c r="G149" s="39">
        <f t="shared" si="30"/>
        <v>885.30336225598614</v>
      </c>
      <c r="H149" s="39">
        <f t="shared" si="31"/>
        <v>1.9831295743132613</v>
      </c>
      <c r="I149" s="37">
        <f t="shared" si="24"/>
        <v>887.28649183029938</v>
      </c>
      <c r="J149" s="40">
        <f t="shared" si="33"/>
        <v>-176.45273313174843</v>
      </c>
      <c r="K149" s="37">
        <f t="shared" si="25"/>
        <v>710.83375869855092</v>
      </c>
      <c r="L149" s="37">
        <f t="shared" si="26"/>
        <v>8028168.1780805485</v>
      </c>
      <c r="M149" s="37">
        <f t="shared" si="27"/>
        <v>6431623.8487044889</v>
      </c>
      <c r="N149" s="41">
        <f>'jan-apr'!M149</f>
        <v>4452929.7218142645</v>
      </c>
      <c r="O149" s="41">
        <f t="shared" si="28"/>
        <v>1978694.1268902244</v>
      </c>
      <c r="P149" s="4"/>
    </row>
    <row r="150" spans="1:16" s="34" customFormat="1" ht="14.5" x14ac:dyDescent="0.35">
      <c r="A150" s="33">
        <v>3401</v>
      </c>
      <c r="B150" s="34" t="s">
        <v>91</v>
      </c>
      <c r="C150" s="81">
        <v>215304780</v>
      </c>
      <c r="D150" s="36">
        <v>17829</v>
      </c>
      <c r="E150" s="37">
        <f t="shared" si="32"/>
        <v>12076.099612990072</v>
      </c>
      <c r="F150" s="38">
        <f t="shared" si="29"/>
        <v>0.82159306881705885</v>
      </c>
      <c r="G150" s="39">
        <f t="shared" si="30"/>
        <v>1573.3773477775924</v>
      </c>
      <c r="H150" s="39">
        <f t="shared" si="31"/>
        <v>403.35962112858357</v>
      </c>
      <c r="I150" s="37">
        <f t="shared" si="24"/>
        <v>1976.7369689061759</v>
      </c>
      <c r="J150" s="40">
        <f t="shared" si="33"/>
        <v>-176.45273313174843</v>
      </c>
      <c r="K150" s="37">
        <f t="shared" si="25"/>
        <v>1800.2842357744275</v>
      </c>
      <c r="L150" s="37">
        <f t="shared" si="26"/>
        <v>35243243.418628208</v>
      </c>
      <c r="M150" s="37">
        <f t="shared" si="27"/>
        <v>32097267.639622267</v>
      </c>
      <c r="N150" s="41">
        <f>'jan-apr'!M150</f>
        <v>25045605.712646622</v>
      </c>
      <c r="O150" s="41">
        <f t="shared" si="28"/>
        <v>7051661.9269756451</v>
      </c>
      <c r="P150" s="4"/>
    </row>
    <row r="151" spans="1:16" s="34" customFormat="1" ht="14.5" x14ac:dyDescent="0.35">
      <c r="A151" s="33">
        <v>3403</v>
      </c>
      <c r="B151" s="34" t="s">
        <v>92</v>
      </c>
      <c r="C151" s="81">
        <v>419449461</v>
      </c>
      <c r="D151" s="36">
        <v>31369</v>
      </c>
      <c r="E151" s="37">
        <f t="shared" si="32"/>
        <v>13371.464216264465</v>
      </c>
      <c r="F151" s="38">
        <f t="shared" si="29"/>
        <v>0.90972273102159962</v>
      </c>
      <c r="G151" s="39">
        <f t="shared" si="30"/>
        <v>796.15858581295686</v>
      </c>
      <c r="H151" s="39">
        <f t="shared" si="31"/>
        <v>0</v>
      </c>
      <c r="I151" s="37">
        <f t="shared" si="24"/>
        <v>796.15858581295686</v>
      </c>
      <c r="J151" s="40">
        <f t="shared" si="33"/>
        <v>-176.45273313174843</v>
      </c>
      <c r="K151" s="37">
        <f t="shared" si="25"/>
        <v>619.7058526812084</v>
      </c>
      <c r="L151" s="37">
        <f t="shared" si="26"/>
        <v>24974698.678366642</v>
      </c>
      <c r="M151" s="37">
        <f t="shared" si="27"/>
        <v>19439552.892756827</v>
      </c>
      <c r="N151" s="41">
        <f>'jan-apr'!M151</f>
        <v>13115584.673575172</v>
      </c>
      <c r="O151" s="41">
        <f t="shared" si="28"/>
        <v>6323968.219181655</v>
      </c>
      <c r="P151" s="4"/>
    </row>
    <row r="152" spans="1:16" s="34" customFormat="1" ht="14.5" x14ac:dyDescent="0.35">
      <c r="A152" s="33">
        <v>3405</v>
      </c>
      <c r="B152" s="34" t="s">
        <v>112</v>
      </c>
      <c r="C152" s="81">
        <v>385070816</v>
      </c>
      <c r="D152" s="36">
        <v>28345</v>
      </c>
      <c r="E152" s="37">
        <f t="shared" si="32"/>
        <v>13585.14080084671</v>
      </c>
      <c r="F152" s="38">
        <f t="shared" si="29"/>
        <v>0.92426014015926794</v>
      </c>
      <c r="G152" s="39">
        <f t="shared" si="30"/>
        <v>667.95263506361005</v>
      </c>
      <c r="H152" s="39">
        <f t="shared" si="31"/>
        <v>0</v>
      </c>
      <c r="I152" s="37">
        <f t="shared" si="24"/>
        <v>667.95263506361005</v>
      </c>
      <c r="J152" s="40">
        <f t="shared" si="33"/>
        <v>-176.45273313174843</v>
      </c>
      <c r="K152" s="37">
        <f t="shared" si="25"/>
        <v>491.49990193186159</v>
      </c>
      <c r="L152" s="37">
        <f t="shared" si="26"/>
        <v>18933117.440878026</v>
      </c>
      <c r="M152" s="37">
        <f t="shared" si="27"/>
        <v>13931564.720258616</v>
      </c>
      <c r="N152" s="41">
        <f>'jan-apr'!M152</f>
        <v>7763861.2382698823</v>
      </c>
      <c r="O152" s="41">
        <f t="shared" si="28"/>
        <v>6167703.4819887336</v>
      </c>
      <c r="P152" s="4"/>
    </row>
    <row r="153" spans="1:16" s="34" customFormat="1" ht="14.5" x14ac:dyDescent="0.35">
      <c r="A153" s="33">
        <v>3407</v>
      </c>
      <c r="B153" s="34" t="s">
        <v>113</v>
      </c>
      <c r="C153" s="81">
        <v>371420268</v>
      </c>
      <c r="D153" s="36">
        <v>30560</v>
      </c>
      <c r="E153" s="37">
        <f t="shared" si="32"/>
        <v>12153.804581151833</v>
      </c>
      <c r="F153" s="38">
        <f t="shared" si="29"/>
        <v>0.82687969821730656</v>
      </c>
      <c r="G153" s="39">
        <f t="shared" si="30"/>
        <v>1526.7543668805358</v>
      </c>
      <c r="H153" s="39">
        <f t="shared" si="31"/>
        <v>376.16288227196725</v>
      </c>
      <c r="I153" s="37">
        <f t="shared" si="24"/>
        <v>1902.917249152503</v>
      </c>
      <c r="J153" s="40">
        <f t="shared" si="33"/>
        <v>-176.45273313174843</v>
      </c>
      <c r="K153" s="37">
        <f t="shared" si="25"/>
        <v>1726.4645160207547</v>
      </c>
      <c r="L153" s="37">
        <f t="shared" si="26"/>
        <v>58153151.134100489</v>
      </c>
      <c r="M153" s="37">
        <f t="shared" si="27"/>
        <v>52760755.609594263</v>
      </c>
      <c r="N153" s="41">
        <f>'jan-apr'!M153</f>
        <v>37855605.726994276</v>
      </c>
      <c r="O153" s="41">
        <f t="shared" si="28"/>
        <v>14905149.882599987</v>
      </c>
      <c r="P153" s="4"/>
    </row>
    <row r="154" spans="1:16" s="34" customFormat="1" ht="14.5" x14ac:dyDescent="0.35">
      <c r="A154" s="33">
        <v>3411</v>
      </c>
      <c r="B154" s="34" t="s">
        <v>93</v>
      </c>
      <c r="C154" s="81">
        <v>400361539</v>
      </c>
      <c r="D154" s="36">
        <v>34768</v>
      </c>
      <c r="E154" s="37">
        <f t="shared" si="32"/>
        <v>11515.23064312011</v>
      </c>
      <c r="F154" s="38">
        <f t="shared" si="29"/>
        <v>0.78343455133811701</v>
      </c>
      <c r="G154" s="39">
        <f t="shared" si="30"/>
        <v>1909.8987296995695</v>
      </c>
      <c r="H154" s="39">
        <f t="shared" si="31"/>
        <v>599.66376058307014</v>
      </c>
      <c r="I154" s="37">
        <f t="shared" si="24"/>
        <v>2509.5624902826394</v>
      </c>
      <c r="J154" s="40">
        <f t="shared" si="33"/>
        <v>-176.45273313174843</v>
      </c>
      <c r="K154" s="37">
        <f t="shared" si="25"/>
        <v>2333.1097571508908</v>
      </c>
      <c r="L154" s="37">
        <f t="shared" si="26"/>
        <v>87252468.662146807</v>
      </c>
      <c r="M154" s="37">
        <f t="shared" si="27"/>
        <v>81117560.036622167</v>
      </c>
      <c r="N154" s="41">
        <f>'jan-apr'!M154</f>
        <v>51743520.772020191</v>
      </c>
      <c r="O154" s="41">
        <f t="shared" si="28"/>
        <v>29374039.264601976</v>
      </c>
      <c r="P154" s="4"/>
    </row>
    <row r="155" spans="1:16" s="34" customFormat="1" ht="14.5" x14ac:dyDescent="0.35">
      <c r="A155" s="33">
        <v>3412</v>
      </c>
      <c r="B155" s="34" t="s">
        <v>94</v>
      </c>
      <c r="C155" s="81">
        <v>79122169</v>
      </c>
      <c r="D155" s="36">
        <v>7674</v>
      </c>
      <c r="E155" s="37">
        <f t="shared" si="32"/>
        <v>10310.420771436018</v>
      </c>
      <c r="F155" s="38">
        <f t="shared" si="29"/>
        <v>0.70146574754047031</v>
      </c>
      <c r="G155" s="39">
        <f t="shared" si="30"/>
        <v>2632.7846527100251</v>
      </c>
      <c r="H155" s="39">
        <f t="shared" si="31"/>
        <v>1021.3472156725024</v>
      </c>
      <c r="I155" s="37">
        <f t="shared" si="24"/>
        <v>3654.1318683825275</v>
      </c>
      <c r="J155" s="40">
        <f t="shared" si="33"/>
        <v>-176.45273313174843</v>
      </c>
      <c r="K155" s="37">
        <f t="shared" si="25"/>
        <v>3477.6791352507789</v>
      </c>
      <c r="L155" s="37">
        <f t="shared" si="26"/>
        <v>28041807.957967516</v>
      </c>
      <c r="M155" s="37">
        <f t="shared" si="27"/>
        <v>26687709.683914479</v>
      </c>
      <c r="N155" s="41">
        <f>'jan-apr'!M155</f>
        <v>16559075.02586237</v>
      </c>
      <c r="O155" s="41">
        <f t="shared" si="28"/>
        <v>10128634.658052109</v>
      </c>
      <c r="P155" s="4"/>
    </row>
    <row r="156" spans="1:16" s="34" customFormat="1" ht="14.5" x14ac:dyDescent="0.35">
      <c r="A156" s="33">
        <v>3413</v>
      </c>
      <c r="B156" s="34" t="s">
        <v>95</v>
      </c>
      <c r="C156" s="81">
        <v>244119984</v>
      </c>
      <c r="D156" s="36">
        <v>21064</v>
      </c>
      <c r="E156" s="37">
        <f t="shared" si="32"/>
        <v>11589.440941891378</v>
      </c>
      <c r="F156" s="38">
        <f t="shared" si="29"/>
        <v>0.78848342217052814</v>
      </c>
      <c r="G156" s="39">
        <f t="shared" si="30"/>
        <v>1865.3725504368088</v>
      </c>
      <c r="H156" s="39">
        <f t="shared" si="31"/>
        <v>573.6901560131264</v>
      </c>
      <c r="I156" s="37">
        <f t="shared" si="24"/>
        <v>2439.0627064499349</v>
      </c>
      <c r="J156" s="40">
        <f t="shared" si="33"/>
        <v>-176.45273313174843</v>
      </c>
      <c r="K156" s="37">
        <f t="shared" si="25"/>
        <v>2262.6099733181863</v>
      </c>
      <c r="L156" s="37">
        <f t="shared" si="26"/>
        <v>51376416.84866143</v>
      </c>
      <c r="M156" s="37">
        <f t="shared" si="27"/>
        <v>47659616.477974281</v>
      </c>
      <c r="N156" s="41">
        <f>'jan-apr'!M156</f>
        <v>31479227.800386369</v>
      </c>
      <c r="O156" s="41">
        <f t="shared" si="28"/>
        <v>16180388.677587911</v>
      </c>
      <c r="P156" s="4"/>
    </row>
    <row r="157" spans="1:16" s="34" customFormat="1" ht="14.5" x14ac:dyDescent="0.35">
      <c r="A157" s="33">
        <v>3414</v>
      </c>
      <c r="B157" s="34" t="s">
        <v>96</v>
      </c>
      <c r="C157" s="81">
        <v>51229464</v>
      </c>
      <c r="D157" s="36">
        <v>5016</v>
      </c>
      <c r="E157" s="37">
        <f t="shared" si="32"/>
        <v>10213.21052631579</v>
      </c>
      <c r="F157" s="38">
        <f t="shared" si="29"/>
        <v>0.69485208367810247</v>
      </c>
      <c r="G157" s="39">
        <f t="shared" si="30"/>
        <v>2691.1107997821618</v>
      </c>
      <c r="H157" s="39">
        <f t="shared" si="31"/>
        <v>1055.3708014645824</v>
      </c>
      <c r="I157" s="37">
        <f t="shared" si="24"/>
        <v>3746.4816012467445</v>
      </c>
      <c r="J157" s="40">
        <f t="shared" si="33"/>
        <v>-176.45273313174843</v>
      </c>
      <c r="K157" s="37">
        <f t="shared" si="25"/>
        <v>3570.0288681149959</v>
      </c>
      <c r="L157" s="37">
        <f t="shared" si="26"/>
        <v>18792351.711853672</v>
      </c>
      <c r="M157" s="37">
        <f t="shared" si="27"/>
        <v>17907264.80246482</v>
      </c>
      <c r="N157" s="41">
        <f>'jan-apr'!M157</f>
        <v>11695140.828671573</v>
      </c>
      <c r="O157" s="41">
        <f t="shared" si="28"/>
        <v>6212123.9737932477</v>
      </c>
      <c r="P157" s="4"/>
    </row>
    <row r="158" spans="1:16" s="34" customFormat="1" ht="14.5" x14ac:dyDescent="0.35">
      <c r="A158" s="33">
        <v>3415</v>
      </c>
      <c r="B158" s="34" t="s">
        <v>97</v>
      </c>
      <c r="C158" s="81">
        <v>91544051</v>
      </c>
      <c r="D158" s="36">
        <v>7905</v>
      </c>
      <c r="E158" s="37">
        <f t="shared" si="32"/>
        <v>11580.525110689437</v>
      </c>
      <c r="F158" s="38">
        <f t="shared" si="29"/>
        <v>0.78787683681987586</v>
      </c>
      <c r="G158" s="39">
        <f t="shared" si="30"/>
        <v>1870.7220491579733</v>
      </c>
      <c r="H158" s="39">
        <f t="shared" si="31"/>
        <v>576.81069693380573</v>
      </c>
      <c r="I158" s="37">
        <f t="shared" si="24"/>
        <v>2447.5327460917788</v>
      </c>
      <c r="J158" s="40">
        <f t="shared" si="33"/>
        <v>-176.45273313174843</v>
      </c>
      <c r="K158" s="37">
        <f t="shared" si="25"/>
        <v>2271.0800129600302</v>
      </c>
      <c r="L158" s="37">
        <f t="shared" si="26"/>
        <v>19347746.35785551</v>
      </c>
      <c r="M158" s="37">
        <f t="shared" si="27"/>
        <v>17952887.502449039</v>
      </c>
      <c r="N158" s="41">
        <f>'jan-apr'!M158</f>
        <v>11114009.968959086</v>
      </c>
      <c r="O158" s="41">
        <f t="shared" si="28"/>
        <v>6838877.5334899537</v>
      </c>
      <c r="P158" s="4"/>
    </row>
    <row r="159" spans="1:16" s="34" customFormat="1" ht="14.5" x14ac:dyDescent="0.35">
      <c r="A159" s="33">
        <v>3416</v>
      </c>
      <c r="B159" s="34" t="s">
        <v>98</v>
      </c>
      <c r="C159" s="81">
        <v>59545484</v>
      </c>
      <c r="D159" s="36">
        <v>6106</v>
      </c>
      <c r="E159" s="37">
        <f t="shared" si="32"/>
        <v>9751.962659679004</v>
      </c>
      <c r="F159" s="38">
        <f t="shared" si="29"/>
        <v>0.6634712519211502</v>
      </c>
      <c r="G159" s="39">
        <f t="shared" si="30"/>
        <v>2967.8595197642335</v>
      </c>
      <c r="H159" s="39">
        <f t="shared" si="31"/>
        <v>1216.8075547874573</v>
      </c>
      <c r="I159" s="37">
        <f t="shared" si="24"/>
        <v>4184.6670745516913</v>
      </c>
      <c r="J159" s="40">
        <f t="shared" si="33"/>
        <v>-176.45273313174843</v>
      </c>
      <c r="K159" s="37">
        <f t="shared" si="25"/>
        <v>4008.2143414199427</v>
      </c>
      <c r="L159" s="37">
        <f t="shared" si="26"/>
        <v>25551577.157212626</v>
      </c>
      <c r="M159" s="37">
        <f t="shared" si="27"/>
        <v>24474156.76871017</v>
      </c>
      <c r="N159" s="41">
        <f>'jan-apr'!M159</f>
        <v>15715248.809084652</v>
      </c>
      <c r="O159" s="41">
        <f t="shared" si="28"/>
        <v>8758907.9596255179</v>
      </c>
      <c r="P159" s="4"/>
    </row>
    <row r="160" spans="1:16" s="34" customFormat="1" ht="14.5" x14ac:dyDescent="0.35">
      <c r="A160" s="33">
        <v>3417</v>
      </c>
      <c r="B160" s="34" t="s">
        <v>99</v>
      </c>
      <c r="C160" s="81">
        <v>47626904</v>
      </c>
      <c r="D160" s="36">
        <v>4612</v>
      </c>
      <c r="E160" s="37">
        <f t="shared" si="32"/>
        <v>10326.735472679966</v>
      </c>
      <c r="F160" s="38">
        <f t="shared" si="29"/>
        <v>0.70257571233799732</v>
      </c>
      <c r="G160" s="39">
        <f t="shared" si="30"/>
        <v>2622.9958319636562</v>
      </c>
      <c r="H160" s="39">
        <f t="shared" si="31"/>
        <v>1015.6370702371208</v>
      </c>
      <c r="I160" s="37">
        <f t="shared" si="24"/>
        <v>3638.6329022007772</v>
      </c>
      <c r="J160" s="40">
        <f t="shared" si="33"/>
        <v>-176.45273313174843</v>
      </c>
      <c r="K160" s="37">
        <f t="shared" si="25"/>
        <v>3462.1801690690286</v>
      </c>
      <c r="L160" s="37">
        <f t="shared" si="26"/>
        <v>16781374.944949985</v>
      </c>
      <c r="M160" s="37">
        <f t="shared" si="27"/>
        <v>15967574.939746359</v>
      </c>
      <c r="N160" s="41">
        <f>'jan-apr'!M160</f>
        <v>10298745.036848743</v>
      </c>
      <c r="O160" s="41">
        <f t="shared" si="28"/>
        <v>5668829.9028976168</v>
      </c>
      <c r="P160" s="4"/>
    </row>
    <row r="161" spans="1:16" s="34" customFormat="1" ht="14.5" x14ac:dyDescent="0.35">
      <c r="A161" s="33">
        <v>3418</v>
      </c>
      <c r="B161" s="34" t="s">
        <v>100</v>
      </c>
      <c r="C161" s="81">
        <v>70834767</v>
      </c>
      <c r="D161" s="36">
        <v>7203</v>
      </c>
      <c r="E161" s="37">
        <f t="shared" si="32"/>
        <v>9834.0645564348197</v>
      </c>
      <c r="F161" s="38">
        <f t="shared" si="29"/>
        <v>0.66905702476776963</v>
      </c>
      <c r="G161" s="39">
        <f t="shared" si="30"/>
        <v>2918.598381710744</v>
      </c>
      <c r="H161" s="39">
        <f t="shared" si="31"/>
        <v>1188.071890922922</v>
      </c>
      <c r="I161" s="37">
        <f t="shared" si="24"/>
        <v>4106.6702726336662</v>
      </c>
      <c r="J161" s="40">
        <f t="shared" si="33"/>
        <v>-176.45273313174843</v>
      </c>
      <c r="K161" s="37">
        <f t="shared" si="25"/>
        <v>3930.2175395019176</v>
      </c>
      <c r="L161" s="37">
        <f t="shared" si="26"/>
        <v>29580345.973780297</v>
      </c>
      <c r="M161" s="37">
        <f t="shared" si="27"/>
        <v>28309356.937032312</v>
      </c>
      <c r="N161" s="41">
        <f>'jan-apr'!M161</f>
        <v>17649522.930197634</v>
      </c>
      <c r="O161" s="41">
        <f t="shared" si="28"/>
        <v>10659834.006834678</v>
      </c>
      <c r="P161" s="4"/>
    </row>
    <row r="162" spans="1:16" s="34" customFormat="1" ht="14.5" x14ac:dyDescent="0.35">
      <c r="A162" s="33">
        <v>3419</v>
      </c>
      <c r="B162" s="34" t="s">
        <v>424</v>
      </c>
      <c r="C162" s="81">
        <v>37587102</v>
      </c>
      <c r="D162" s="36">
        <v>3662</v>
      </c>
      <c r="E162" s="37">
        <f t="shared" si="32"/>
        <v>10264.091206990715</v>
      </c>
      <c r="F162" s="38">
        <f t="shared" si="29"/>
        <v>0.69831373238247763</v>
      </c>
      <c r="G162" s="39">
        <f t="shared" si="30"/>
        <v>2660.5823913772065</v>
      </c>
      <c r="H162" s="39">
        <f t="shared" si="31"/>
        <v>1037.5625632283584</v>
      </c>
      <c r="I162" s="37">
        <f t="shared" si="24"/>
        <v>3698.1449546055646</v>
      </c>
      <c r="J162" s="40">
        <f t="shared" si="33"/>
        <v>-176.45273313174843</v>
      </c>
      <c r="K162" s="37">
        <f t="shared" si="25"/>
        <v>3521.6922214738161</v>
      </c>
      <c r="L162" s="37">
        <f t="shared" si="26"/>
        <v>13542606.823765578</v>
      </c>
      <c r="M162" s="37">
        <f t="shared" si="27"/>
        <v>12896436.915037114</v>
      </c>
      <c r="N162" s="41">
        <f>'jan-apr'!M162</f>
        <v>7774912.9204336703</v>
      </c>
      <c r="O162" s="41">
        <f t="shared" si="28"/>
        <v>5121523.9946034439</v>
      </c>
      <c r="P162" s="4"/>
    </row>
    <row r="163" spans="1:16" s="34" customFormat="1" ht="14.5" x14ac:dyDescent="0.35">
      <c r="A163" s="33">
        <v>3420</v>
      </c>
      <c r="B163" s="34" t="s">
        <v>101</v>
      </c>
      <c r="C163" s="81">
        <v>244297276</v>
      </c>
      <c r="D163" s="36">
        <v>21254</v>
      </c>
      <c r="E163" s="37">
        <f t="shared" si="32"/>
        <v>11494.178789874846</v>
      </c>
      <c r="F163" s="38">
        <f t="shared" si="29"/>
        <v>0.78200229611777605</v>
      </c>
      <c r="G163" s="39">
        <f t="shared" si="30"/>
        <v>1922.5298416467281</v>
      </c>
      <c r="H163" s="39">
        <f t="shared" si="31"/>
        <v>607.03190921891269</v>
      </c>
      <c r="I163" s="37">
        <f t="shared" si="24"/>
        <v>2529.5617508656405</v>
      </c>
      <c r="J163" s="40">
        <f t="shared" si="33"/>
        <v>-176.45273313174843</v>
      </c>
      <c r="K163" s="37">
        <f t="shared" si="25"/>
        <v>2353.109017733892</v>
      </c>
      <c r="L163" s="37">
        <f t="shared" si="26"/>
        <v>53763305.452898324</v>
      </c>
      <c r="M163" s="37">
        <f t="shared" si="27"/>
        <v>50012979.062916137</v>
      </c>
      <c r="N163" s="41">
        <f>'jan-apr'!M163</f>
        <v>30704211.033669371</v>
      </c>
      <c r="O163" s="41">
        <f t="shared" si="28"/>
        <v>19308768.029246766</v>
      </c>
      <c r="P163" s="4"/>
    </row>
    <row r="164" spans="1:16" s="34" customFormat="1" ht="14.5" x14ac:dyDescent="0.35">
      <c r="A164" s="33">
        <v>3421</v>
      </c>
      <c r="B164" s="34" t="s">
        <v>102</v>
      </c>
      <c r="C164" s="81">
        <v>78089753</v>
      </c>
      <c r="D164" s="36">
        <v>6627</v>
      </c>
      <c r="E164" s="37">
        <f t="shared" si="32"/>
        <v>11783.575222574316</v>
      </c>
      <c r="F164" s="38">
        <f t="shared" si="29"/>
        <v>0.80169127773155024</v>
      </c>
      <c r="G164" s="39">
        <f t="shared" si="30"/>
        <v>1748.891982027046</v>
      </c>
      <c r="H164" s="39">
        <f t="shared" si="31"/>
        <v>505.74315777409817</v>
      </c>
      <c r="I164" s="37">
        <f t="shared" si="24"/>
        <v>2254.6351398011443</v>
      </c>
      <c r="J164" s="40">
        <f t="shared" si="33"/>
        <v>-176.45273313174843</v>
      </c>
      <c r="K164" s="37">
        <f t="shared" si="25"/>
        <v>2078.1824066693957</v>
      </c>
      <c r="L164" s="37">
        <f t="shared" si="26"/>
        <v>14941467.071462184</v>
      </c>
      <c r="M164" s="37">
        <f t="shared" si="27"/>
        <v>13772114.808998086</v>
      </c>
      <c r="N164" s="41">
        <f>'jan-apr'!M164</f>
        <v>7487571.2240343904</v>
      </c>
      <c r="O164" s="41">
        <f t="shared" si="28"/>
        <v>6284543.5849636951</v>
      </c>
      <c r="P164" s="4"/>
    </row>
    <row r="165" spans="1:16" s="34" customFormat="1" ht="14.5" x14ac:dyDescent="0.35">
      <c r="A165" s="33">
        <v>3422</v>
      </c>
      <c r="B165" s="34" t="s">
        <v>103</v>
      </c>
      <c r="C165" s="81">
        <v>52337656</v>
      </c>
      <c r="D165" s="36">
        <v>4356</v>
      </c>
      <c r="E165" s="37">
        <f t="shared" si="32"/>
        <v>12015.072543617998</v>
      </c>
      <c r="F165" s="38">
        <f t="shared" si="29"/>
        <v>0.81744111422798116</v>
      </c>
      <c r="G165" s="39">
        <f t="shared" si="30"/>
        <v>1609.993589400837</v>
      </c>
      <c r="H165" s="39">
        <f t="shared" si="31"/>
        <v>424.71909540880949</v>
      </c>
      <c r="I165" s="37">
        <f t="shared" si="24"/>
        <v>2034.7126848096464</v>
      </c>
      <c r="J165" s="40">
        <f t="shared" si="33"/>
        <v>-176.45273313174843</v>
      </c>
      <c r="K165" s="37">
        <f t="shared" si="25"/>
        <v>1858.259951677898</v>
      </c>
      <c r="L165" s="37">
        <f t="shared" si="26"/>
        <v>8863208.4550308194</v>
      </c>
      <c r="M165" s="37">
        <f t="shared" si="27"/>
        <v>8094580.3495089235</v>
      </c>
      <c r="N165" s="41">
        <f>'jan-apr'!M165</f>
        <v>4094230.5341095254</v>
      </c>
      <c r="O165" s="41">
        <f t="shared" si="28"/>
        <v>4000349.8153993981</v>
      </c>
      <c r="P165" s="4"/>
    </row>
    <row r="166" spans="1:16" s="34" customFormat="1" ht="14.5" x14ac:dyDescent="0.35">
      <c r="A166" s="33">
        <v>3423</v>
      </c>
      <c r="B166" s="34" t="s">
        <v>104</v>
      </c>
      <c r="C166" s="81">
        <v>24599284</v>
      </c>
      <c r="D166" s="36">
        <v>2419</v>
      </c>
      <c r="E166" s="37">
        <f t="shared" si="32"/>
        <v>10169.195535345183</v>
      </c>
      <c r="F166" s="38">
        <f t="shared" si="29"/>
        <v>0.69185753968919761</v>
      </c>
      <c r="G166" s="39">
        <f t="shared" si="30"/>
        <v>2717.5197943645258</v>
      </c>
      <c r="H166" s="39">
        <f t="shared" si="31"/>
        <v>1070.7760483042948</v>
      </c>
      <c r="I166" s="37">
        <f t="shared" si="24"/>
        <v>3788.2958426688206</v>
      </c>
      <c r="J166" s="40">
        <f t="shared" si="33"/>
        <v>-176.45273313174843</v>
      </c>
      <c r="K166" s="37">
        <f t="shared" si="25"/>
        <v>3611.843109537072</v>
      </c>
      <c r="L166" s="37">
        <f t="shared" si="26"/>
        <v>9163887.6434158776</v>
      </c>
      <c r="M166" s="37">
        <f t="shared" si="27"/>
        <v>8737048.481970178</v>
      </c>
      <c r="N166" s="41">
        <f>'jan-apr'!M166</f>
        <v>5161084.9290084802</v>
      </c>
      <c r="O166" s="41">
        <f t="shared" si="28"/>
        <v>3575963.5529616978</v>
      </c>
      <c r="P166" s="4"/>
    </row>
    <row r="167" spans="1:16" s="34" customFormat="1" ht="14.5" x14ac:dyDescent="0.35">
      <c r="A167" s="33">
        <v>3424</v>
      </c>
      <c r="B167" s="34" t="s">
        <v>105</v>
      </c>
      <c r="C167" s="81">
        <v>20928430</v>
      </c>
      <c r="D167" s="36">
        <v>1780</v>
      </c>
      <c r="E167" s="37">
        <f t="shared" si="32"/>
        <v>11757.544943820225</v>
      </c>
      <c r="F167" s="38">
        <f t="shared" si="29"/>
        <v>0.79992031713258893</v>
      </c>
      <c r="G167" s="39">
        <f t="shared" si="30"/>
        <v>1764.5101492795009</v>
      </c>
      <c r="H167" s="39">
        <f t="shared" si="31"/>
        <v>514.85375533803017</v>
      </c>
      <c r="I167" s="37">
        <f t="shared" si="24"/>
        <v>2279.3639046175313</v>
      </c>
      <c r="J167" s="40">
        <f t="shared" si="33"/>
        <v>-176.45273313174843</v>
      </c>
      <c r="K167" s="37">
        <f t="shared" si="25"/>
        <v>2102.9111714857827</v>
      </c>
      <c r="L167" s="37">
        <f t="shared" si="26"/>
        <v>4057267.7502192059</v>
      </c>
      <c r="M167" s="37">
        <f t="shared" si="27"/>
        <v>3743181.8852446931</v>
      </c>
      <c r="N167" s="41">
        <f>'jan-apr'!M167</f>
        <v>760256.90728948312</v>
      </c>
      <c r="O167" s="41">
        <f t="shared" si="28"/>
        <v>2982924.97795521</v>
      </c>
      <c r="P167" s="4"/>
    </row>
    <row r="168" spans="1:16" s="34" customFormat="1" ht="14.5" x14ac:dyDescent="0.35">
      <c r="A168" s="33">
        <v>3425</v>
      </c>
      <c r="B168" s="34" t="s">
        <v>106</v>
      </c>
      <c r="C168" s="81">
        <v>12852477</v>
      </c>
      <c r="D168" s="36">
        <v>1268</v>
      </c>
      <c r="E168" s="37">
        <f t="shared" si="32"/>
        <v>10136.02287066246</v>
      </c>
      <c r="F168" s="38">
        <f t="shared" si="29"/>
        <v>0.68960064944723565</v>
      </c>
      <c r="G168" s="39">
        <f t="shared" si="30"/>
        <v>2737.4233931741596</v>
      </c>
      <c r="H168" s="39">
        <f t="shared" si="31"/>
        <v>1082.3864809432478</v>
      </c>
      <c r="I168" s="37">
        <f t="shared" si="24"/>
        <v>3819.8098741174072</v>
      </c>
      <c r="J168" s="40">
        <f t="shared" si="33"/>
        <v>-176.45273313174843</v>
      </c>
      <c r="K168" s="37">
        <f t="shared" si="25"/>
        <v>3643.3571409856586</v>
      </c>
      <c r="L168" s="37">
        <f t="shared" si="26"/>
        <v>4843518.9203808727</v>
      </c>
      <c r="M168" s="37">
        <f t="shared" si="27"/>
        <v>4619776.8547698148</v>
      </c>
      <c r="N168" s="41">
        <f>'jan-apr'!M168</f>
        <v>2917234.5510676941</v>
      </c>
      <c r="O168" s="41">
        <f t="shared" si="28"/>
        <v>1702542.3037021207</v>
      </c>
      <c r="P168" s="4"/>
    </row>
    <row r="169" spans="1:16" s="34" customFormat="1" ht="14.5" x14ac:dyDescent="0.35">
      <c r="A169" s="33">
        <v>3426</v>
      </c>
      <c r="B169" s="34" t="s">
        <v>107</v>
      </c>
      <c r="C169" s="81">
        <v>14318678</v>
      </c>
      <c r="D169" s="36">
        <v>1562</v>
      </c>
      <c r="E169" s="37">
        <f t="shared" si="32"/>
        <v>9166.8873239436616</v>
      </c>
      <c r="F169" s="38">
        <f t="shared" si="29"/>
        <v>0.62366586309685657</v>
      </c>
      <c r="G169" s="39">
        <f t="shared" si="30"/>
        <v>3318.9047212054388</v>
      </c>
      <c r="H169" s="39">
        <f t="shared" si="31"/>
        <v>1421.5839222948273</v>
      </c>
      <c r="I169" s="37">
        <f t="shared" si="24"/>
        <v>4740.4886435002663</v>
      </c>
      <c r="J169" s="40">
        <f t="shared" si="33"/>
        <v>-176.45273313174843</v>
      </c>
      <c r="K169" s="37">
        <f t="shared" si="25"/>
        <v>4564.0359103685178</v>
      </c>
      <c r="L169" s="37">
        <f t="shared" si="26"/>
        <v>7404643.2611474162</v>
      </c>
      <c r="M169" s="37">
        <f t="shared" si="27"/>
        <v>7129024.0919956248</v>
      </c>
      <c r="N169" s="41">
        <f>'jan-apr'!M169</f>
        <v>4494864.6604635157</v>
      </c>
      <c r="O169" s="41">
        <f t="shared" si="28"/>
        <v>2634159.4315321092</v>
      </c>
      <c r="P169" s="4"/>
    </row>
    <row r="170" spans="1:16" s="34" customFormat="1" ht="14.5" x14ac:dyDescent="0.35">
      <c r="A170" s="33">
        <v>3427</v>
      </c>
      <c r="B170" s="34" t="s">
        <v>108</v>
      </c>
      <c r="C170" s="81">
        <v>65920886</v>
      </c>
      <c r="D170" s="36">
        <v>5578</v>
      </c>
      <c r="E170" s="37">
        <f t="shared" si="32"/>
        <v>11818.014700609538</v>
      </c>
      <c r="F170" s="38">
        <f t="shared" si="29"/>
        <v>0.80403435516169819</v>
      </c>
      <c r="G170" s="39">
        <f t="shared" si="30"/>
        <v>1728.2282952059134</v>
      </c>
      <c r="H170" s="39">
        <f t="shared" si="31"/>
        <v>493.68934046177071</v>
      </c>
      <c r="I170" s="37">
        <f t="shared" si="24"/>
        <v>2221.917635667684</v>
      </c>
      <c r="J170" s="40">
        <f t="shared" si="33"/>
        <v>-176.45273313174843</v>
      </c>
      <c r="K170" s="37">
        <f t="shared" si="25"/>
        <v>2045.4649025359356</v>
      </c>
      <c r="L170" s="37">
        <f t="shared" si="26"/>
        <v>12393856.571754342</v>
      </c>
      <c r="M170" s="37">
        <f t="shared" si="27"/>
        <v>11409603.22634545</v>
      </c>
      <c r="N170" s="41">
        <f>'jan-apr'!M170</f>
        <v>5947980.4034350161</v>
      </c>
      <c r="O170" s="41">
        <f t="shared" si="28"/>
        <v>5461622.8229104336</v>
      </c>
      <c r="P170" s="4"/>
    </row>
    <row r="171" spans="1:16" s="34" customFormat="1" ht="14.5" x14ac:dyDescent="0.35">
      <c r="A171" s="33">
        <v>3428</v>
      </c>
      <c r="B171" s="34" t="s">
        <v>109</v>
      </c>
      <c r="C171" s="81">
        <v>28468908</v>
      </c>
      <c r="D171" s="36">
        <v>2432</v>
      </c>
      <c r="E171" s="37">
        <f t="shared" si="32"/>
        <v>11705.965460526315</v>
      </c>
      <c r="F171" s="38">
        <f t="shared" si="29"/>
        <v>0.79641112564481276</v>
      </c>
      <c r="G171" s="39">
        <f t="shared" si="30"/>
        <v>1795.4578392558469</v>
      </c>
      <c r="H171" s="39">
        <f t="shared" si="31"/>
        <v>532.90657449089861</v>
      </c>
      <c r="I171" s="37">
        <f t="shared" si="24"/>
        <v>2328.3644137467454</v>
      </c>
      <c r="J171" s="40">
        <f t="shared" si="33"/>
        <v>-176.45273313174843</v>
      </c>
      <c r="K171" s="37">
        <f t="shared" si="25"/>
        <v>2151.9116806149968</v>
      </c>
      <c r="L171" s="37">
        <f t="shared" si="26"/>
        <v>5662582.2542320844</v>
      </c>
      <c r="M171" s="37">
        <f t="shared" si="27"/>
        <v>5233449.2072556727</v>
      </c>
      <c r="N171" s="41">
        <f>'jan-apr'!M171</f>
        <v>2233245.7760225805</v>
      </c>
      <c r="O171" s="41">
        <f t="shared" si="28"/>
        <v>3000203.4312330922</v>
      </c>
      <c r="P171" s="4"/>
    </row>
    <row r="172" spans="1:16" s="34" customFormat="1" ht="14.5" x14ac:dyDescent="0.35">
      <c r="A172" s="33">
        <v>3429</v>
      </c>
      <c r="B172" s="34" t="s">
        <v>110</v>
      </c>
      <c r="C172" s="81">
        <v>15673251</v>
      </c>
      <c r="D172" s="36">
        <v>1545</v>
      </c>
      <c r="E172" s="37">
        <f t="shared" si="32"/>
        <v>10144.499029126213</v>
      </c>
      <c r="F172" s="38">
        <f t="shared" si="29"/>
        <v>0.69017732182219049</v>
      </c>
      <c r="G172" s="39">
        <f t="shared" si="30"/>
        <v>2732.3376980959079</v>
      </c>
      <c r="H172" s="39">
        <f t="shared" si="31"/>
        <v>1079.4198254809344</v>
      </c>
      <c r="I172" s="37">
        <f t="shared" si="24"/>
        <v>3811.7575235768422</v>
      </c>
      <c r="J172" s="40">
        <f t="shared" si="33"/>
        <v>-176.45273313174843</v>
      </c>
      <c r="K172" s="37">
        <f t="shared" si="25"/>
        <v>3635.3047904450937</v>
      </c>
      <c r="L172" s="37">
        <f t="shared" si="26"/>
        <v>5889165.3739262214</v>
      </c>
      <c r="M172" s="37">
        <f t="shared" si="27"/>
        <v>5616545.9012376694</v>
      </c>
      <c r="N172" s="41">
        <f>'jan-apr'!M172</f>
        <v>3438926.2259066147</v>
      </c>
      <c r="O172" s="41">
        <f t="shared" si="28"/>
        <v>2177619.6753310547</v>
      </c>
      <c r="P172" s="4"/>
    </row>
    <row r="173" spans="1:16" s="34" customFormat="1" ht="14.5" x14ac:dyDescent="0.35">
      <c r="A173" s="33">
        <v>3430</v>
      </c>
      <c r="B173" s="34" t="s">
        <v>111</v>
      </c>
      <c r="C173" s="81">
        <v>21061077</v>
      </c>
      <c r="D173" s="36">
        <v>1891</v>
      </c>
      <c r="E173" s="37">
        <f t="shared" si="32"/>
        <v>11137.53410893707</v>
      </c>
      <c r="F173" s="38">
        <f t="shared" si="29"/>
        <v>0.75773810426118071</v>
      </c>
      <c r="G173" s="39">
        <f t="shared" si="30"/>
        <v>2136.5166502093934</v>
      </c>
      <c r="H173" s="39">
        <f t="shared" si="31"/>
        <v>731.85754754713423</v>
      </c>
      <c r="I173" s="37">
        <f t="shared" si="24"/>
        <v>2868.3741977565278</v>
      </c>
      <c r="J173" s="40">
        <f t="shared" si="33"/>
        <v>-176.45273313174843</v>
      </c>
      <c r="K173" s="37">
        <f t="shared" si="25"/>
        <v>2691.9214646247792</v>
      </c>
      <c r="L173" s="37">
        <f t="shared" si="26"/>
        <v>5424095.6079575941</v>
      </c>
      <c r="M173" s="37">
        <f t="shared" si="27"/>
        <v>5090423.4896054575</v>
      </c>
      <c r="N173" s="41">
        <f>'jan-apr'!M173</f>
        <v>3285790.4733588407</v>
      </c>
      <c r="O173" s="41">
        <f t="shared" si="28"/>
        <v>1804633.0162466168</v>
      </c>
      <c r="P173" s="4"/>
    </row>
    <row r="174" spans="1:16" s="34" customFormat="1" ht="14.5" x14ac:dyDescent="0.35">
      <c r="A174" s="33">
        <v>3431</v>
      </c>
      <c r="B174" s="34" t="s">
        <v>114</v>
      </c>
      <c r="C174" s="81">
        <v>26967242</v>
      </c>
      <c r="D174" s="36">
        <v>2553</v>
      </c>
      <c r="E174" s="37">
        <f t="shared" si="32"/>
        <v>10562.962005483745</v>
      </c>
      <c r="F174" s="38">
        <f t="shared" si="29"/>
        <v>0.71864729904580316</v>
      </c>
      <c r="G174" s="39">
        <f t="shared" si="30"/>
        <v>2481.2599122813886</v>
      </c>
      <c r="H174" s="39">
        <f t="shared" si="31"/>
        <v>932.957783755798</v>
      </c>
      <c r="I174" s="37">
        <f t="shared" si="24"/>
        <v>3414.2176960371867</v>
      </c>
      <c r="J174" s="40">
        <f t="shared" si="33"/>
        <v>-176.45273313174843</v>
      </c>
      <c r="K174" s="37">
        <f t="shared" si="25"/>
        <v>3237.7649629054381</v>
      </c>
      <c r="L174" s="37">
        <f t="shared" si="26"/>
        <v>8716497.7779829372</v>
      </c>
      <c r="M174" s="37">
        <f t="shared" si="27"/>
        <v>8266013.9502975838</v>
      </c>
      <c r="N174" s="41">
        <f>'jan-apr'!M174</f>
        <v>5287536.1866922891</v>
      </c>
      <c r="O174" s="41">
        <f t="shared" si="28"/>
        <v>2978477.7636052947</v>
      </c>
      <c r="P174" s="4"/>
    </row>
    <row r="175" spans="1:16" s="34" customFormat="1" ht="14.5" x14ac:dyDescent="0.35">
      <c r="A175" s="33">
        <v>3432</v>
      </c>
      <c r="B175" s="34" t="s">
        <v>115</v>
      </c>
      <c r="C175" s="81">
        <v>22586491</v>
      </c>
      <c r="D175" s="36">
        <v>1975</v>
      </c>
      <c r="E175" s="37">
        <f t="shared" si="32"/>
        <v>11436.197974683544</v>
      </c>
      <c r="F175" s="38">
        <f t="shared" si="29"/>
        <v>0.77805759232994909</v>
      </c>
      <c r="G175" s="39">
        <f t="shared" si="30"/>
        <v>1957.3183307615093</v>
      </c>
      <c r="H175" s="39">
        <f t="shared" si="31"/>
        <v>627.32519453586838</v>
      </c>
      <c r="I175" s="37">
        <f t="shared" si="24"/>
        <v>2584.6435252973779</v>
      </c>
      <c r="J175" s="40">
        <f t="shared" si="33"/>
        <v>-176.45273313174843</v>
      </c>
      <c r="K175" s="37">
        <f t="shared" si="25"/>
        <v>2408.1907921656293</v>
      </c>
      <c r="L175" s="37">
        <f t="shared" si="26"/>
        <v>5104670.9624623209</v>
      </c>
      <c r="M175" s="37">
        <f t="shared" si="27"/>
        <v>4756176.8145271176</v>
      </c>
      <c r="N175" s="41">
        <f>'jan-apr'!M175</f>
        <v>2355235.0117576462</v>
      </c>
      <c r="O175" s="41">
        <f t="shared" si="28"/>
        <v>2400941.8027694714</v>
      </c>
      <c r="P175" s="4"/>
    </row>
    <row r="176" spans="1:16" s="34" customFormat="1" ht="14.5" x14ac:dyDescent="0.35">
      <c r="A176" s="33">
        <v>3433</v>
      </c>
      <c r="B176" s="34" t="s">
        <v>116</v>
      </c>
      <c r="C176" s="81">
        <v>31408319</v>
      </c>
      <c r="D176" s="36">
        <v>2197</v>
      </c>
      <c r="E176" s="37">
        <f t="shared" si="32"/>
        <v>14296.003186162949</v>
      </c>
      <c r="F176" s="38">
        <f t="shared" si="29"/>
        <v>0.97262340540016912</v>
      </c>
      <c r="G176" s="39">
        <f t="shared" si="30"/>
        <v>241.4352038738667</v>
      </c>
      <c r="H176" s="39">
        <f t="shared" si="31"/>
        <v>0</v>
      </c>
      <c r="I176" s="37">
        <f t="shared" si="24"/>
        <v>241.4352038738667</v>
      </c>
      <c r="J176" s="40">
        <f t="shared" si="33"/>
        <v>-176.45273313174843</v>
      </c>
      <c r="K176" s="37">
        <f t="shared" si="25"/>
        <v>64.982470742118267</v>
      </c>
      <c r="L176" s="37">
        <f t="shared" si="26"/>
        <v>530433.14291088516</v>
      </c>
      <c r="M176" s="37">
        <f t="shared" si="27"/>
        <v>142766.48822043382</v>
      </c>
      <c r="N176" s="41">
        <f>'jan-apr'!M176</f>
        <v>-1738861.2551039343</v>
      </c>
      <c r="O176" s="41">
        <f t="shared" si="28"/>
        <v>1881627.7433243683</v>
      </c>
      <c r="P176" s="4"/>
    </row>
    <row r="177" spans="1:16" s="34" customFormat="1" ht="14.5" x14ac:dyDescent="0.35">
      <c r="A177" s="33">
        <v>3434</v>
      </c>
      <c r="B177" s="34" t="s">
        <v>117</v>
      </c>
      <c r="C177" s="81">
        <v>25451986</v>
      </c>
      <c r="D177" s="36">
        <v>2228</v>
      </c>
      <c r="E177" s="37">
        <f t="shared" si="32"/>
        <v>11423.692100538599</v>
      </c>
      <c r="F177" s="38">
        <f t="shared" si="29"/>
        <v>0.77720675970631525</v>
      </c>
      <c r="G177" s="39">
        <f t="shared" si="30"/>
        <v>1964.8218552484761</v>
      </c>
      <c r="H177" s="39">
        <f t="shared" si="31"/>
        <v>631.70225048659904</v>
      </c>
      <c r="I177" s="37">
        <f t="shared" si="24"/>
        <v>2596.524105735075</v>
      </c>
      <c r="J177" s="40">
        <f t="shared" si="33"/>
        <v>-176.45273313174843</v>
      </c>
      <c r="K177" s="37">
        <f t="shared" si="25"/>
        <v>2420.0713726033264</v>
      </c>
      <c r="L177" s="37">
        <f t="shared" si="26"/>
        <v>5785055.7075777473</v>
      </c>
      <c r="M177" s="37">
        <f t="shared" si="27"/>
        <v>5391919.0181602109</v>
      </c>
      <c r="N177" s="41">
        <f>'jan-apr'!M177</f>
        <v>2730326.9113397649</v>
      </c>
      <c r="O177" s="41">
        <f t="shared" si="28"/>
        <v>2661592.106820446</v>
      </c>
      <c r="P177" s="4"/>
    </row>
    <row r="178" spans="1:16" s="34" customFormat="1" ht="14.5" x14ac:dyDescent="0.35">
      <c r="A178" s="33">
        <v>3435</v>
      </c>
      <c r="B178" s="34" t="s">
        <v>118</v>
      </c>
      <c r="C178" s="81">
        <v>40817166</v>
      </c>
      <c r="D178" s="36">
        <v>3570</v>
      </c>
      <c r="E178" s="37">
        <f t="shared" si="32"/>
        <v>11433.379831932773</v>
      </c>
      <c r="F178" s="38">
        <f t="shared" si="29"/>
        <v>0.77786586100732236</v>
      </c>
      <c r="G178" s="39">
        <f t="shared" si="30"/>
        <v>1959.0092164119724</v>
      </c>
      <c r="H178" s="39">
        <f t="shared" si="31"/>
        <v>628.31154449863845</v>
      </c>
      <c r="I178" s="37">
        <f t="shared" si="24"/>
        <v>2587.3207609106107</v>
      </c>
      <c r="J178" s="40">
        <f t="shared" si="33"/>
        <v>-176.45273313174843</v>
      </c>
      <c r="K178" s="37">
        <f t="shared" si="25"/>
        <v>2410.8680277788621</v>
      </c>
      <c r="L178" s="37">
        <f t="shared" si="26"/>
        <v>9236735.1164508797</v>
      </c>
      <c r="M178" s="37">
        <f t="shared" si="27"/>
        <v>8606798.8591705374</v>
      </c>
      <c r="N178" s="41">
        <f>'jan-apr'!M178</f>
        <v>3773089.106949266</v>
      </c>
      <c r="O178" s="41">
        <f t="shared" si="28"/>
        <v>4833709.7522212714</v>
      </c>
      <c r="P178" s="4"/>
    </row>
    <row r="179" spans="1:16" s="34" customFormat="1" ht="14.5" x14ac:dyDescent="0.35">
      <c r="A179" s="33">
        <v>3436</v>
      </c>
      <c r="B179" s="34" t="s">
        <v>119</v>
      </c>
      <c r="C179" s="81">
        <v>81503649</v>
      </c>
      <c r="D179" s="36">
        <v>5723</v>
      </c>
      <c r="E179" s="37">
        <f t="shared" si="32"/>
        <v>14241.420408876464</v>
      </c>
      <c r="F179" s="38">
        <f t="shared" si="29"/>
        <v>0.96890988589200588</v>
      </c>
      <c r="G179" s="39">
        <f t="shared" si="30"/>
        <v>274.18487024575768</v>
      </c>
      <c r="H179" s="39">
        <f t="shared" si="31"/>
        <v>0</v>
      </c>
      <c r="I179" s="37">
        <f t="shared" si="24"/>
        <v>274.18487024575768</v>
      </c>
      <c r="J179" s="40">
        <f t="shared" si="33"/>
        <v>-176.45273313174843</v>
      </c>
      <c r="K179" s="37">
        <f t="shared" si="25"/>
        <v>97.732137114009248</v>
      </c>
      <c r="L179" s="37">
        <f t="shared" si="26"/>
        <v>1569160.0124164713</v>
      </c>
      <c r="M179" s="37">
        <f t="shared" si="27"/>
        <v>559321.02070347487</v>
      </c>
      <c r="N179" s="41">
        <f>'jan-apr'!M179</f>
        <v>-3310596.0810012831</v>
      </c>
      <c r="O179" s="41">
        <f t="shared" si="28"/>
        <v>3869917.1017047581</v>
      </c>
      <c r="P179" s="4"/>
    </row>
    <row r="180" spans="1:16" s="34" customFormat="1" ht="14.5" x14ac:dyDescent="0.35">
      <c r="A180" s="33">
        <v>3437</v>
      </c>
      <c r="B180" s="34" t="s">
        <v>120</v>
      </c>
      <c r="C180" s="81">
        <v>55538945</v>
      </c>
      <c r="D180" s="36">
        <v>5739</v>
      </c>
      <c r="E180" s="37">
        <f t="shared" si="32"/>
        <v>9677.4603589475519</v>
      </c>
      <c r="F180" s="38">
        <f t="shared" si="29"/>
        <v>0.65840251484100532</v>
      </c>
      <c r="G180" s="39">
        <f t="shared" si="30"/>
        <v>3012.5609002031047</v>
      </c>
      <c r="H180" s="39">
        <f t="shared" si="31"/>
        <v>1242.8833600434657</v>
      </c>
      <c r="I180" s="37">
        <f t="shared" si="24"/>
        <v>4255.4442602465706</v>
      </c>
      <c r="J180" s="40">
        <f t="shared" si="33"/>
        <v>-176.45273313174843</v>
      </c>
      <c r="K180" s="37">
        <f t="shared" si="25"/>
        <v>4078.991527114822</v>
      </c>
      <c r="L180" s="37">
        <f t="shared" si="26"/>
        <v>24421994.609555069</v>
      </c>
      <c r="M180" s="37">
        <f t="shared" si="27"/>
        <v>23409332.374111965</v>
      </c>
      <c r="N180" s="41">
        <f>'jan-apr'!M180</f>
        <v>13933993.389532726</v>
      </c>
      <c r="O180" s="41">
        <f t="shared" si="28"/>
        <v>9475338.984579239</v>
      </c>
      <c r="P180" s="4"/>
    </row>
    <row r="181" spans="1:16" s="34" customFormat="1" ht="14.5" x14ac:dyDescent="0.35">
      <c r="A181" s="33">
        <v>3438</v>
      </c>
      <c r="B181" s="34" t="s">
        <v>121</v>
      </c>
      <c r="C181" s="81">
        <v>39721449</v>
      </c>
      <c r="D181" s="36">
        <v>3119</v>
      </c>
      <c r="E181" s="37">
        <f t="shared" si="32"/>
        <v>12735.315485732606</v>
      </c>
      <c r="F181" s="38">
        <f t="shared" si="29"/>
        <v>0.86644258225737991</v>
      </c>
      <c r="G181" s="39">
        <f t="shared" si="30"/>
        <v>1177.847824132072</v>
      </c>
      <c r="H181" s="39">
        <f t="shared" si="31"/>
        <v>172.63406566869671</v>
      </c>
      <c r="I181" s="37">
        <f t="shared" si="24"/>
        <v>1350.4818898007686</v>
      </c>
      <c r="J181" s="40">
        <f t="shared" si="33"/>
        <v>-176.45273313174843</v>
      </c>
      <c r="K181" s="37">
        <f t="shared" si="25"/>
        <v>1174.0291566690203</v>
      </c>
      <c r="L181" s="37">
        <f t="shared" si="26"/>
        <v>4212153.0142885977</v>
      </c>
      <c r="M181" s="37">
        <f t="shared" si="27"/>
        <v>3661796.9396506744</v>
      </c>
      <c r="N181" s="41">
        <f>'jan-apr'!M181</f>
        <v>742716.77193027921</v>
      </c>
      <c r="O181" s="41">
        <f t="shared" si="28"/>
        <v>2919080.1677203951</v>
      </c>
      <c r="P181" s="4"/>
    </row>
    <row r="182" spans="1:16" s="34" customFormat="1" ht="14.5" x14ac:dyDescent="0.35">
      <c r="A182" s="33">
        <v>3439</v>
      </c>
      <c r="B182" s="34" t="s">
        <v>122</v>
      </c>
      <c r="C182" s="81">
        <v>54578931</v>
      </c>
      <c r="D182" s="36">
        <v>4392</v>
      </c>
      <c r="E182" s="37">
        <f t="shared" si="32"/>
        <v>12426.896857923497</v>
      </c>
      <c r="F182" s="38">
        <f t="shared" si="29"/>
        <v>0.84545943248032285</v>
      </c>
      <c r="G182" s="39">
        <f t="shared" si="30"/>
        <v>1362.8990008175376</v>
      </c>
      <c r="H182" s="39">
        <f t="shared" si="31"/>
        <v>280.58058540188495</v>
      </c>
      <c r="I182" s="37">
        <f t="shared" si="24"/>
        <v>1643.4795862194226</v>
      </c>
      <c r="J182" s="40">
        <f t="shared" si="33"/>
        <v>-176.45273313174843</v>
      </c>
      <c r="K182" s="37">
        <f t="shared" si="25"/>
        <v>1467.0268530876742</v>
      </c>
      <c r="L182" s="37">
        <f t="shared" si="26"/>
        <v>7218162.3426757036</v>
      </c>
      <c r="M182" s="37">
        <f t="shared" si="27"/>
        <v>6443181.9387610648</v>
      </c>
      <c r="N182" s="41">
        <f>'jan-apr'!M182</f>
        <v>6680758.3219947275</v>
      </c>
      <c r="O182" s="41">
        <f t="shared" si="28"/>
        <v>-237576.38323366269</v>
      </c>
      <c r="P182" s="4"/>
    </row>
    <row r="183" spans="1:16" s="34" customFormat="1" ht="14.5" x14ac:dyDescent="0.35">
      <c r="A183" s="33">
        <v>3440</v>
      </c>
      <c r="B183" s="34" t="s">
        <v>123</v>
      </c>
      <c r="C183" s="81">
        <v>69066109</v>
      </c>
      <c r="D183" s="36">
        <v>5100</v>
      </c>
      <c r="E183" s="37">
        <f t="shared" si="32"/>
        <v>13542.37431372549</v>
      </c>
      <c r="F183" s="38">
        <f t="shared" si="29"/>
        <v>0.92135053767812802</v>
      </c>
      <c r="G183" s="39">
        <f t="shared" si="30"/>
        <v>693.61252733634205</v>
      </c>
      <c r="H183" s="39">
        <f t="shared" si="31"/>
        <v>0</v>
      </c>
      <c r="I183" s="37">
        <f t="shared" si="24"/>
        <v>693.61252733634205</v>
      </c>
      <c r="J183" s="40">
        <f t="shared" si="33"/>
        <v>-176.45273313174843</v>
      </c>
      <c r="K183" s="37">
        <f t="shared" si="25"/>
        <v>517.1597942045936</v>
      </c>
      <c r="L183" s="37">
        <f t="shared" si="26"/>
        <v>3537423.8894153447</v>
      </c>
      <c r="M183" s="37">
        <f t="shared" si="27"/>
        <v>2637514.9504434275</v>
      </c>
      <c r="N183" s="41">
        <f>'jan-apr'!M183</f>
        <v>1656217.2714473968</v>
      </c>
      <c r="O183" s="41">
        <f t="shared" si="28"/>
        <v>981297.67899603071</v>
      </c>
      <c r="P183" s="4"/>
    </row>
    <row r="184" spans="1:16" s="34" customFormat="1" ht="14.5" x14ac:dyDescent="0.35">
      <c r="A184" s="33">
        <v>3441</v>
      </c>
      <c r="B184" s="34" t="s">
        <v>124</v>
      </c>
      <c r="C184" s="81">
        <v>72474941</v>
      </c>
      <c r="D184" s="36">
        <v>6106</v>
      </c>
      <c r="E184" s="37">
        <f t="shared" si="32"/>
        <v>11869.462987225679</v>
      </c>
      <c r="F184" s="38">
        <f t="shared" si="29"/>
        <v>0.80753462073096083</v>
      </c>
      <c r="G184" s="39">
        <f t="shared" si="30"/>
        <v>1697.3593232362284</v>
      </c>
      <c r="H184" s="39">
        <f t="shared" si="31"/>
        <v>475.68244014612117</v>
      </c>
      <c r="I184" s="37">
        <f t="shared" si="24"/>
        <v>2173.0417633823495</v>
      </c>
      <c r="J184" s="40">
        <f t="shared" si="33"/>
        <v>-176.45273313174843</v>
      </c>
      <c r="K184" s="37">
        <f t="shared" si="25"/>
        <v>1996.5890302506011</v>
      </c>
      <c r="L184" s="37">
        <f t="shared" si="26"/>
        <v>13268593.007212626</v>
      </c>
      <c r="M184" s="37">
        <f t="shared" si="27"/>
        <v>12191172.61871017</v>
      </c>
      <c r="N184" s="41">
        <f>'jan-apr'!M184</f>
        <v>6956673.4590846505</v>
      </c>
      <c r="O184" s="41">
        <f t="shared" si="28"/>
        <v>5234499.1596255191</v>
      </c>
      <c r="P184" s="4"/>
    </row>
    <row r="185" spans="1:16" s="34" customFormat="1" ht="14.5" x14ac:dyDescent="0.35">
      <c r="A185" s="33">
        <v>3442</v>
      </c>
      <c r="B185" s="34" t="s">
        <v>125</v>
      </c>
      <c r="C185" s="81">
        <v>171472367</v>
      </c>
      <c r="D185" s="36">
        <v>14973</v>
      </c>
      <c r="E185" s="37">
        <f t="shared" si="32"/>
        <v>11452.104922193281</v>
      </c>
      <c r="F185" s="38">
        <f t="shared" si="29"/>
        <v>0.77913981574966806</v>
      </c>
      <c r="G185" s="39">
        <f t="shared" si="30"/>
        <v>1947.7741622556673</v>
      </c>
      <c r="H185" s="39">
        <f t="shared" si="31"/>
        <v>621.75776290746057</v>
      </c>
      <c r="I185" s="37">
        <f t="shared" si="24"/>
        <v>2569.5319251631281</v>
      </c>
      <c r="J185" s="40">
        <f t="shared" si="33"/>
        <v>-176.45273313174843</v>
      </c>
      <c r="K185" s="37">
        <f t="shared" si="25"/>
        <v>2393.0791920313795</v>
      </c>
      <c r="L185" s="37">
        <f t="shared" si="26"/>
        <v>38473601.515467517</v>
      </c>
      <c r="M185" s="37">
        <f t="shared" si="27"/>
        <v>35831574.742285848</v>
      </c>
      <c r="N185" s="41">
        <f>'jan-apr'!M185</f>
        <v>23258080.207087215</v>
      </c>
      <c r="O185" s="41">
        <f t="shared" si="28"/>
        <v>12573494.535198633</v>
      </c>
      <c r="P185" s="4"/>
    </row>
    <row r="186" spans="1:16" s="34" customFormat="1" ht="14.5" x14ac:dyDescent="0.35">
      <c r="A186" s="33">
        <v>3443</v>
      </c>
      <c r="B186" s="34" t="s">
        <v>126</v>
      </c>
      <c r="C186" s="81">
        <v>150514302</v>
      </c>
      <c r="D186" s="36">
        <v>13427</v>
      </c>
      <c r="E186" s="37">
        <f t="shared" si="32"/>
        <v>11209.823638936472</v>
      </c>
      <c r="F186" s="38">
        <f t="shared" si="29"/>
        <v>0.76265629628500797</v>
      </c>
      <c r="G186" s="39">
        <f t="shared" si="30"/>
        <v>2093.1429322097524</v>
      </c>
      <c r="H186" s="39">
        <f t="shared" si="31"/>
        <v>706.55621204734371</v>
      </c>
      <c r="I186" s="37">
        <f t="shared" ref="I186:I249" si="34">G186+H186</f>
        <v>2799.6991442570961</v>
      </c>
      <c r="J186" s="40">
        <f t="shared" si="33"/>
        <v>-176.45273313174843</v>
      </c>
      <c r="K186" s="37">
        <f t="shared" ref="K186:K249" si="35">I186+J186</f>
        <v>2623.2464111253475</v>
      </c>
      <c r="L186" s="37">
        <f t="shared" ref="L186:L249" si="36">(I186*D186)</f>
        <v>37591560.409940027</v>
      </c>
      <c r="M186" s="37">
        <f t="shared" ref="M186:M249" si="37">(K186*D186)</f>
        <v>35222329.562180042</v>
      </c>
      <c r="N186" s="41">
        <f>'jan-apr'!M186</f>
        <v>21966935.0967949</v>
      </c>
      <c r="O186" s="41">
        <f t="shared" ref="O186:O249" si="38">M186-N186</f>
        <v>13255394.465385143</v>
      </c>
      <c r="P186" s="4"/>
    </row>
    <row r="187" spans="1:16" s="34" customFormat="1" ht="14.5" x14ac:dyDescent="0.35">
      <c r="A187" s="33">
        <v>3446</v>
      </c>
      <c r="B187" s="34" t="s">
        <v>129</v>
      </c>
      <c r="C187" s="81">
        <v>164692591</v>
      </c>
      <c r="D187" s="36">
        <v>13630</v>
      </c>
      <c r="E187" s="37">
        <f t="shared" si="32"/>
        <v>12083.095451210565</v>
      </c>
      <c r="F187" s="38">
        <f t="shared" si="29"/>
        <v>0.8220690281397478</v>
      </c>
      <c r="G187" s="39">
        <f t="shared" si="30"/>
        <v>1569.1798448452967</v>
      </c>
      <c r="H187" s="39">
        <f t="shared" si="31"/>
        <v>400.91107775141097</v>
      </c>
      <c r="I187" s="37">
        <f t="shared" si="34"/>
        <v>1970.0909225967075</v>
      </c>
      <c r="J187" s="40">
        <f t="shared" si="33"/>
        <v>-176.45273313174843</v>
      </c>
      <c r="K187" s="37">
        <f t="shared" si="35"/>
        <v>1793.6381894649592</v>
      </c>
      <c r="L187" s="37">
        <f t="shared" si="36"/>
        <v>26852339.274993122</v>
      </c>
      <c r="M187" s="37">
        <f t="shared" si="37"/>
        <v>24447288.522407394</v>
      </c>
      <c r="N187" s="41">
        <f>'jan-apr'!M187</f>
        <v>15953082.577092016</v>
      </c>
      <c r="O187" s="41">
        <f t="shared" si="38"/>
        <v>8494205.9453153778</v>
      </c>
      <c r="P187" s="4"/>
    </row>
    <row r="188" spans="1:16" s="34" customFormat="1" ht="14.5" x14ac:dyDescent="0.35">
      <c r="A188" s="33">
        <v>3447</v>
      </c>
      <c r="B188" s="34" t="s">
        <v>130</v>
      </c>
      <c r="C188" s="81">
        <v>56883197</v>
      </c>
      <c r="D188" s="36">
        <v>5617</v>
      </c>
      <c r="E188" s="37">
        <f t="shared" si="32"/>
        <v>10126.971158981663</v>
      </c>
      <c r="F188" s="38">
        <f t="shared" si="29"/>
        <v>0.68898481951735724</v>
      </c>
      <c r="G188" s="39">
        <f t="shared" si="30"/>
        <v>2742.8544201826376</v>
      </c>
      <c r="H188" s="39">
        <f t="shared" si="31"/>
        <v>1085.5545800315267</v>
      </c>
      <c r="I188" s="37">
        <f t="shared" si="34"/>
        <v>3828.4090002141643</v>
      </c>
      <c r="J188" s="40">
        <f t="shared" si="33"/>
        <v>-176.45273313174843</v>
      </c>
      <c r="K188" s="37">
        <f t="shared" si="35"/>
        <v>3651.9562670824157</v>
      </c>
      <c r="L188" s="37">
        <f t="shared" si="36"/>
        <v>21504173.35420296</v>
      </c>
      <c r="M188" s="37">
        <f t="shared" si="37"/>
        <v>20513038.352201927</v>
      </c>
      <c r="N188" s="41">
        <f>'jan-apr'!M188</f>
        <v>13049238.144477321</v>
      </c>
      <c r="O188" s="41">
        <f t="shared" si="38"/>
        <v>7463800.2077246066</v>
      </c>
      <c r="P188" s="4"/>
    </row>
    <row r="189" spans="1:16" s="34" customFormat="1" ht="14.5" x14ac:dyDescent="0.35">
      <c r="A189" s="33">
        <v>3448</v>
      </c>
      <c r="B189" s="34" t="s">
        <v>131</v>
      </c>
      <c r="C189" s="81">
        <v>74473525</v>
      </c>
      <c r="D189" s="36">
        <v>6633</v>
      </c>
      <c r="E189" s="37">
        <f t="shared" si="32"/>
        <v>11227.72878034072</v>
      </c>
      <c r="F189" s="38">
        <f t="shared" si="29"/>
        <v>0.76387446610352239</v>
      </c>
      <c r="G189" s="39">
        <f t="shared" si="30"/>
        <v>2082.3998473672041</v>
      </c>
      <c r="H189" s="39">
        <f t="shared" si="31"/>
        <v>700.28941255585687</v>
      </c>
      <c r="I189" s="37">
        <f t="shared" si="34"/>
        <v>2782.6892599230609</v>
      </c>
      <c r="J189" s="40">
        <f t="shared" si="33"/>
        <v>-176.45273313174843</v>
      </c>
      <c r="K189" s="37">
        <f t="shared" si="35"/>
        <v>2606.2365267913124</v>
      </c>
      <c r="L189" s="37">
        <f t="shared" si="36"/>
        <v>18457577.861069664</v>
      </c>
      <c r="M189" s="37">
        <f t="shared" si="37"/>
        <v>17287166.882206775</v>
      </c>
      <c r="N189" s="41">
        <f>'jan-apr'!M189</f>
        <v>8473510.3303485904</v>
      </c>
      <c r="O189" s="41">
        <f t="shared" si="38"/>
        <v>8813656.5518581849</v>
      </c>
      <c r="P189" s="4"/>
    </row>
    <row r="190" spans="1:16" s="34" customFormat="1" ht="14.5" x14ac:dyDescent="0.35">
      <c r="A190" s="33">
        <v>3449</v>
      </c>
      <c r="B190" s="34" t="s">
        <v>132</v>
      </c>
      <c r="C190" s="81">
        <v>34599902</v>
      </c>
      <c r="D190" s="36">
        <v>2954</v>
      </c>
      <c r="E190" s="37">
        <f t="shared" si="32"/>
        <v>11712.898442789437</v>
      </c>
      <c r="F190" s="38">
        <f t="shared" si="29"/>
        <v>0.79688280858517913</v>
      </c>
      <c r="G190" s="39">
        <f t="shared" si="30"/>
        <v>1791.2980498979734</v>
      </c>
      <c r="H190" s="39">
        <f t="shared" si="31"/>
        <v>530.48003069880576</v>
      </c>
      <c r="I190" s="37">
        <f t="shared" si="34"/>
        <v>2321.7780805967791</v>
      </c>
      <c r="J190" s="40">
        <f t="shared" si="33"/>
        <v>-176.45273313174843</v>
      </c>
      <c r="K190" s="37">
        <f t="shared" si="35"/>
        <v>2145.3253474650305</v>
      </c>
      <c r="L190" s="37">
        <f t="shared" si="36"/>
        <v>6858532.4500828851</v>
      </c>
      <c r="M190" s="37">
        <f t="shared" si="37"/>
        <v>6337291.0764116999</v>
      </c>
      <c r="N190" s="41">
        <f>'jan-apr'!M190</f>
        <v>2180068.1253580214</v>
      </c>
      <c r="O190" s="41">
        <f t="shared" si="38"/>
        <v>4157222.9510536785</v>
      </c>
      <c r="P190" s="4"/>
    </row>
    <row r="191" spans="1:16" s="34" customFormat="1" ht="14.5" x14ac:dyDescent="0.35">
      <c r="A191" s="33">
        <v>3450</v>
      </c>
      <c r="B191" s="34" t="s">
        <v>133</v>
      </c>
      <c r="C191" s="81">
        <v>12711436</v>
      </c>
      <c r="D191" s="36">
        <v>1279</v>
      </c>
      <c r="E191" s="37">
        <f t="shared" si="32"/>
        <v>9938.5738858483182</v>
      </c>
      <c r="F191" s="38">
        <f t="shared" si="29"/>
        <v>0.67616727918969299</v>
      </c>
      <c r="G191" s="39">
        <f t="shared" si="30"/>
        <v>2855.8927840626448</v>
      </c>
      <c r="H191" s="39">
        <f t="shared" si="31"/>
        <v>1151.4936256281974</v>
      </c>
      <c r="I191" s="37">
        <f t="shared" si="34"/>
        <v>4007.3864096908419</v>
      </c>
      <c r="J191" s="40">
        <f t="shared" si="33"/>
        <v>-176.45273313174843</v>
      </c>
      <c r="K191" s="37">
        <f t="shared" si="35"/>
        <v>3830.9336765590933</v>
      </c>
      <c r="L191" s="37">
        <f t="shared" si="36"/>
        <v>5125447.2179945866</v>
      </c>
      <c r="M191" s="37">
        <f t="shared" si="37"/>
        <v>4899764.1723190807</v>
      </c>
      <c r="N191" s="41">
        <f>'jan-apr'!M191</f>
        <v>3381001.279310395</v>
      </c>
      <c r="O191" s="41">
        <f t="shared" si="38"/>
        <v>1518762.8930086857</v>
      </c>
      <c r="P191" s="4"/>
    </row>
    <row r="192" spans="1:16" s="34" customFormat="1" ht="14.5" x14ac:dyDescent="0.35">
      <c r="A192" s="33">
        <v>3451</v>
      </c>
      <c r="B192" s="34" t="s">
        <v>134</v>
      </c>
      <c r="C192" s="81">
        <v>82310674</v>
      </c>
      <c r="D192" s="36">
        <v>6413</v>
      </c>
      <c r="E192" s="37">
        <f t="shared" si="32"/>
        <v>12834.971776079838</v>
      </c>
      <c r="F192" s="38">
        <f t="shared" si="29"/>
        <v>0.87322266192194575</v>
      </c>
      <c r="G192" s="39">
        <f t="shared" si="30"/>
        <v>1118.0540499237334</v>
      </c>
      <c r="H192" s="39">
        <f t="shared" si="31"/>
        <v>137.75436404716572</v>
      </c>
      <c r="I192" s="37">
        <f t="shared" si="34"/>
        <v>1255.808413970899</v>
      </c>
      <c r="J192" s="40">
        <f t="shared" si="33"/>
        <v>-176.45273313174843</v>
      </c>
      <c r="K192" s="37">
        <f t="shared" si="35"/>
        <v>1079.3556808391506</v>
      </c>
      <c r="L192" s="37">
        <f t="shared" si="36"/>
        <v>8053499.3587953756</v>
      </c>
      <c r="M192" s="37">
        <f t="shared" si="37"/>
        <v>6921907.9812214728</v>
      </c>
      <c r="N192" s="41">
        <f>'jan-apr'!M192</f>
        <v>1544812.7639592455</v>
      </c>
      <c r="O192" s="41">
        <f t="shared" si="38"/>
        <v>5377095.2172622271</v>
      </c>
      <c r="P192" s="4"/>
    </row>
    <row r="193" spans="1:16" s="34" customFormat="1" ht="14.5" x14ac:dyDescent="0.35">
      <c r="A193" s="33">
        <v>3452</v>
      </c>
      <c r="B193" s="34" t="s">
        <v>135</v>
      </c>
      <c r="C193" s="81">
        <v>29295546</v>
      </c>
      <c r="D193" s="36">
        <v>2125</v>
      </c>
      <c r="E193" s="37">
        <f t="shared" si="32"/>
        <v>13786.139294117647</v>
      </c>
      <c r="F193" s="38">
        <f t="shared" si="29"/>
        <v>0.93793499994068585</v>
      </c>
      <c r="G193" s="39">
        <f t="shared" si="30"/>
        <v>547.35353910104743</v>
      </c>
      <c r="H193" s="39">
        <f t="shared" si="31"/>
        <v>0</v>
      </c>
      <c r="I193" s="37">
        <f t="shared" si="34"/>
        <v>547.35353910104743</v>
      </c>
      <c r="J193" s="40">
        <f t="shared" si="33"/>
        <v>-176.45273313174843</v>
      </c>
      <c r="K193" s="37">
        <f t="shared" si="35"/>
        <v>370.90080596929897</v>
      </c>
      <c r="L193" s="37">
        <f t="shared" si="36"/>
        <v>1163126.2705897258</v>
      </c>
      <c r="M193" s="37">
        <f t="shared" si="37"/>
        <v>788164.21268476034</v>
      </c>
      <c r="N193" s="41">
        <f>'jan-apr'!M193</f>
        <v>906862.12976974901</v>
      </c>
      <c r="O193" s="41">
        <f t="shared" si="38"/>
        <v>-118697.91708498867</v>
      </c>
      <c r="P193" s="4"/>
    </row>
    <row r="194" spans="1:16" s="34" customFormat="1" ht="14.5" x14ac:dyDescent="0.35">
      <c r="A194" s="33">
        <v>3453</v>
      </c>
      <c r="B194" s="34" t="s">
        <v>136</v>
      </c>
      <c r="C194" s="81">
        <v>47067263</v>
      </c>
      <c r="D194" s="36">
        <v>3229</v>
      </c>
      <c r="E194" s="37">
        <f t="shared" si="32"/>
        <v>14576.420873335397</v>
      </c>
      <c r="F194" s="38">
        <f t="shared" si="29"/>
        <v>0.99170152130994249</v>
      </c>
      <c r="G194" s="39">
        <f t="shared" si="30"/>
        <v>73.1845915703976</v>
      </c>
      <c r="H194" s="39">
        <f t="shared" si="31"/>
        <v>0</v>
      </c>
      <c r="I194" s="37">
        <f t="shared" si="34"/>
        <v>73.1845915703976</v>
      </c>
      <c r="J194" s="40">
        <f t="shared" si="33"/>
        <v>-176.45273313174843</v>
      </c>
      <c r="K194" s="37">
        <f t="shared" si="35"/>
        <v>-103.26814156135083</v>
      </c>
      <c r="L194" s="37">
        <f t="shared" si="36"/>
        <v>236313.04618081386</v>
      </c>
      <c r="M194" s="37">
        <f t="shared" si="37"/>
        <v>-333452.82910160185</v>
      </c>
      <c r="N194" s="41">
        <f>'jan-apr'!M194</f>
        <v>-416622.83829340438</v>
      </c>
      <c r="O194" s="41">
        <f t="shared" si="38"/>
        <v>83170.009191802528</v>
      </c>
      <c r="P194" s="4"/>
    </row>
    <row r="195" spans="1:16" s="34" customFormat="1" ht="14.5" x14ac:dyDescent="0.35">
      <c r="A195" s="33">
        <v>3454</v>
      </c>
      <c r="B195" s="34" t="s">
        <v>137</v>
      </c>
      <c r="C195" s="81">
        <v>24792150</v>
      </c>
      <c r="D195" s="36">
        <v>1578</v>
      </c>
      <c r="E195" s="37">
        <f t="shared" si="32"/>
        <v>15711.121673003803</v>
      </c>
      <c r="F195" s="38">
        <f t="shared" si="29"/>
        <v>1.0689004797539352</v>
      </c>
      <c r="G195" s="39">
        <f t="shared" si="30"/>
        <v>-607.63588823064595</v>
      </c>
      <c r="H195" s="39">
        <f t="shared" si="31"/>
        <v>0</v>
      </c>
      <c r="I195" s="37">
        <f t="shared" si="34"/>
        <v>-607.63588823064595</v>
      </c>
      <c r="J195" s="40">
        <f t="shared" si="33"/>
        <v>-176.45273313174843</v>
      </c>
      <c r="K195" s="37">
        <f t="shared" si="35"/>
        <v>-784.08862136239441</v>
      </c>
      <c r="L195" s="37">
        <f t="shared" si="36"/>
        <v>-958849.43162795925</v>
      </c>
      <c r="M195" s="37">
        <f t="shared" si="37"/>
        <v>-1237291.8445098584</v>
      </c>
      <c r="N195" s="41">
        <f>'jan-apr'!M195</f>
        <v>-1983065.5684815703</v>
      </c>
      <c r="O195" s="41">
        <f t="shared" si="38"/>
        <v>745773.72397171194</v>
      </c>
      <c r="P195" s="4"/>
    </row>
    <row r="196" spans="1:16" s="34" customFormat="1" ht="14.5" x14ac:dyDescent="0.35">
      <c r="A196" s="33">
        <v>3801</v>
      </c>
      <c r="B196" s="34" t="s">
        <v>155</v>
      </c>
      <c r="C196" s="81">
        <v>320936166</v>
      </c>
      <c r="D196" s="36">
        <v>27351</v>
      </c>
      <c r="E196" s="37">
        <f t="shared" si="32"/>
        <v>11733.98288910826</v>
      </c>
      <c r="F196" s="38">
        <f t="shared" si="29"/>
        <v>0.79831728126348966</v>
      </c>
      <c r="G196" s="39">
        <f t="shared" si="30"/>
        <v>1778.64738210668</v>
      </c>
      <c r="H196" s="39">
        <f t="shared" si="31"/>
        <v>523.10047448721798</v>
      </c>
      <c r="I196" s="37">
        <f t="shared" si="34"/>
        <v>2301.7478565938982</v>
      </c>
      <c r="J196" s="40">
        <f t="shared" si="33"/>
        <v>-176.45273313174843</v>
      </c>
      <c r="K196" s="37">
        <f t="shared" si="35"/>
        <v>2125.2951234621496</v>
      </c>
      <c r="L196" s="37">
        <f t="shared" si="36"/>
        <v>62955105.625699706</v>
      </c>
      <c r="M196" s="37">
        <f t="shared" si="37"/>
        <v>58128946.921813257</v>
      </c>
      <c r="N196" s="41">
        <f>'jan-apr'!M196</f>
        <v>37164551.333282731</v>
      </c>
      <c r="O196" s="41">
        <f t="shared" si="38"/>
        <v>20964395.588530526</v>
      </c>
      <c r="P196" s="4"/>
    </row>
    <row r="197" spans="1:16" s="34" customFormat="1" ht="14.5" x14ac:dyDescent="0.35">
      <c r="A197" s="33">
        <v>3802</v>
      </c>
      <c r="B197" s="34" t="s">
        <v>160</v>
      </c>
      <c r="C197" s="81">
        <v>312412572</v>
      </c>
      <c r="D197" s="36">
        <v>24699</v>
      </c>
      <c r="E197" s="37">
        <f t="shared" si="32"/>
        <v>12648.794364144298</v>
      </c>
      <c r="F197" s="38">
        <f t="shared" si="29"/>
        <v>0.86055614904787192</v>
      </c>
      <c r="G197" s="39">
        <f t="shared" si="30"/>
        <v>1229.7604970850571</v>
      </c>
      <c r="H197" s="39">
        <f t="shared" si="31"/>
        <v>202.91645822460458</v>
      </c>
      <c r="I197" s="37">
        <f t="shared" si="34"/>
        <v>1432.6769553096617</v>
      </c>
      <c r="J197" s="40">
        <f t="shared" si="33"/>
        <v>-176.45273313174843</v>
      </c>
      <c r="K197" s="37">
        <f t="shared" si="35"/>
        <v>1256.2242221779134</v>
      </c>
      <c r="L197" s="37">
        <f t="shared" si="36"/>
        <v>35385688.119193338</v>
      </c>
      <c r="M197" s="37">
        <f t="shared" si="37"/>
        <v>31027482.063572284</v>
      </c>
      <c r="N197" s="41">
        <f>'jan-apr'!M197</f>
        <v>20856968.092406139</v>
      </c>
      <c r="O197" s="41">
        <f t="shared" si="38"/>
        <v>10170513.971166145</v>
      </c>
      <c r="P197" s="4"/>
    </row>
    <row r="198" spans="1:16" s="34" customFormat="1" ht="14.5" x14ac:dyDescent="0.35">
      <c r="A198" s="33">
        <v>3803</v>
      </c>
      <c r="B198" s="34" t="s">
        <v>156</v>
      </c>
      <c r="C198" s="81">
        <v>763730290</v>
      </c>
      <c r="D198" s="36">
        <v>56293</v>
      </c>
      <c r="E198" s="37">
        <f t="shared" si="32"/>
        <v>13567.056117101594</v>
      </c>
      <c r="F198" s="38">
        <f t="shared" si="29"/>
        <v>0.92302975524253927</v>
      </c>
      <c r="G198" s="39">
        <f t="shared" si="30"/>
        <v>678.80344531067931</v>
      </c>
      <c r="H198" s="39">
        <f t="shared" si="31"/>
        <v>0</v>
      </c>
      <c r="I198" s="37">
        <f t="shared" si="34"/>
        <v>678.80344531067931</v>
      </c>
      <c r="J198" s="40">
        <f t="shared" si="33"/>
        <v>-176.45273313174843</v>
      </c>
      <c r="K198" s="37">
        <f t="shared" si="35"/>
        <v>502.35071217893085</v>
      </c>
      <c r="L198" s="37">
        <f t="shared" si="36"/>
        <v>38211882.346874073</v>
      </c>
      <c r="M198" s="37">
        <f t="shared" si="37"/>
        <v>28278828.640688553</v>
      </c>
      <c r="N198" s="41">
        <f>'jan-apr'!M198</f>
        <v>21154462.909801655</v>
      </c>
      <c r="O198" s="41">
        <f t="shared" si="38"/>
        <v>7124365.7308868989</v>
      </c>
      <c r="P198" s="4"/>
    </row>
    <row r="199" spans="1:16" s="34" customFormat="1" ht="14.5" x14ac:dyDescent="0.35">
      <c r="A199" s="33">
        <v>3804</v>
      </c>
      <c r="B199" s="34" t="s">
        <v>157</v>
      </c>
      <c r="C199" s="81">
        <v>803401090</v>
      </c>
      <c r="D199" s="36">
        <v>63764</v>
      </c>
      <c r="E199" s="37">
        <f t="shared" si="32"/>
        <v>12599.603067561633</v>
      </c>
      <c r="F199" s="38">
        <f t="shared" si="29"/>
        <v>0.85720943697910357</v>
      </c>
      <c r="G199" s="39">
        <f t="shared" si="30"/>
        <v>1259.275275034656</v>
      </c>
      <c r="H199" s="39">
        <f t="shared" si="31"/>
        <v>220.13341202853735</v>
      </c>
      <c r="I199" s="37">
        <f t="shared" si="34"/>
        <v>1479.4086870631934</v>
      </c>
      <c r="J199" s="40">
        <f t="shared" si="33"/>
        <v>-176.45273313174843</v>
      </c>
      <c r="K199" s="37">
        <f t="shared" si="35"/>
        <v>1302.955953931445</v>
      </c>
      <c r="L199" s="37">
        <f t="shared" si="36"/>
        <v>94333015.521897465</v>
      </c>
      <c r="M199" s="37">
        <f t="shared" si="37"/>
        <v>83081683.446484655</v>
      </c>
      <c r="N199" s="41">
        <f>'jan-apr'!M199</f>
        <v>63365493.019779548</v>
      </c>
      <c r="O199" s="41">
        <f t="shared" si="38"/>
        <v>19716190.426705107</v>
      </c>
      <c r="P199" s="4"/>
    </row>
    <row r="200" spans="1:16" s="34" customFormat="1" ht="14.5" x14ac:dyDescent="0.35">
      <c r="A200" s="33">
        <v>3805</v>
      </c>
      <c r="B200" s="34" t="s">
        <v>158</v>
      </c>
      <c r="C200" s="81">
        <v>586494823</v>
      </c>
      <c r="D200" s="36">
        <v>47204</v>
      </c>
      <c r="E200" s="37">
        <f t="shared" si="32"/>
        <v>12424.684836030845</v>
      </c>
      <c r="F200" s="38">
        <f t="shared" ref="F200:F263" si="39">IF(ISNUMBER(C200),E200/E$364,"")</f>
        <v>0.84530893837102283</v>
      </c>
      <c r="G200" s="39">
        <f t="shared" ref="G200:G263" si="40">(E$364-E200)*0.6</f>
        <v>1364.2262139531288</v>
      </c>
      <c r="H200" s="39">
        <f t="shared" ref="H200:H263" si="41">IF(E200&gt;=E$364*0.9,0,IF(E200&lt;0.9*E$364,(E$364*0.9-E200)*0.35))</f>
        <v>281.35479306431313</v>
      </c>
      <c r="I200" s="37">
        <f t="shared" si="34"/>
        <v>1645.5810070174418</v>
      </c>
      <c r="J200" s="40">
        <f t="shared" si="33"/>
        <v>-176.45273313174843</v>
      </c>
      <c r="K200" s="37">
        <f t="shared" si="35"/>
        <v>1469.1282738856935</v>
      </c>
      <c r="L200" s="37">
        <f t="shared" si="36"/>
        <v>77678005.855251327</v>
      </c>
      <c r="M200" s="37">
        <f t="shared" si="37"/>
        <v>69348731.040500268</v>
      </c>
      <c r="N200" s="41">
        <f>'jan-apr'!M200</f>
        <v>44751601.992586277</v>
      </c>
      <c r="O200" s="41">
        <f t="shared" si="38"/>
        <v>24597129.047913991</v>
      </c>
      <c r="P200" s="4"/>
    </row>
    <row r="201" spans="1:16" s="34" customFormat="1" ht="14.5" x14ac:dyDescent="0.35">
      <c r="A201" s="33">
        <v>3806</v>
      </c>
      <c r="B201" s="34" t="s">
        <v>162</v>
      </c>
      <c r="C201" s="81">
        <v>478492110</v>
      </c>
      <c r="D201" s="36">
        <v>36397</v>
      </c>
      <c r="E201" s="37">
        <f t="shared" ref="E201:E264" si="42">(C201)/D201</f>
        <v>13146.471137731132</v>
      </c>
      <c r="F201" s="38">
        <f t="shared" si="39"/>
        <v>0.89441540831154553</v>
      </c>
      <c r="G201" s="39">
        <f t="shared" si="40"/>
        <v>931.15443293295641</v>
      </c>
      <c r="H201" s="39">
        <f t="shared" si="41"/>
        <v>28.729587469212582</v>
      </c>
      <c r="I201" s="37">
        <f t="shared" si="34"/>
        <v>959.88402040216897</v>
      </c>
      <c r="J201" s="40">
        <f t="shared" ref="J201:J264" si="43">I$366</f>
        <v>-176.45273313174843</v>
      </c>
      <c r="K201" s="37">
        <f t="shared" si="35"/>
        <v>783.43128727042051</v>
      </c>
      <c r="L201" s="37">
        <f t="shared" si="36"/>
        <v>34936898.690577745</v>
      </c>
      <c r="M201" s="37">
        <f t="shared" si="37"/>
        <v>28514548.562781494</v>
      </c>
      <c r="N201" s="41">
        <f>'jan-apr'!M201</f>
        <v>16767626.929896265</v>
      </c>
      <c r="O201" s="41">
        <f t="shared" si="38"/>
        <v>11746921.632885229</v>
      </c>
      <c r="P201" s="4"/>
    </row>
    <row r="202" spans="1:16" s="34" customFormat="1" ht="14.5" x14ac:dyDescent="0.35">
      <c r="A202" s="33">
        <v>3807</v>
      </c>
      <c r="B202" s="34" t="s">
        <v>163</v>
      </c>
      <c r="C202" s="81">
        <v>660151862</v>
      </c>
      <c r="D202" s="36">
        <v>54942</v>
      </c>
      <c r="E202" s="37">
        <f t="shared" si="42"/>
        <v>12015.43194641622</v>
      </c>
      <c r="F202" s="38">
        <f t="shared" si="39"/>
        <v>0.81746556606734944</v>
      </c>
      <c r="G202" s="39">
        <f t="shared" si="40"/>
        <v>1609.777947721904</v>
      </c>
      <c r="H202" s="39">
        <f t="shared" si="41"/>
        <v>424.5933044294319</v>
      </c>
      <c r="I202" s="37">
        <f t="shared" si="34"/>
        <v>2034.3712521513357</v>
      </c>
      <c r="J202" s="40">
        <f t="shared" si="43"/>
        <v>-176.45273313174843</v>
      </c>
      <c r="K202" s="37">
        <f t="shared" si="35"/>
        <v>1857.9185190195874</v>
      </c>
      <c r="L202" s="37">
        <f t="shared" si="36"/>
        <v>111772425.33569869</v>
      </c>
      <c r="M202" s="37">
        <f t="shared" si="37"/>
        <v>102077759.27197418</v>
      </c>
      <c r="N202" s="41">
        <f>'jan-apr'!M202</f>
        <v>64648224.119133495</v>
      </c>
      <c r="O202" s="41">
        <f t="shared" si="38"/>
        <v>37429535.152840681</v>
      </c>
      <c r="P202" s="4"/>
    </row>
    <row r="203" spans="1:16" s="34" customFormat="1" ht="14.5" x14ac:dyDescent="0.35">
      <c r="A203" s="33">
        <v>3808</v>
      </c>
      <c r="B203" s="34" t="s">
        <v>164</v>
      </c>
      <c r="C203" s="81">
        <v>160428828</v>
      </c>
      <c r="D203" s="36">
        <v>13049</v>
      </c>
      <c r="E203" s="37">
        <f t="shared" si="42"/>
        <v>12294.338876542264</v>
      </c>
      <c r="F203" s="38">
        <f t="shared" si="39"/>
        <v>0.83644089816796496</v>
      </c>
      <c r="G203" s="39">
        <f t="shared" si="40"/>
        <v>1442.4337896462773</v>
      </c>
      <c r="H203" s="39">
        <f t="shared" si="41"/>
        <v>326.97587888531643</v>
      </c>
      <c r="I203" s="37">
        <f t="shared" si="34"/>
        <v>1769.4096685315938</v>
      </c>
      <c r="J203" s="40">
        <f t="shared" si="43"/>
        <v>-176.45273313174843</v>
      </c>
      <c r="K203" s="37">
        <f t="shared" si="35"/>
        <v>1592.9569353998454</v>
      </c>
      <c r="L203" s="37">
        <f t="shared" si="36"/>
        <v>23089026.764668766</v>
      </c>
      <c r="M203" s="37">
        <f t="shared" si="37"/>
        <v>20786495.050032582</v>
      </c>
      <c r="N203" s="41">
        <f>'jan-apr'!M203</f>
        <v>10385267.349000275</v>
      </c>
      <c r="O203" s="41">
        <f t="shared" si="38"/>
        <v>10401227.701032307</v>
      </c>
      <c r="P203" s="4"/>
    </row>
    <row r="204" spans="1:16" s="34" customFormat="1" ht="14.5" x14ac:dyDescent="0.35">
      <c r="A204" s="33">
        <v>3811</v>
      </c>
      <c r="B204" s="34" t="s">
        <v>161</v>
      </c>
      <c r="C204" s="81">
        <v>391400632</v>
      </c>
      <c r="D204" s="36">
        <v>26730</v>
      </c>
      <c r="E204" s="37">
        <f t="shared" si="42"/>
        <v>14642.747175458286</v>
      </c>
      <c r="F204" s="38">
        <f t="shared" si="39"/>
        <v>0.99621400728230181</v>
      </c>
      <c r="G204" s="39">
        <f t="shared" si="40"/>
        <v>33.388810296664452</v>
      </c>
      <c r="H204" s="39">
        <f t="shared" si="41"/>
        <v>0</v>
      </c>
      <c r="I204" s="37">
        <f t="shared" si="34"/>
        <v>33.388810296664452</v>
      </c>
      <c r="J204" s="40">
        <f t="shared" si="43"/>
        <v>-176.45273313174843</v>
      </c>
      <c r="K204" s="37">
        <f t="shared" si="35"/>
        <v>-143.06392283508399</v>
      </c>
      <c r="L204" s="37">
        <f t="shared" si="36"/>
        <v>892482.89922984084</v>
      </c>
      <c r="M204" s="37">
        <f t="shared" si="37"/>
        <v>-3824098.6573817949</v>
      </c>
      <c r="N204" s="41">
        <f>'jan-apr'!M204</f>
        <v>-37460.484355099194</v>
      </c>
      <c r="O204" s="41">
        <f t="shared" si="38"/>
        <v>-3786638.1730266958</v>
      </c>
      <c r="P204" s="4"/>
    </row>
    <row r="205" spans="1:16" s="34" customFormat="1" ht="14.5" x14ac:dyDescent="0.35">
      <c r="A205" s="33">
        <v>3812</v>
      </c>
      <c r="B205" s="34" t="s">
        <v>165</v>
      </c>
      <c r="C205" s="81">
        <v>28370521</v>
      </c>
      <c r="D205" s="36">
        <v>2340</v>
      </c>
      <c r="E205" s="37">
        <f t="shared" si="42"/>
        <v>12124.154273504273</v>
      </c>
      <c r="F205" s="38">
        <f t="shared" si="39"/>
        <v>0.82486245026207072</v>
      </c>
      <c r="G205" s="39">
        <f t="shared" si="40"/>
        <v>1544.5445514690721</v>
      </c>
      <c r="H205" s="39">
        <f t="shared" si="41"/>
        <v>386.5404899486133</v>
      </c>
      <c r="I205" s="37">
        <f t="shared" si="34"/>
        <v>1931.0850414176853</v>
      </c>
      <c r="J205" s="40">
        <f t="shared" si="43"/>
        <v>-176.45273313174843</v>
      </c>
      <c r="K205" s="37">
        <f t="shared" si="35"/>
        <v>1754.6323082859369</v>
      </c>
      <c r="L205" s="37">
        <f t="shared" si="36"/>
        <v>4518738.9969173837</v>
      </c>
      <c r="M205" s="37">
        <f t="shared" si="37"/>
        <v>4105839.6013890924</v>
      </c>
      <c r="N205" s="41">
        <f>'jan-apr'!M205</f>
        <v>2618465.9125381736</v>
      </c>
      <c r="O205" s="41">
        <f t="shared" si="38"/>
        <v>1487373.6888509188</v>
      </c>
      <c r="P205" s="4"/>
    </row>
    <row r="206" spans="1:16" s="34" customFormat="1" ht="14.5" x14ac:dyDescent="0.35">
      <c r="A206" s="33">
        <v>3813</v>
      </c>
      <c r="B206" s="34" t="s">
        <v>166</v>
      </c>
      <c r="C206" s="81">
        <v>180754122</v>
      </c>
      <c r="D206" s="36">
        <v>14061</v>
      </c>
      <c r="E206" s="37">
        <f t="shared" si="42"/>
        <v>12854.997653082995</v>
      </c>
      <c r="F206" s="38">
        <f t="shared" si="39"/>
        <v>0.87458511521978699</v>
      </c>
      <c r="G206" s="39">
        <f t="shared" si="40"/>
        <v>1106.0385237218386</v>
      </c>
      <c r="H206" s="39">
        <f t="shared" si="41"/>
        <v>130.74530709606051</v>
      </c>
      <c r="I206" s="37">
        <f t="shared" si="34"/>
        <v>1236.7838308178991</v>
      </c>
      <c r="J206" s="40">
        <f t="shared" si="43"/>
        <v>-176.45273313174843</v>
      </c>
      <c r="K206" s="37">
        <f t="shared" si="35"/>
        <v>1060.3310976861508</v>
      </c>
      <c r="L206" s="37">
        <f t="shared" si="36"/>
        <v>17390417.445130479</v>
      </c>
      <c r="M206" s="37">
        <f t="shared" si="37"/>
        <v>14909315.564564966</v>
      </c>
      <c r="N206" s="41">
        <f>'jan-apr'!M206</f>
        <v>11127878.847328747</v>
      </c>
      <c r="O206" s="41">
        <f t="shared" si="38"/>
        <v>3781436.717236219</v>
      </c>
      <c r="P206" s="4"/>
    </row>
    <row r="207" spans="1:16" s="34" customFormat="1" ht="14.5" x14ac:dyDescent="0.35">
      <c r="A207" s="33">
        <v>3814</v>
      </c>
      <c r="B207" s="34" t="s">
        <v>167</v>
      </c>
      <c r="C207" s="81">
        <v>117925557</v>
      </c>
      <c r="D207" s="36">
        <v>10380</v>
      </c>
      <c r="E207" s="37">
        <f t="shared" si="42"/>
        <v>11360.843641618498</v>
      </c>
      <c r="F207" s="38">
        <f t="shared" si="39"/>
        <v>0.7729308875381985</v>
      </c>
      <c r="G207" s="39">
        <f t="shared" si="40"/>
        <v>2002.5309306005372</v>
      </c>
      <c r="H207" s="39">
        <f t="shared" si="41"/>
        <v>653.6992111086347</v>
      </c>
      <c r="I207" s="37">
        <f t="shared" si="34"/>
        <v>2656.2301417091721</v>
      </c>
      <c r="J207" s="40">
        <f t="shared" si="43"/>
        <v>-176.45273313174843</v>
      </c>
      <c r="K207" s="37">
        <f t="shared" si="35"/>
        <v>2479.7774085774236</v>
      </c>
      <c r="L207" s="37">
        <f t="shared" si="36"/>
        <v>27571668.870941207</v>
      </c>
      <c r="M207" s="37">
        <f t="shared" si="37"/>
        <v>25740089.501033656</v>
      </c>
      <c r="N207" s="41">
        <f>'jan-apr'!M207</f>
        <v>16338969.373566767</v>
      </c>
      <c r="O207" s="41">
        <f t="shared" si="38"/>
        <v>9401120.1274668891</v>
      </c>
      <c r="P207" s="4"/>
    </row>
    <row r="208" spans="1:16" s="34" customFormat="1" ht="14.5" x14ac:dyDescent="0.35">
      <c r="A208" s="33">
        <v>3815</v>
      </c>
      <c r="B208" s="34" t="s">
        <v>168</v>
      </c>
      <c r="C208" s="81">
        <v>41624227</v>
      </c>
      <c r="D208" s="36">
        <v>4060</v>
      </c>
      <c r="E208" s="37">
        <f t="shared" si="42"/>
        <v>10252.272660098522</v>
      </c>
      <c r="F208" s="38">
        <f t="shared" si="39"/>
        <v>0.69750966181985408</v>
      </c>
      <c r="G208" s="39">
        <f t="shared" si="40"/>
        <v>2667.6735195125225</v>
      </c>
      <c r="H208" s="39">
        <f t="shared" si="41"/>
        <v>1041.6990546406259</v>
      </c>
      <c r="I208" s="37">
        <f t="shared" si="34"/>
        <v>3709.3725741531484</v>
      </c>
      <c r="J208" s="40">
        <f t="shared" si="43"/>
        <v>-176.45273313174843</v>
      </c>
      <c r="K208" s="37">
        <f t="shared" si="35"/>
        <v>3532.9198410213999</v>
      </c>
      <c r="L208" s="37">
        <f t="shared" si="36"/>
        <v>15060052.651061783</v>
      </c>
      <c r="M208" s="37">
        <f t="shared" si="37"/>
        <v>14343654.554546883</v>
      </c>
      <c r="N208" s="41">
        <f>'jan-apr'!M208</f>
        <v>9047491.7559423018</v>
      </c>
      <c r="O208" s="41">
        <f t="shared" si="38"/>
        <v>5296162.7986045815</v>
      </c>
      <c r="P208" s="4"/>
    </row>
    <row r="209" spans="1:16" s="34" customFormat="1" ht="14.5" x14ac:dyDescent="0.35">
      <c r="A209" s="33">
        <v>3816</v>
      </c>
      <c r="B209" s="34" t="s">
        <v>169</v>
      </c>
      <c r="C209" s="81">
        <v>74981125</v>
      </c>
      <c r="D209" s="36">
        <v>6515</v>
      </c>
      <c r="E209" s="37">
        <f t="shared" si="42"/>
        <v>11508.998465080584</v>
      </c>
      <c r="F209" s="38">
        <f t="shared" si="39"/>
        <v>0.78301054735959719</v>
      </c>
      <c r="G209" s="39">
        <f t="shared" si="40"/>
        <v>1913.6380365232856</v>
      </c>
      <c r="H209" s="39">
        <f t="shared" si="41"/>
        <v>601.84502289690454</v>
      </c>
      <c r="I209" s="37">
        <f t="shared" si="34"/>
        <v>2515.4830594201903</v>
      </c>
      <c r="J209" s="40">
        <f t="shared" si="43"/>
        <v>-176.45273313174843</v>
      </c>
      <c r="K209" s="37">
        <f t="shared" si="35"/>
        <v>2339.0303262884418</v>
      </c>
      <c r="L209" s="37">
        <f t="shared" si="36"/>
        <v>16388372.132122541</v>
      </c>
      <c r="M209" s="37">
        <f t="shared" si="37"/>
        <v>15238782.575769197</v>
      </c>
      <c r="N209" s="41">
        <f>'jan-apr'!M209</f>
        <v>8788836.0228359848</v>
      </c>
      <c r="O209" s="41">
        <f t="shared" si="38"/>
        <v>6449946.5529332124</v>
      </c>
      <c r="P209" s="4"/>
    </row>
    <row r="210" spans="1:16" s="34" customFormat="1" ht="14.5" x14ac:dyDescent="0.35">
      <c r="A210" s="33">
        <v>3817</v>
      </c>
      <c r="B210" s="34" t="s">
        <v>425</v>
      </c>
      <c r="C210" s="81">
        <v>115483716</v>
      </c>
      <c r="D210" s="36">
        <v>10444</v>
      </c>
      <c r="E210" s="37">
        <f t="shared" si="42"/>
        <v>11057.422060513214</v>
      </c>
      <c r="F210" s="38">
        <f t="shared" si="39"/>
        <v>0.75228771002602746</v>
      </c>
      <c r="G210" s="39">
        <f t="shared" si="40"/>
        <v>2184.5838792637073</v>
      </c>
      <c r="H210" s="39">
        <f t="shared" si="41"/>
        <v>759.89676449548392</v>
      </c>
      <c r="I210" s="37">
        <f t="shared" si="34"/>
        <v>2944.4806437591915</v>
      </c>
      <c r="J210" s="40">
        <f t="shared" si="43"/>
        <v>-176.45273313174843</v>
      </c>
      <c r="K210" s="37">
        <f t="shared" si="35"/>
        <v>2768.0279106274429</v>
      </c>
      <c r="L210" s="37">
        <f t="shared" si="36"/>
        <v>30752155.843420997</v>
      </c>
      <c r="M210" s="37">
        <f t="shared" si="37"/>
        <v>28909283.498593014</v>
      </c>
      <c r="N210" s="41">
        <f>'jan-apr'!M210</f>
        <v>18011451.474251579</v>
      </c>
      <c r="O210" s="41">
        <f t="shared" si="38"/>
        <v>10897832.024341434</v>
      </c>
      <c r="P210" s="4"/>
    </row>
    <row r="211" spans="1:16" s="34" customFormat="1" ht="14.5" x14ac:dyDescent="0.35">
      <c r="A211" s="33">
        <v>3818</v>
      </c>
      <c r="B211" s="34" t="s">
        <v>171</v>
      </c>
      <c r="C211" s="81">
        <v>121977932</v>
      </c>
      <c r="D211" s="36">
        <v>5691</v>
      </c>
      <c r="E211" s="37">
        <f t="shared" si="42"/>
        <v>21433.479529081003</v>
      </c>
      <c r="F211" s="38">
        <f t="shared" si="39"/>
        <v>1.458219026512741</v>
      </c>
      <c r="G211" s="39">
        <f t="shared" si="40"/>
        <v>-4041.0506018769661</v>
      </c>
      <c r="H211" s="39">
        <f t="shared" si="41"/>
        <v>0</v>
      </c>
      <c r="I211" s="37">
        <f t="shared" si="34"/>
        <v>-4041.0506018769661</v>
      </c>
      <c r="J211" s="40">
        <f t="shared" si="43"/>
        <v>-176.45273313174843</v>
      </c>
      <c r="K211" s="37">
        <f t="shared" si="35"/>
        <v>-4217.5033350087142</v>
      </c>
      <c r="L211" s="37">
        <f t="shared" si="36"/>
        <v>-22997618.975281812</v>
      </c>
      <c r="M211" s="37">
        <f t="shared" si="37"/>
        <v>-24001811.479534592</v>
      </c>
      <c r="N211" s="41">
        <f>'jan-apr'!M211</f>
        <v>-25184534.154390763</v>
      </c>
      <c r="O211" s="41">
        <f t="shared" si="38"/>
        <v>1182722.674856171</v>
      </c>
      <c r="P211" s="4"/>
    </row>
    <row r="212" spans="1:16" s="34" customFormat="1" ht="14.5" x14ac:dyDescent="0.35">
      <c r="A212" s="33">
        <v>3819</v>
      </c>
      <c r="B212" s="34" t="s">
        <v>172</v>
      </c>
      <c r="C212" s="81">
        <v>23745378</v>
      </c>
      <c r="D212" s="36">
        <v>1573</v>
      </c>
      <c r="E212" s="37">
        <f t="shared" si="42"/>
        <v>15095.599491417674</v>
      </c>
      <c r="F212" s="38">
        <f t="shared" si="39"/>
        <v>1.0270236507858852</v>
      </c>
      <c r="G212" s="39">
        <f t="shared" si="40"/>
        <v>-238.32257927896825</v>
      </c>
      <c r="H212" s="39">
        <f t="shared" si="41"/>
        <v>0</v>
      </c>
      <c r="I212" s="37">
        <f t="shared" si="34"/>
        <v>-238.32257927896825</v>
      </c>
      <c r="J212" s="40">
        <f t="shared" si="43"/>
        <v>-176.45273313174843</v>
      </c>
      <c r="K212" s="37">
        <f t="shared" si="35"/>
        <v>-414.77531241071665</v>
      </c>
      <c r="L212" s="37">
        <f t="shared" si="36"/>
        <v>-374881.41720581707</v>
      </c>
      <c r="M212" s="37">
        <f t="shared" si="37"/>
        <v>-652441.56642205734</v>
      </c>
      <c r="N212" s="41">
        <f>'jan-apr'!M212</f>
        <v>-1624667.9861986751</v>
      </c>
      <c r="O212" s="41">
        <f t="shared" si="38"/>
        <v>972226.41977661778</v>
      </c>
      <c r="P212" s="4"/>
    </row>
    <row r="213" spans="1:16" s="34" customFormat="1" ht="14.5" x14ac:dyDescent="0.35">
      <c r="A213" s="33">
        <v>3820</v>
      </c>
      <c r="B213" s="34" t="s">
        <v>173</v>
      </c>
      <c r="C213" s="81">
        <v>37874007</v>
      </c>
      <c r="D213" s="36">
        <v>2888</v>
      </c>
      <c r="E213" s="37">
        <f t="shared" si="42"/>
        <v>13114.268351800554</v>
      </c>
      <c r="F213" s="38">
        <f t="shared" si="39"/>
        <v>0.89222450341964632</v>
      </c>
      <c r="G213" s="39">
        <f t="shared" si="40"/>
        <v>950.47610449130332</v>
      </c>
      <c r="H213" s="39">
        <f t="shared" si="41"/>
        <v>40.000562544914914</v>
      </c>
      <c r="I213" s="37">
        <f t="shared" si="34"/>
        <v>990.47666703621826</v>
      </c>
      <c r="J213" s="40">
        <f t="shared" si="43"/>
        <v>-176.45273313174843</v>
      </c>
      <c r="K213" s="37">
        <f t="shared" si="35"/>
        <v>814.0239339044698</v>
      </c>
      <c r="L213" s="37">
        <f t="shared" si="36"/>
        <v>2860496.6144005982</v>
      </c>
      <c r="M213" s="37">
        <f t="shared" si="37"/>
        <v>2350901.1211161087</v>
      </c>
      <c r="N213" s="41">
        <f>'jan-apr'!M213</f>
        <v>216868.27340001508</v>
      </c>
      <c r="O213" s="41">
        <f t="shared" si="38"/>
        <v>2134032.8477160935</v>
      </c>
      <c r="P213" s="4"/>
    </row>
    <row r="214" spans="1:16" s="34" customFormat="1" ht="14.5" x14ac:dyDescent="0.35">
      <c r="A214" s="33">
        <v>3821</v>
      </c>
      <c r="B214" s="34" t="s">
        <v>174</v>
      </c>
      <c r="C214" s="81">
        <v>30471611</v>
      </c>
      <c r="D214" s="36">
        <v>2403</v>
      </c>
      <c r="E214" s="37">
        <f t="shared" si="42"/>
        <v>12680.653766125677</v>
      </c>
      <c r="F214" s="38">
        <f t="shared" si="39"/>
        <v>0.86272369193700149</v>
      </c>
      <c r="G214" s="39">
        <f t="shared" si="40"/>
        <v>1210.6448558962295</v>
      </c>
      <c r="H214" s="39">
        <f t="shared" si="41"/>
        <v>191.76566753112192</v>
      </c>
      <c r="I214" s="37">
        <f t="shared" si="34"/>
        <v>1402.4105234273513</v>
      </c>
      <c r="J214" s="40">
        <f t="shared" si="43"/>
        <v>-176.45273313174843</v>
      </c>
      <c r="K214" s="37">
        <f t="shared" si="35"/>
        <v>1225.957790295603</v>
      </c>
      <c r="L214" s="37">
        <f t="shared" si="36"/>
        <v>3369992.4877959252</v>
      </c>
      <c r="M214" s="37">
        <f t="shared" si="37"/>
        <v>2945976.5700803339</v>
      </c>
      <c r="N214" s="41">
        <f>'jan-apr'!M214</f>
        <v>1435093.3788372793</v>
      </c>
      <c r="O214" s="41">
        <f t="shared" si="38"/>
        <v>1510883.1912430546</v>
      </c>
      <c r="P214" s="4"/>
    </row>
    <row r="215" spans="1:16" s="34" customFormat="1" ht="14.5" x14ac:dyDescent="0.35">
      <c r="A215" s="33">
        <v>3822</v>
      </c>
      <c r="B215" s="34" t="s">
        <v>175</v>
      </c>
      <c r="C215" s="81">
        <v>22222823</v>
      </c>
      <c r="D215" s="36">
        <v>1448</v>
      </c>
      <c r="E215" s="37">
        <f t="shared" si="42"/>
        <v>15347.253453038675</v>
      </c>
      <c r="F215" s="38">
        <f t="shared" si="39"/>
        <v>1.0441448370326236</v>
      </c>
      <c r="G215" s="39">
        <f t="shared" si="40"/>
        <v>-389.31495625156896</v>
      </c>
      <c r="H215" s="39">
        <f t="shared" si="41"/>
        <v>0</v>
      </c>
      <c r="I215" s="37">
        <f t="shared" si="34"/>
        <v>-389.31495625156896</v>
      </c>
      <c r="J215" s="40">
        <f t="shared" si="43"/>
        <v>-176.45273313174843</v>
      </c>
      <c r="K215" s="37">
        <f t="shared" si="35"/>
        <v>-565.76768938331736</v>
      </c>
      <c r="L215" s="37">
        <f t="shared" si="36"/>
        <v>-563728.05665227189</v>
      </c>
      <c r="M215" s="37">
        <f t="shared" si="37"/>
        <v>-819231.61422704358</v>
      </c>
      <c r="N215" s="41">
        <f>'jan-apr'!M215</f>
        <v>-2033622.8291263068</v>
      </c>
      <c r="O215" s="41">
        <f t="shared" si="38"/>
        <v>1214391.2148992633</v>
      </c>
      <c r="P215" s="4"/>
    </row>
    <row r="216" spans="1:16" s="34" customFormat="1" ht="14.5" x14ac:dyDescent="0.35">
      <c r="A216" s="33">
        <v>3823</v>
      </c>
      <c r="B216" s="34" t="s">
        <v>176</v>
      </c>
      <c r="C216" s="81">
        <v>19137317</v>
      </c>
      <c r="D216" s="36">
        <v>1287</v>
      </c>
      <c r="E216" s="37">
        <f t="shared" si="42"/>
        <v>14869.710178710178</v>
      </c>
      <c r="F216" s="38">
        <f t="shared" si="39"/>
        <v>1.0116553531079917</v>
      </c>
      <c r="G216" s="39">
        <f t="shared" si="40"/>
        <v>-102.7889916544711</v>
      </c>
      <c r="H216" s="39">
        <f t="shared" si="41"/>
        <v>0</v>
      </c>
      <c r="I216" s="37">
        <f t="shared" si="34"/>
        <v>-102.7889916544711</v>
      </c>
      <c r="J216" s="40">
        <f t="shared" si="43"/>
        <v>-176.45273313174843</v>
      </c>
      <c r="K216" s="37">
        <f t="shared" si="35"/>
        <v>-279.24172478621955</v>
      </c>
      <c r="L216" s="37">
        <f t="shared" si="36"/>
        <v>-132289.4322593043</v>
      </c>
      <c r="M216" s="37">
        <f t="shared" si="37"/>
        <v>-359384.09979986458</v>
      </c>
      <c r="N216" s="41">
        <f>'jan-apr'!M216</f>
        <v>-1275398.8796170987</v>
      </c>
      <c r="O216" s="41">
        <f t="shared" si="38"/>
        <v>916014.77981723414</v>
      </c>
      <c r="P216" s="4"/>
    </row>
    <row r="217" spans="1:16" s="34" customFormat="1" ht="14.5" x14ac:dyDescent="0.35">
      <c r="A217" s="33">
        <v>3824</v>
      </c>
      <c r="B217" s="34" t="s">
        <v>177</v>
      </c>
      <c r="C217" s="81">
        <v>50892819</v>
      </c>
      <c r="D217" s="36">
        <v>2201</v>
      </c>
      <c r="E217" s="37">
        <f t="shared" si="42"/>
        <v>23122.589277601091</v>
      </c>
      <c r="F217" s="38">
        <f t="shared" si="39"/>
        <v>1.5731369972425151</v>
      </c>
      <c r="G217" s="39">
        <f t="shared" si="40"/>
        <v>-5054.5164509890192</v>
      </c>
      <c r="H217" s="39">
        <f t="shared" si="41"/>
        <v>0</v>
      </c>
      <c r="I217" s="37">
        <f t="shared" si="34"/>
        <v>-5054.5164509890192</v>
      </c>
      <c r="J217" s="40">
        <f t="shared" si="43"/>
        <v>-176.45273313174843</v>
      </c>
      <c r="K217" s="37">
        <f t="shared" si="35"/>
        <v>-5230.9691841207677</v>
      </c>
      <c r="L217" s="37">
        <f t="shared" si="36"/>
        <v>-11124990.708626831</v>
      </c>
      <c r="M217" s="37">
        <f t="shared" si="37"/>
        <v>-11513363.174249809</v>
      </c>
      <c r="N217" s="41">
        <f>'jan-apr'!M217</f>
        <v>-12187151.120930251</v>
      </c>
      <c r="O217" s="41">
        <f t="shared" si="38"/>
        <v>673787.9466804415</v>
      </c>
      <c r="P217" s="4"/>
    </row>
    <row r="218" spans="1:16" s="34" customFormat="1" ht="14.5" x14ac:dyDescent="0.35">
      <c r="A218" s="33">
        <v>3825</v>
      </c>
      <c r="B218" s="34" t="s">
        <v>178</v>
      </c>
      <c r="C218" s="81">
        <v>90419636</v>
      </c>
      <c r="D218" s="36">
        <v>3676</v>
      </c>
      <c r="E218" s="37">
        <f t="shared" si="42"/>
        <v>24597.289445048966</v>
      </c>
      <c r="F218" s="38">
        <f t="shared" si="39"/>
        <v>1.6734676896835767</v>
      </c>
      <c r="G218" s="39">
        <f t="shared" si="40"/>
        <v>-5939.3365514577436</v>
      </c>
      <c r="H218" s="39">
        <f t="shared" si="41"/>
        <v>0</v>
      </c>
      <c r="I218" s="37">
        <f t="shared" si="34"/>
        <v>-5939.3365514577436</v>
      </c>
      <c r="J218" s="40">
        <f t="shared" si="43"/>
        <v>-176.45273313174843</v>
      </c>
      <c r="K218" s="37">
        <f t="shared" si="35"/>
        <v>-6115.7892845894921</v>
      </c>
      <c r="L218" s="37">
        <f t="shared" si="36"/>
        <v>-21833001.163158666</v>
      </c>
      <c r="M218" s="37">
        <f t="shared" si="37"/>
        <v>-22481641.410150971</v>
      </c>
      <c r="N218" s="41">
        <f>'jan-apr'!M218</f>
        <v>-23162777.494384192</v>
      </c>
      <c r="O218" s="41">
        <f t="shared" si="38"/>
        <v>681136.08423322067</v>
      </c>
      <c r="P218" s="4"/>
    </row>
    <row r="219" spans="1:16" s="34" customFormat="1" ht="14.5" x14ac:dyDescent="0.35">
      <c r="A219" s="33">
        <v>4201</v>
      </c>
      <c r="B219" s="34" t="s">
        <v>179</v>
      </c>
      <c r="C219" s="81">
        <v>77675840</v>
      </c>
      <c r="D219" s="36">
        <v>6809</v>
      </c>
      <c r="E219" s="37">
        <f t="shared" si="42"/>
        <v>11407.819063004847</v>
      </c>
      <c r="F219" s="38">
        <f t="shared" si="39"/>
        <v>0.77612684333954596</v>
      </c>
      <c r="G219" s="39">
        <f t="shared" si="40"/>
        <v>1974.3456777687279</v>
      </c>
      <c r="H219" s="39">
        <f t="shared" si="41"/>
        <v>637.25781362341252</v>
      </c>
      <c r="I219" s="37">
        <f t="shared" si="34"/>
        <v>2611.6034913921403</v>
      </c>
      <c r="J219" s="40">
        <f t="shared" si="43"/>
        <v>-176.45273313174843</v>
      </c>
      <c r="K219" s="37">
        <f t="shared" si="35"/>
        <v>2435.1507582603917</v>
      </c>
      <c r="L219" s="37">
        <f t="shared" si="36"/>
        <v>17782408.172889084</v>
      </c>
      <c r="M219" s="37">
        <f t="shared" si="37"/>
        <v>16580941.512995007</v>
      </c>
      <c r="N219" s="41">
        <f>'jan-apr'!M219</f>
        <v>10065413.982231805</v>
      </c>
      <c r="O219" s="41">
        <f t="shared" si="38"/>
        <v>6515527.5307632014</v>
      </c>
      <c r="P219" s="4"/>
    </row>
    <row r="220" spans="1:16" s="34" customFormat="1" ht="14.5" x14ac:dyDescent="0.35">
      <c r="A220" s="33">
        <v>4202</v>
      </c>
      <c r="B220" s="34" t="s">
        <v>180</v>
      </c>
      <c r="C220" s="81">
        <v>293419077</v>
      </c>
      <c r="D220" s="36">
        <v>23544</v>
      </c>
      <c r="E220" s="37">
        <f t="shared" si="42"/>
        <v>12462.583970438329</v>
      </c>
      <c r="F220" s="38">
        <f t="shared" si="39"/>
        <v>0.84788739227097742</v>
      </c>
      <c r="G220" s="39">
        <f t="shared" si="40"/>
        <v>1341.4867333086386</v>
      </c>
      <c r="H220" s="39">
        <f t="shared" si="41"/>
        <v>268.0900960216938</v>
      </c>
      <c r="I220" s="37">
        <f t="shared" si="34"/>
        <v>1609.5768293303324</v>
      </c>
      <c r="J220" s="40">
        <f t="shared" si="43"/>
        <v>-176.45273313174843</v>
      </c>
      <c r="K220" s="37">
        <f t="shared" si="35"/>
        <v>1433.1240961985841</v>
      </c>
      <c r="L220" s="37">
        <f t="shared" si="36"/>
        <v>37895876.869753346</v>
      </c>
      <c r="M220" s="37">
        <f t="shared" si="37"/>
        <v>33741473.720899463</v>
      </c>
      <c r="N220" s="41">
        <f>'jan-apr'!M220</f>
        <v>18978695.676922545</v>
      </c>
      <c r="O220" s="41">
        <f t="shared" si="38"/>
        <v>14762778.043976918</v>
      </c>
      <c r="P220" s="4"/>
    </row>
    <row r="221" spans="1:16" s="34" customFormat="1" ht="14.5" x14ac:dyDescent="0.35">
      <c r="A221" s="33">
        <v>4203</v>
      </c>
      <c r="B221" s="34" t="s">
        <v>181</v>
      </c>
      <c r="C221" s="81">
        <v>541893664</v>
      </c>
      <c r="D221" s="36">
        <v>44999</v>
      </c>
      <c r="E221" s="37">
        <f t="shared" si="42"/>
        <v>12042.349029978444</v>
      </c>
      <c r="F221" s="38">
        <f t="shared" si="39"/>
        <v>0.8192968601106434</v>
      </c>
      <c r="G221" s="39">
        <f t="shared" si="40"/>
        <v>1593.6276975845692</v>
      </c>
      <c r="H221" s="39">
        <f t="shared" si="41"/>
        <v>415.17232518265337</v>
      </c>
      <c r="I221" s="37">
        <f t="shared" si="34"/>
        <v>2008.8000227672226</v>
      </c>
      <c r="J221" s="40">
        <f t="shared" si="43"/>
        <v>-176.45273313174843</v>
      </c>
      <c r="K221" s="37">
        <f t="shared" si="35"/>
        <v>1832.3472896354742</v>
      </c>
      <c r="L221" s="37">
        <f t="shared" si="36"/>
        <v>90393992.224502251</v>
      </c>
      <c r="M221" s="37">
        <f t="shared" si="37"/>
        <v>82453795.6863067</v>
      </c>
      <c r="N221" s="41">
        <f>'jan-apr'!M221</f>
        <v>53424573.272117652</v>
      </c>
      <c r="O221" s="41">
        <f t="shared" si="38"/>
        <v>29029222.414189048</v>
      </c>
      <c r="P221" s="4"/>
    </row>
    <row r="222" spans="1:16" s="34" customFormat="1" ht="14.5" x14ac:dyDescent="0.35">
      <c r="A222" s="33">
        <v>4204</v>
      </c>
      <c r="B222" s="34" t="s">
        <v>194</v>
      </c>
      <c r="C222" s="81">
        <v>1406759679</v>
      </c>
      <c r="D222" s="36">
        <v>111633</v>
      </c>
      <c r="E222" s="37">
        <f t="shared" si="42"/>
        <v>12601.647174222677</v>
      </c>
      <c r="F222" s="38">
        <f t="shared" si="39"/>
        <v>0.85734850703636201</v>
      </c>
      <c r="G222" s="39">
        <f t="shared" si="40"/>
        <v>1258.0488110380297</v>
      </c>
      <c r="H222" s="39">
        <f t="shared" si="41"/>
        <v>219.41797469717201</v>
      </c>
      <c r="I222" s="37">
        <f t="shared" si="34"/>
        <v>1477.4667857352017</v>
      </c>
      <c r="J222" s="40">
        <f t="shared" si="43"/>
        <v>-176.45273313174843</v>
      </c>
      <c r="K222" s="37">
        <f t="shared" si="35"/>
        <v>1301.0140526034534</v>
      </c>
      <c r="L222" s="37">
        <f t="shared" si="36"/>
        <v>164934049.69197777</v>
      </c>
      <c r="M222" s="37">
        <f t="shared" si="37"/>
        <v>145236101.7342813</v>
      </c>
      <c r="N222" s="41">
        <f>'jan-apr'!M222</f>
        <v>92596657.228856355</v>
      </c>
      <c r="O222" s="41">
        <f t="shared" si="38"/>
        <v>52639444.505424947</v>
      </c>
      <c r="P222" s="4"/>
    </row>
    <row r="223" spans="1:16" s="34" customFormat="1" ht="14.5" x14ac:dyDescent="0.35">
      <c r="A223" s="33">
        <v>4205</v>
      </c>
      <c r="B223" s="34" t="s">
        <v>199</v>
      </c>
      <c r="C223" s="81">
        <v>270592726</v>
      </c>
      <c r="D223" s="36">
        <v>23046</v>
      </c>
      <c r="E223" s="37">
        <f t="shared" si="42"/>
        <v>11741.418293847088</v>
      </c>
      <c r="F223" s="38">
        <f t="shared" si="39"/>
        <v>0.79882314633524665</v>
      </c>
      <c r="G223" s="39">
        <f t="shared" si="40"/>
        <v>1774.1861392633832</v>
      </c>
      <c r="H223" s="39">
        <f t="shared" si="41"/>
        <v>520.49808282862818</v>
      </c>
      <c r="I223" s="37">
        <f t="shared" si="34"/>
        <v>2294.6842220920116</v>
      </c>
      <c r="J223" s="40">
        <f t="shared" si="43"/>
        <v>-176.45273313174843</v>
      </c>
      <c r="K223" s="37">
        <f t="shared" si="35"/>
        <v>2118.2314889602631</v>
      </c>
      <c r="L223" s="37">
        <f t="shared" si="36"/>
        <v>52883292.582332499</v>
      </c>
      <c r="M223" s="37">
        <f t="shared" si="37"/>
        <v>48816762.894578226</v>
      </c>
      <c r="N223" s="41">
        <f>'jan-apr'!M223</f>
        <v>27788562.502843909</v>
      </c>
      <c r="O223" s="41">
        <f t="shared" si="38"/>
        <v>21028200.391734317</v>
      </c>
      <c r="P223" s="4"/>
    </row>
    <row r="224" spans="1:16" s="34" customFormat="1" ht="14.5" x14ac:dyDescent="0.35">
      <c r="A224" s="33">
        <v>4206</v>
      </c>
      <c r="B224" s="34" t="s">
        <v>195</v>
      </c>
      <c r="C224" s="81">
        <v>114549120</v>
      </c>
      <c r="D224" s="36">
        <v>9691</v>
      </c>
      <c r="E224" s="37">
        <f t="shared" si="42"/>
        <v>11820.154782788153</v>
      </c>
      <c r="F224" s="38">
        <f t="shared" si="39"/>
        <v>0.80417995487857674</v>
      </c>
      <c r="G224" s="39">
        <f t="shared" si="40"/>
        <v>1726.9442458987439</v>
      </c>
      <c r="H224" s="39">
        <f t="shared" si="41"/>
        <v>492.94031169925523</v>
      </c>
      <c r="I224" s="37">
        <f t="shared" si="34"/>
        <v>2219.884557597999</v>
      </c>
      <c r="J224" s="40">
        <f t="shared" si="43"/>
        <v>-176.45273313174843</v>
      </c>
      <c r="K224" s="37">
        <f t="shared" si="35"/>
        <v>2043.4318244662506</v>
      </c>
      <c r="L224" s="37">
        <f t="shared" si="36"/>
        <v>21512901.24768221</v>
      </c>
      <c r="M224" s="37">
        <f t="shared" si="37"/>
        <v>19802897.810902435</v>
      </c>
      <c r="N224" s="41">
        <f>'jan-apr'!M224</f>
        <v>11045935.481819419</v>
      </c>
      <c r="O224" s="41">
        <f t="shared" si="38"/>
        <v>8756962.3290830161</v>
      </c>
      <c r="P224" s="4"/>
    </row>
    <row r="225" spans="1:16" s="34" customFormat="1" ht="14.5" x14ac:dyDescent="0.35">
      <c r="A225" s="33">
        <v>4207</v>
      </c>
      <c r="B225" s="34" t="s">
        <v>196</v>
      </c>
      <c r="C225" s="81">
        <v>115400618</v>
      </c>
      <c r="D225" s="36">
        <v>9028</v>
      </c>
      <c r="E225" s="37">
        <f t="shared" si="42"/>
        <v>12782.523039432876</v>
      </c>
      <c r="F225" s="38">
        <f t="shared" si="39"/>
        <v>0.8696543310967344</v>
      </c>
      <c r="G225" s="39">
        <f t="shared" si="40"/>
        <v>1149.5232919119105</v>
      </c>
      <c r="H225" s="39">
        <f t="shared" si="41"/>
        <v>156.11142187360247</v>
      </c>
      <c r="I225" s="37">
        <f t="shared" si="34"/>
        <v>1305.634713785513</v>
      </c>
      <c r="J225" s="40">
        <f t="shared" si="43"/>
        <v>-176.45273313174843</v>
      </c>
      <c r="K225" s="37">
        <f t="shared" si="35"/>
        <v>1129.1819806537646</v>
      </c>
      <c r="L225" s="37">
        <f t="shared" si="36"/>
        <v>11787270.196055612</v>
      </c>
      <c r="M225" s="37">
        <f t="shared" si="37"/>
        <v>10194254.921342187</v>
      </c>
      <c r="N225" s="41">
        <f>'jan-apr'!M225</f>
        <v>4726741.1341002705</v>
      </c>
      <c r="O225" s="41">
        <f t="shared" si="38"/>
        <v>5467513.7872419162</v>
      </c>
      <c r="P225" s="4"/>
    </row>
    <row r="226" spans="1:16" s="34" customFormat="1" ht="14.5" x14ac:dyDescent="0.35">
      <c r="A226" s="33">
        <v>4211</v>
      </c>
      <c r="B226" s="34" t="s">
        <v>182</v>
      </c>
      <c r="C226" s="81">
        <v>24312492</v>
      </c>
      <c r="D226" s="36">
        <v>2428</v>
      </c>
      <c r="E226" s="37">
        <f t="shared" si="42"/>
        <v>10013.382207578254</v>
      </c>
      <c r="F226" s="38">
        <f t="shared" si="39"/>
        <v>0.68125683629777101</v>
      </c>
      <c r="G226" s="39">
        <f t="shared" si="40"/>
        <v>2811.0077910246837</v>
      </c>
      <c r="H226" s="39">
        <f t="shared" si="41"/>
        <v>1125.3107130227199</v>
      </c>
      <c r="I226" s="37">
        <f t="shared" si="34"/>
        <v>3936.3185040474036</v>
      </c>
      <c r="J226" s="40">
        <f t="shared" si="43"/>
        <v>-176.45273313174843</v>
      </c>
      <c r="K226" s="37">
        <f t="shared" si="35"/>
        <v>3759.865770915655</v>
      </c>
      <c r="L226" s="37">
        <f t="shared" si="36"/>
        <v>9557381.327827096</v>
      </c>
      <c r="M226" s="37">
        <f t="shared" si="37"/>
        <v>9128954.0917832106</v>
      </c>
      <c r="N226" s="41">
        <f>'jan-apr'!M226</f>
        <v>5599018.738479781</v>
      </c>
      <c r="O226" s="41">
        <f t="shared" si="38"/>
        <v>3529935.3533034297</v>
      </c>
      <c r="P226" s="4"/>
    </row>
    <row r="227" spans="1:16" s="34" customFormat="1" ht="14.5" x14ac:dyDescent="0.35">
      <c r="A227" s="33">
        <v>4212</v>
      </c>
      <c r="B227" s="34" t="s">
        <v>183</v>
      </c>
      <c r="C227" s="81">
        <v>22779421</v>
      </c>
      <c r="D227" s="36">
        <v>2097</v>
      </c>
      <c r="E227" s="37">
        <f t="shared" si="42"/>
        <v>10862.861707200764</v>
      </c>
      <c r="F227" s="38">
        <f t="shared" si="39"/>
        <v>0.73905086676778209</v>
      </c>
      <c r="G227" s="39">
        <f t="shared" si="40"/>
        <v>2301.3200912511775</v>
      </c>
      <c r="H227" s="39">
        <f t="shared" si="41"/>
        <v>827.99288815484158</v>
      </c>
      <c r="I227" s="37">
        <f t="shared" si="34"/>
        <v>3129.3129794060192</v>
      </c>
      <c r="J227" s="40">
        <f t="shared" si="43"/>
        <v>-176.45273313174843</v>
      </c>
      <c r="K227" s="37">
        <f t="shared" si="35"/>
        <v>2952.8602462742706</v>
      </c>
      <c r="L227" s="37">
        <f t="shared" si="36"/>
        <v>6562169.3178144218</v>
      </c>
      <c r="M227" s="37">
        <f t="shared" si="37"/>
        <v>6192147.9364371458</v>
      </c>
      <c r="N227" s="41">
        <f>'jan-apr'!M227</f>
        <v>3677058.6568130567</v>
      </c>
      <c r="O227" s="41">
        <f t="shared" si="38"/>
        <v>2515089.2796240891</v>
      </c>
      <c r="P227" s="4"/>
    </row>
    <row r="228" spans="1:16" s="34" customFormat="1" ht="14.5" x14ac:dyDescent="0.35">
      <c r="A228" s="33">
        <v>4213</v>
      </c>
      <c r="B228" s="34" t="s">
        <v>184</v>
      </c>
      <c r="C228" s="81">
        <v>69560865</v>
      </c>
      <c r="D228" s="36">
        <v>6053</v>
      </c>
      <c r="E228" s="37">
        <f t="shared" si="42"/>
        <v>11491.965141252271</v>
      </c>
      <c r="F228" s="38">
        <f t="shared" si="39"/>
        <v>0.78185169133449417</v>
      </c>
      <c r="G228" s="39">
        <f t="shared" si="40"/>
        <v>1923.8580308202734</v>
      </c>
      <c r="H228" s="39">
        <f t="shared" si="41"/>
        <v>607.80668623681413</v>
      </c>
      <c r="I228" s="37">
        <f t="shared" si="34"/>
        <v>2531.6647170570877</v>
      </c>
      <c r="J228" s="40">
        <f t="shared" si="43"/>
        <v>-176.45273313174843</v>
      </c>
      <c r="K228" s="37">
        <f t="shared" si="35"/>
        <v>2355.2119839253392</v>
      </c>
      <c r="L228" s="37">
        <f t="shared" si="36"/>
        <v>15324166.532346552</v>
      </c>
      <c r="M228" s="37">
        <f t="shared" si="37"/>
        <v>14256098.138700077</v>
      </c>
      <c r="N228" s="41">
        <f>'jan-apr'!M228</f>
        <v>9899358.3366425466</v>
      </c>
      <c r="O228" s="41">
        <f t="shared" si="38"/>
        <v>4356739.8020575307</v>
      </c>
      <c r="P228" s="4"/>
    </row>
    <row r="229" spans="1:16" s="34" customFormat="1" ht="14.5" x14ac:dyDescent="0.35">
      <c r="A229" s="33">
        <v>4214</v>
      </c>
      <c r="B229" s="34" t="s">
        <v>185</v>
      </c>
      <c r="C229" s="81">
        <v>67059679</v>
      </c>
      <c r="D229" s="36">
        <v>5951</v>
      </c>
      <c r="E229" s="37">
        <f t="shared" si="42"/>
        <v>11268.640396572006</v>
      </c>
      <c r="F229" s="38">
        <f t="shared" si="39"/>
        <v>0.76665787311463807</v>
      </c>
      <c r="G229" s="39">
        <f t="shared" si="40"/>
        <v>2057.8528776284325</v>
      </c>
      <c r="H229" s="39">
        <f t="shared" si="41"/>
        <v>685.97034687490691</v>
      </c>
      <c r="I229" s="37">
        <f t="shared" si="34"/>
        <v>2743.8232245033396</v>
      </c>
      <c r="J229" s="40">
        <f t="shared" si="43"/>
        <v>-176.45273313174843</v>
      </c>
      <c r="K229" s="37">
        <f t="shared" si="35"/>
        <v>2567.370491371591</v>
      </c>
      <c r="L229" s="37">
        <f t="shared" si="36"/>
        <v>16328492.009019373</v>
      </c>
      <c r="M229" s="37">
        <f t="shared" si="37"/>
        <v>15278421.794152338</v>
      </c>
      <c r="N229" s="41">
        <f>'jan-apr'!M229</f>
        <v>7159586.0293011433</v>
      </c>
      <c r="O229" s="41">
        <f t="shared" si="38"/>
        <v>8118835.7648511948</v>
      </c>
      <c r="P229" s="4"/>
    </row>
    <row r="230" spans="1:16" s="34" customFormat="1" ht="14.5" x14ac:dyDescent="0.35">
      <c r="A230" s="33">
        <v>4215</v>
      </c>
      <c r="B230" s="34" t="s">
        <v>186</v>
      </c>
      <c r="C230" s="81">
        <v>140962452</v>
      </c>
      <c r="D230" s="36">
        <v>11074</v>
      </c>
      <c r="E230" s="37">
        <f t="shared" si="42"/>
        <v>12729.135994220696</v>
      </c>
      <c r="F230" s="38">
        <f t="shared" si="39"/>
        <v>0.86602216278770794</v>
      </c>
      <c r="G230" s="39">
        <f t="shared" si="40"/>
        <v>1181.5555190392181</v>
      </c>
      <c r="H230" s="39">
        <f t="shared" si="41"/>
        <v>174.79688769786515</v>
      </c>
      <c r="I230" s="37">
        <f t="shared" si="34"/>
        <v>1356.3524067370831</v>
      </c>
      <c r="J230" s="40">
        <f t="shared" si="43"/>
        <v>-176.45273313174843</v>
      </c>
      <c r="K230" s="37">
        <f t="shared" si="35"/>
        <v>1179.8996736053348</v>
      </c>
      <c r="L230" s="37">
        <f t="shared" si="36"/>
        <v>15020246.552206459</v>
      </c>
      <c r="M230" s="37">
        <f t="shared" si="37"/>
        <v>13066208.985505477</v>
      </c>
      <c r="N230" s="41">
        <f>'jan-apr'!M230</f>
        <v>8527108.4372426271</v>
      </c>
      <c r="O230" s="41">
        <f t="shared" si="38"/>
        <v>4539100.5482628495</v>
      </c>
      <c r="P230" s="4"/>
    </row>
    <row r="231" spans="1:16" s="34" customFormat="1" ht="14.5" x14ac:dyDescent="0.35">
      <c r="A231" s="33">
        <v>4216</v>
      </c>
      <c r="B231" s="34" t="s">
        <v>187</v>
      </c>
      <c r="C231" s="81">
        <v>54228872</v>
      </c>
      <c r="D231" s="36">
        <v>5226</v>
      </c>
      <c r="E231" s="37">
        <f t="shared" si="42"/>
        <v>10376.745503252965</v>
      </c>
      <c r="F231" s="38">
        <f t="shared" si="39"/>
        <v>0.70597812667763293</v>
      </c>
      <c r="G231" s="39">
        <f t="shared" si="40"/>
        <v>2592.9898136198567</v>
      </c>
      <c r="H231" s="39">
        <f t="shared" si="41"/>
        <v>998.13355953657106</v>
      </c>
      <c r="I231" s="37">
        <f t="shared" si="34"/>
        <v>3591.123373156428</v>
      </c>
      <c r="J231" s="40">
        <f t="shared" si="43"/>
        <v>-176.45273313174843</v>
      </c>
      <c r="K231" s="37">
        <f t="shared" si="35"/>
        <v>3414.6706400246794</v>
      </c>
      <c r="L231" s="37">
        <f t="shared" si="36"/>
        <v>18767210.748115491</v>
      </c>
      <c r="M231" s="37">
        <f t="shared" si="37"/>
        <v>17845068.764768973</v>
      </c>
      <c r="N231" s="41">
        <f>'jan-apr'!M231</f>
        <v>9928177.249668587</v>
      </c>
      <c r="O231" s="41">
        <f t="shared" si="38"/>
        <v>7916891.515100386</v>
      </c>
      <c r="P231" s="4"/>
    </row>
    <row r="232" spans="1:16" s="34" customFormat="1" ht="14.5" x14ac:dyDescent="0.35">
      <c r="A232" s="33">
        <v>4217</v>
      </c>
      <c r="B232" s="34" t="s">
        <v>188</v>
      </c>
      <c r="C232" s="81">
        <v>22664483</v>
      </c>
      <c r="D232" s="36">
        <v>1836</v>
      </c>
      <c r="E232" s="37">
        <f t="shared" si="42"/>
        <v>12344.489651416123</v>
      </c>
      <c r="F232" s="38">
        <f t="shared" si="39"/>
        <v>0.83985288799519742</v>
      </c>
      <c r="G232" s="39">
        <f t="shared" si="40"/>
        <v>1412.3433247219621</v>
      </c>
      <c r="H232" s="39">
        <f t="shared" si="41"/>
        <v>309.42310767946589</v>
      </c>
      <c r="I232" s="37">
        <f t="shared" si="34"/>
        <v>1721.7664324014279</v>
      </c>
      <c r="J232" s="40">
        <f t="shared" si="43"/>
        <v>-176.45273313174843</v>
      </c>
      <c r="K232" s="37">
        <f t="shared" si="35"/>
        <v>1545.3136992696795</v>
      </c>
      <c r="L232" s="37">
        <f t="shared" si="36"/>
        <v>3161163.1698890217</v>
      </c>
      <c r="M232" s="37">
        <f t="shared" si="37"/>
        <v>2837195.9518591315</v>
      </c>
      <c r="N232" s="41">
        <f>'jan-apr'!M232</f>
        <v>1017291.6321453365</v>
      </c>
      <c r="O232" s="41">
        <f t="shared" si="38"/>
        <v>1819904.3197137951</v>
      </c>
      <c r="P232" s="4"/>
    </row>
    <row r="233" spans="1:16" s="34" customFormat="1" ht="14.5" x14ac:dyDescent="0.35">
      <c r="A233" s="33">
        <v>4218</v>
      </c>
      <c r="B233" s="34" t="s">
        <v>189</v>
      </c>
      <c r="C233" s="81">
        <v>17669091</v>
      </c>
      <c r="D233" s="36">
        <v>1331</v>
      </c>
      <c r="E233" s="37">
        <f t="shared" si="42"/>
        <v>13275.049586776859</v>
      </c>
      <c r="F233" s="38">
        <f t="shared" si="39"/>
        <v>0.90316319658099486</v>
      </c>
      <c r="G233" s="39">
        <f t="shared" si="40"/>
        <v>854.00736350552063</v>
      </c>
      <c r="H233" s="39">
        <f t="shared" si="41"/>
        <v>0</v>
      </c>
      <c r="I233" s="37">
        <f t="shared" si="34"/>
        <v>854.00736350552063</v>
      </c>
      <c r="J233" s="40">
        <f t="shared" si="43"/>
        <v>-176.45273313174843</v>
      </c>
      <c r="K233" s="37">
        <f t="shared" si="35"/>
        <v>677.55463037377217</v>
      </c>
      <c r="L233" s="37">
        <f t="shared" si="36"/>
        <v>1136683.800825848</v>
      </c>
      <c r="M233" s="37">
        <f t="shared" si="37"/>
        <v>901825.21302749077</v>
      </c>
      <c r="N233" s="41">
        <f>'jan-apr'!M233</f>
        <v>-359959.003706572</v>
      </c>
      <c r="O233" s="41">
        <f t="shared" si="38"/>
        <v>1261784.2167340629</v>
      </c>
      <c r="P233" s="4"/>
    </row>
    <row r="234" spans="1:16" s="34" customFormat="1" ht="14.5" x14ac:dyDescent="0.35">
      <c r="A234" s="33">
        <v>4219</v>
      </c>
      <c r="B234" s="34" t="s">
        <v>190</v>
      </c>
      <c r="C234" s="81">
        <v>40363291</v>
      </c>
      <c r="D234" s="36">
        <v>3634</v>
      </c>
      <c r="E234" s="37">
        <f t="shared" si="42"/>
        <v>11107.124656026417</v>
      </c>
      <c r="F234" s="38">
        <f t="shared" si="39"/>
        <v>0.75566920813257998</v>
      </c>
      <c r="G234" s="39">
        <f t="shared" si="40"/>
        <v>2154.7623219557854</v>
      </c>
      <c r="H234" s="39">
        <f t="shared" si="41"/>
        <v>742.50085606586288</v>
      </c>
      <c r="I234" s="37">
        <f t="shared" si="34"/>
        <v>2897.2631780216484</v>
      </c>
      <c r="J234" s="40">
        <f t="shared" si="43"/>
        <v>-176.45273313174843</v>
      </c>
      <c r="K234" s="37">
        <f t="shared" si="35"/>
        <v>2720.8104448898998</v>
      </c>
      <c r="L234" s="37">
        <f t="shared" si="36"/>
        <v>10528654.388930671</v>
      </c>
      <c r="M234" s="37">
        <f t="shared" si="37"/>
        <v>9887425.1567298956</v>
      </c>
      <c r="N234" s="41">
        <f>'jan-apr'!M234</f>
        <v>5884313.5076340707</v>
      </c>
      <c r="O234" s="41">
        <f t="shared" si="38"/>
        <v>4003111.6490958249</v>
      </c>
      <c r="P234" s="4"/>
    </row>
    <row r="235" spans="1:16" s="34" customFormat="1" ht="14.5" x14ac:dyDescent="0.35">
      <c r="A235" s="33">
        <v>4220</v>
      </c>
      <c r="B235" s="34" t="s">
        <v>191</v>
      </c>
      <c r="C235" s="81">
        <v>16232026</v>
      </c>
      <c r="D235" s="36">
        <v>1162</v>
      </c>
      <c r="E235" s="37">
        <f t="shared" si="42"/>
        <v>13969.041308089501</v>
      </c>
      <c r="F235" s="38">
        <f t="shared" si="39"/>
        <v>0.95037867229912776</v>
      </c>
      <c r="G235" s="39">
        <f t="shared" si="40"/>
        <v>437.61233071793504</v>
      </c>
      <c r="H235" s="39">
        <f t="shared" si="41"/>
        <v>0</v>
      </c>
      <c r="I235" s="37">
        <f t="shared" si="34"/>
        <v>437.61233071793504</v>
      </c>
      <c r="J235" s="40">
        <f t="shared" si="43"/>
        <v>-176.45273313174843</v>
      </c>
      <c r="K235" s="37">
        <f t="shared" si="35"/>
        <v>261.15959758618658</v>
      </c>
      <c r="L235" s="37">
        <f t="shared" si="36"/>
        <v>508505.52829424053</v>
      </c>
      <c r="M235" s="37">
        <f t="shared" si="37"/>
        <v>303467.45239514881</v>
      </c>
      <c r="N235" s="41">
        <f>'jan-apr'!M235</f>
        <v>-678632.52254473011</v>
      </c>
      <c r="O235" s="41">
        <f t="shared" si="38"/>
        <v>982099.97493987891</v>
      </c>
      <c r="P235" s="4"/>
    </row>
    <row r="236" spans="1:16" s="34" customFormat="1" ht="14.5" x14ac:dyDescent="0.35">
      <c r="A236" s="33">
        <v>4221</v>
      </c>
      <c r="B236" s="34" t="s">
        <v>192</v>
      </c>
      <c r="C236" s="81">
        <v>29962176</v>
      </c>
      <c r="D236" s="36">
        <v>1164</v>
      </c>
      <c r="E236" s="37">
        <f t="shared" si="42"/>
        <v>25740.701030927834</v>
      </c>
      <c r="F236" s="38">
        <f t="shared" si="39"/>
        <v>1.7512592833163985</v>
      </c>
      <c r="G236" s="39">
        <f t="shared" si="40"/>
        <v>-6625.3835029850643</v>
      </c>
      <c r="H236" s="39">
        <f t="shared" si="41"/>
        <v>0</v>
      </c>
      <c r="I236" s="37">
        <f t="shared" si="34"/>
        <v>-6625.3835029850643</v>
      </c>
      <c r="J236" s="40">
        <f t="shared" si="43"/>
        <v>-176.45273313174843</v>
      </c>
      <c r="K236" s="37">
        <f t="shared" si="35"/>
        <v>-6801.8362361168129</v>
      </c>
      <c r="L236" s="37">
        <f t="shared" si="36"/>
        <v>-7711946.3974746149</v>
      </c>
      <c r="M236" s="37">
        <f t="shared" si="37"/>
        <v>-7917337.3788399706</v>
      </c>
      <c r="N236" s="41">
        <f>'jan-apr'!M236</f>
        <v>-8460409.7554578874</v>
      </c>
      <c r="O236" s="41">
        <f t="shared" si="38"/>
        <v>543072.37661791686</v>
      </c>
      <c r="P236" s="4"/>
    </row>
    <row r="237" spans="1:16" s="34" customFormat="1" ht="14.5" x14ac:dyDescent="0.35">
      <c r="A237" s="33">
        <v>4222</v>
      </c>
      <c r="B237" s="34" t="s">
        <v>193</v>
      </c>
      <c r="C237" s="81">
        <v>57468754</v>
      </c>
      <c r="D237" s="36">
        <v>965</v>
      </c>
      <c r="E237" s="37">
        <f t="shared" si="42"/>
        <v>59553.112953367876</v>
      </c>
      <c r="F237" s="38">
        <f t="shared" si="39"/>
        <v>4.0516744973132637</v>
      </c>
      <c r="G237" s="39">
        <f t="shared" si="40"/>
        <v>-26912.830656449089</v>
      </c>
      <c r="H237" s="39">
        <f t="shared" si="41"/>
        <v>0</v>
      </c>
      <c r="I237" s="37">
        <f t="shared" si="34"/>
        <v>-26912.830656449089</v>
      </c>
      <c r="J237" s="40">
        <f t="shared" si="43"/>
        <v>-176.45273313174843</v>
      </c>
      <c r="K237" s="37">
        <f t="shared" si="35"/>
        <v>-27089.283389580836</v>
      </c>
      <c r="L237" s="37">
        <f t="shared" si="36"/>
        <v>-25970881.583473369</v>
      </c>
      <c r="M237" s="37">
        <f t="shared" si="37"/>
        <v>-26141158.470945507</v>
      </c>
      <c r="N237" s="41">
        <f>'jan-apr'!M237</f>
        <v>-25568657.780598681</v>
      </c>
      <c r="O237" s="41">
        <f t="shared" si="38"/>
        <v>-572500.69034682587</v>
      </c>
      <c r="P237" s="4"/>
    </row>
    <row r="238" spans="1:16" s="34" customFormat="1" ht="14.5" x14ac:dyDescent="0.35">
      <c r="A238" s="33">
        <v>4223</v>
      </c>
      <c r="B238" s="34" t="s">
        <v>197</v>
      </c>
      <c r="C238" s="81">
        <v>161648494</v>
      </c>
      <c r="D238" s="36">
        <v>14774</v>
      </c>
      <c r="E238" s="37">
        <f t="shared" si="42"/>
        <v>10941.416948693652</v>
      </c>
      <c r="F238" s="38">
        <f t="shared" si="39"/>
        <v>0.74439534420653908</v>
      </c>
      <c r="G238" s="39">
        <f t="shared" si="40"/>
        <v>2254.1869463554449</v>
      </c>
      <c r="H238" s="39">
        <f t="shared" si="41"/>
        <v>800.49855363233075</v>
      </c>
      <c r="I238" s="37">
        <f t="shared" si="34"/>
        <v>3054.6854999877755</v>
      </c>
      <c r="J238" s="40">
        <f t="shared" si="43"/>
        <v>-176.45273313174843</v>
      </c>
      <c r="K238" s="37">
        <f t="shared" si="35"/>
        <v>2878.232766856027</v>
      </c>
      <c r="L238" s="37">
        <f t="shared" si="36"/>
        <v>45129923.576819398</v>
      </c>
      <c r="M238" s="37">
        <f t="shared" si="37"/>
        <v>42523010.897530943</v>
      </c>
      <c r="N238" s="41">
        <f>'jan-apr'!M238</f>
        <v>22014702.314332895</v>
      </c>
      <c r="O238" s="41">
        <f t="shared" si="38"/>
        <v>20508308.583198048</v>
      </c>
      <c r="P238" s="4"/>
    </row>
    <row r="239" spans="1:16" s="34" customFormat="1" ht="14.5" x14ac:dyDescent="0.35">
      <c r="A239" s="33">
        <v>4224</v>
      </c>
      <c r="B239" s="34" t="s">
        <v>198</v>
      </c>
      <c r="C239" s="81">
        <v>26940293</v>
      </c>
      <c r="D239" s="36">
        <v>932</v>
      </c>
      <c r="E239" s="37">
        <f t="shared" si="42"/>
        <v>28905.893776824036</v>
      </c>
      <c r="F239" s="38">
        <f t="shared" si="39"/>
        <v>1.9666020268211832</v>
      </c>
      <c r="G239" s="39">
        <f t="shared" si="40"/>
        <v>-8524.4991505227845</v>
      </c>
      <c r="H239" s="39">
        <f t="shared" si="41"/>
        <v>0</v>
      </c>
      <c r="I239" s="37">
        <f t="shared" si="34"/>
        <v>-8524.4991505227845</v>
      </c>
      <c r="J239" s="40">
        <f t="shared" si="43"/>
        <v>-176.45273313174843</v>
      </c>
      <c r="K239" s="37">
        <f t="shared" si="35"/>
        <v>-8700.9518836545321</v>
      </c>
      <c r="L239" s="37">
        <f t="shared" si="36"/>
        <v>-7944833.2082872353</v>
      </c>
      <c r="M239" s="37">
        <f t="shared" si="37"/>
        <v>-8109287.1555660237</v>
      </c>
      <c r="N239" s="41">
        <f>'jan-apr'!M239</f>
        <v>-8633575.9375315737</v>
      </c>
      <c r="O239" s="41">
        <f t="shared" si="38"/>
        <v>524288.78196555004</v>
      </c>
      <c r="P239" s="4"/>
    </row>
    <row r="240" spans="1:16" s="34" customFormat="1" ht="14.5" x14ac:dyDescent="0.35">
      <c r="A240" s="33">
        <v>4225</v>
      </c>
      <c r="B240" s="34" t="s">
        <v>200</v>
      </c>
      <c r="C240" s="81">
        <v>110517464</v>
      </c>
      <c r="D240" s="36">
        <v>10365</v>
      </c>
      <c r="E240" s="37">
        <f t="shared" si="42"/>
        <v>10662.562855764592</v>
      </c>
      <c r="F240" s="38">
        <f t="shared" si="39"/>
        <v>0.72542360686550722</v>
      </c>
      <c r="G240" s="39">
        <f t="shared" si="40"/>
        <v>2421.4994021128805</v>
      </c>
      <c r="H240" s="39">
        <f t="shared" si="41"/>
        <v>898.09748615750152</v>
      </c>
      <c r="I240" s="37">
        <f t="shared" si="34"/>
        <v>3319.5968882703819</v>
      </c>
      <c r="J240" s="40">
        <f t="shared" si="43"/>
        <v>-176.45273313174843</v>
      </c>
      <c r="K240" s="37">
        <f t="shared" si="35"/>
        <v>3143.1441551386333</v>
      </c>
      <c r="L240" s="37">
        <f t="shared" si="36"/>
        <v>34407621.746922508</v>
      </c>
      <c r="M240" s="37">
        <f t="shared" si="37"/>
        <v>32578689.168011934</v>
      </c>
      <c r="N240" s="41">
        <f>'jan-apr'!M240</f>
        <v>19770096.157781273</v>
      </c>
      <c r="O240" s="41">
        <f t="shared" si="38"/>
        <v>12808593.01023066</v>
      </c>
      <c r="P240" s="4"/>
    </row>
    <row r="241" spans="1:16" s="34" customFormat="1" ht="14.5" x14ac:dyDescent="0.35">
      <c r="A241" s="33">
        <v>4226</v>
      </c>
      <c r="B241" s="34" t="s">
        <v>201</v>
      </c>
      <c r="C241" s="81">
        <v>18999420</v>
      </c>
      <c r="D241" s="36">
        <v>1680</v>
      </c>
      <c r="E241" s="37">
        <f t="shared" si="42"/>
        <v>11309.178571428571</v>
      </c>
      <c r="F241" s="38">
        <f t="shared" si="39"/>
        <v>0.76941587317691162</v>
      </c>
      <c r="G241" s="39">
        <f t="shared" si="40"/>
        <v>2033.5299727144934</v>
      </c>
      <c r="H241" s="39">
        <f t="shared" si="41"/>
        <v>671.78198567510913</v>
      </c>
      <c r="I241" s="37">
        <f t="shared" si="34"/>
        <v>2705.3119583896023</v>
      </c>
      <c r="J241" s="40">
        <f t="shared" si="43"/>
        <v>-176.45273313174843</v>
      </c>
      <c r="K241" s="37">
        <f t="shared" si="35"/>
        <v>2528.8592252578537</v>
      </c>
      <c r="L241" s="37">
        <f t="shared" si="36"/>
        <v>4544924.0900945319</v>
      </c>
      <c r="M241" s="37">
        <f t="shared" si="37"/>
        <v>4248483.4984331941</v>
      </c>
      <c r="N241" s="41">
        <f>'jan-apr'!M241</f>
        <v>2564876.217976125</v>
      </c>
      <c r="O241" s="41">
        <f t="shared" si="38"/>
        <v>1683607.2804570692</v>
      </c>
      <c r="P241" s="4"/>
    </row>
    <row r="242" spans="1:16" s="34" customFormat="1" ht="14.5" x14ac:dyDescent="0.35">
      <c r="A242" s="33">
        <v>4227</v>
      </c>
      <c r="B242" s="34" t="s">
        <v>202</v>
      </c>
      <c r="C242" s="81">
        <v>93258194</v>
      </c>
      <c r="D242" s="36">
        <v>5987</v>
      </c>
      <c r="E242" s="37">
        <f t="shared" si="42"/>
        <v>15576.782027726742</v>
      </c>
      <c r="F242" s="38">
        <f t="shared" si="39"/>
        <v>1.0597607305829155</v>
      </c>
      <c r="G242" s="39">
        <f t="shared" si="40"/>
        <v>-527.03210106440929</v>
      </c>
      <c r="H242" s="39">
        <f t="shared" si="41"/>
        <v>0</v>
      </c>
      <c r="I242" s="37">
        <f t="shared" si="34"/>
        <v>-527.03210106440929</v>
      </c>
      <c r="J242" s="40">
        <f t="shared" si="43"/>
        <v>-176.45273313174843</v>
      </c>
      <c r="K242" s="37">
        <f t="shared" si="35"/>
        <v>-703.48483419615775</v>
      </c>
      <c r="L242" s="37">
        <f t="shared" si="36"/>
        <v>-3155341.1890726183</v>
      </c>
      <c r="M242" s="37">
        <f t="shared" si="37"/>
        <v>-4211763.7023323961</v>
      </c>
      <c r="N242" s="41">
        <f>'jan-apr'!M242</f>
        <v>-8861644.4255381227</v>
      </c>
      <c r="O242" s="41">
        <f t="shared" si="38"/>
        <v>4649880.7232057266</v>
      </c>
      <c r="P242" s="4"/>
    </row>
    <row r="243" spans="1:16" s="34" customFormat="1" ht="14.5" x14ac:dyDescent="0.35">
      <c r="A243" s="33">
        <v>4228</v>
      </c>
      <c r="B243" s="34" t="s">
        <v>203</v>
      </c>
      <c r="C243" s="81">
        <v>70306685</v>
      </c>
      <c r="D243" s="36">
        <v>1822</v>
      </c>
      <c r="E243" s="37">
        <f t="shared" si="42"/>
        <v>38587.642700329307</v>
      </c>
      <c r="F243" s="38">
        <f t="shared" si="39"/>
        <v>2.6252963126005473</v>
      </c>
      <c r="G243" s="39">
        <f t="shared" si="40"/>
        <v>-14333.548504625949</v>
      </c>
      <c r="H243" s="39">
        <f t="shared" si="41"/>
        <v>0</v>
      </c>
      <c r="I243" s="37">
        <f t="shared" si="34"/>
        <v>-14333.548504625949</v>
      </c>
      <c r="J243" s="40">
        <f t="shared" si="43"/>
        <v>-176.45273313174843</v>
      </c>
      <c r="K243" s="37">
        <f t="shared" si="35"/>
        <v>-14510.001237757697</v>
      </c>
      <c r="L243" s="37">
        <f t="shared" si="36"/>
        <v>-26115725.375428479</v>
      </c>
      <c r="M243" s="37">
        <f t="shared" si="37"/>
        <v>-26437222.255194522</v>
      </c>
      <c r="N243" s="41">
        <f>'jan-apr'!M243</f>
        <v>-25721973.783886831</v>
      </c>
      <c r="O243" s="41">
        <f t="shared" si="38"/>
        <v>-715248.47130769119</v>
      </c>
      <c r="P243" s="4"/>
    </row>
    <row r="244" spans="1:16" s="34" customFormat="1" ht="14.5" x14ac:dyDescent="0.35">
      <c r="A244" s="33">
        <v>4601</v>
      </c>
      <c r="B244" s="34" t="s">
        <v>227</v>
      </c>
      <c r="C244" s="81">
        <v>4390423740</v>
      </c>
      <c r="D244" s="36">
        <v>283929</v>
      </c>
      <c r="E244" s="37">
        <f t="shared" si="42"/>
        <v>15463.10429720106</v>
      </c>
      <c r="F244" s="38">
        <f t="shared" si="39"/>
        <v>1.0520267073078602</v>
      </c>
      <c r="G244" s="39">
        <f t="shared" si="40"/>
        <v>-458.82546274900011</v>
      </c>
      <c r="H244" s="39">
        <f t="shared" si="41"/>
        <v>0</v>
      </c>
      <c r="I244" s="37">
        <f t="shared" si="34"/>
        <v>-458.82546274900011</v>
      </c>
      <c r="J244" s="40">
        <f t="shared" si="43"/>
        <v>-176.45273313174843</v>
      </c>
      <c r="K244" s="37">
        <f t="shared" si="35"/>
        <v>-635.27819588074851</v>
      </c>
      <c r="L244" s="37">
        <f t="shared" si="36"/>
        <v>-130273854.81286085</v>
      </c>
      <c r="M244" s="37">
        <f t="shared" si="37"/>
        <v>-180373902.87822506</v>
      </c>
      <c r="N244" s="41">
        <f>'jan-apr'!M244</f>
        <v>-98108576.400002331</v>
      </c>
      <c r="O244" s="41">
        <f t="shared" si="38"/>
        <v>-82265326.478222728</v>
      </c>
      <c r="P244" s="4"/>
    </row>
    <row r="245" spans="1:16" s="34" customFormat="1" ht="14.5" x14ac:dyDescent="0.35">
      <c r="A245" s="33">
        <v>4602</v>
      </c>
      <c r="B245" s="34" t="s">
        <v>426</v>
      </c>
      <c r="C245" s="81">
        <v>255546489</v>
      </c>
      <c r="D245" s="36">
        <v>17207</v>
      </c>
      <c r="E245" s="37">
        <f t="shared" si="42"/>
        <v>14851.309873888535</v>
      </c>
      <c r="F245" s="38">
        <f t="shared" si="39"/>
        <v>1.0104034950254928</v>
      </c>
      <c r="G245" s="39">
        <f t="shared" si="40"/>
        <v>-91.748808761484909</v>
      </c>
      <c r="H245" s="39">
        <f t="shared" si="41"/>
        <v>0</v>
      </c>
      <c r="I245" s="37">
        <f t="shared" si="34"/>
        <v>-91.748808761484909</v>
      </c>
      <c r="J245" s="40">
        <f t="shared" si="43"/>
        <v>-176.45273313174843</v>
      </c>
      <c r="K245" s="37">
        <f t="shared" si="35"/>
        <v>-268.20154189323335</v>
      </c>
      <c r="L245" s="37">
        <f t="shared" si="36"/>
        <v>-1578721.7523588708</v>
      </c>
      <c r="M245" s="37">
        <f t="shared" si="37"/>
        <v>-4614943.9313568659</v>
      </c>
      <c r="N245" s="41">
        <f>'jan-apr'!M245</f>
        <v>-3210769.868353846</v>
      </c>
      <c r="O245" s="41">
        <f t="shared" si="38"/>
        <v>-1404174.0630030199</v>
      </c>
      <c r="P245" s="4"/>
    </row>
    <row r="246" spans="1:16" s="34" customFormat="1" ht="14.5" x14ac:dyDescent="0.35">
      <c r="A246" s="33">
        <v>4611</v>
      </c>
      <c r="B246" s="34" t="s">
        <v>228</v>
      </c>
      <c r="C246" s="81">
        <v>52031214</v>
      </c>
      <c r="D246" s="36">
        <v>4062</v>
      </c>
      <c r="E246" s="37">
        <f t="shared" si="42"/>
        <v>12809.259970457902</v>
      </c>
      <c r="F246" s="38">
        <f t="shared" si="39"/>
        <v>0.87147336852732771</v>
      </c>
      <c r="G246" s="39">
        <f t="shared" si="40"/>
        <v>1133.4811332968943</v>
      </c>
      <c r="H246" s="39">
        <f t="shared" si="41"/>
        <v>146.75349601484302</v>
      </c>
      <c r="I246" s="37">
        <f t="shared" si="34"/>
        <v>1280.2346293117373</v>
      </c>
      <c r="J246" s="40">
        <f t="shared" si="43"/>
        <v>-176.45273313174843</v>
      </c>
      <c r="K246" s="37">
        <f t="shared" si="35"/>
        <v>1103.781896179989</v>
      </c>
      <c r="L246" s="37">
        <f t="shared" si="36"/>
        <v>5200313.064264277</v>
      </c>
      <c r="M246" s="37">
        <f t="shared" si="37"/>
        <v>4483562.0622831155</v>
      </c>
      <c r="N246" s="41">
        <f>'jan-apr'!M246</f>
        <v>2509426.0247137044</v>
      </c>
      <c r="O246" s="41">
        <f t="shared" si="38"/>
        <v>1974136.0375694111</v>
      </c>
      <c r="P246" s="4"/>
    </row>
    <row r="247" spans="1:16" s="34" customFormat="1" ht="14.5" x14ac:dyDescent="0.35">
      <c r="A247" s="33">
        <v>4612</v>
      </c>
      <c r="B247" s="34" t="s">
        <v>229</v>
      </c>
      <c r="C247" s="81">
        <v>66855853</v>
      </c>
      <c r="D247" s="36">
        <v>5766</v>
      </c>
      <c r="E247" s="37">
        <f t="shared" si="42"/>
        <v>11594.840964273326</v>
      </c>
      <c r="F247" s="38">
        <f t="shared" si="39"/>
        <v>0.78885081073990471</v>
      </c>
      <c r="G247" s="39">
        <f t="shared" si="40"/>
        <v>1862.1325370076402</v>
      </c>
      <c r="H247" s="39">
        <f t="shared" si="41"/>
        <v>571.80014817944482</v>
      </c>
      <c r="I247" s="37">
        <f t="shared" si="34"/>
        <v>2433.9326851870851</v>
      </c>
      <c r="J247" s="40">
        <f t="shared" si="43"/>
        <v>-176.45273313174843</v>
      </c>
      <c r="K247" s="37">
        <f t="shared" si="35"/>
        <v>2257.4799520553365</v>
      </c>
      <c r="L247" s="37">
        <f t="shared" si="36"/>
        <v>14034055.862788733</v>
      </c>
      <c r="M247" s="37">
        <f t="shared" si="37"/>
        <v>13016629.40355107</v>
      </c>
      <c r="N247" s="41">
        <f>'jan-apr'!M247</f>
        <v>8887750.0179466289</v>
      </c>
      <c r="O247" s="41">
        <f t="shared" si="38"/>
        <v>4128879.3856044412</v>
      </c>
      <c r="P247" s="4"/>
    </row>
    <row r="248" spans="1:16" s="34" customFormat="1" ht="14.5" x14ac:dyDescent="0.35">
      <c r="A248" s="33">
        <v>4613</v>
      </c>
      <c r="B248" s="34" t="s">
        <v>230</v>
      </c>
      <c r="C248" s="81">
        <v>157318088</v>
      </c>
      <c r="D248" s="36">
        <v>11957</v>
      </c>
      <c r="E248" s="37">
        <f t="shared" si="42"/>
        <v>13156.986535084052</v>
      </c>
      <c r="F248" s="38">
        <f t="shared" si="39"/>
        <v>0.89513081956665996</v>
      </c>
      <c r="G248" s="39">
        <f t="shared" si="40"/>
        <v>924.84519452120469</v>
      </c>
      <c r="H248" s="39">
        <f t="shared" si="41"/>
        <v>25.049198395690745</v>
      </c>
      <c r="I248" s="37">
        <f t="shared" si="34"/>
        <v>949.89439291689541</v>
      </c>
      <c r="J248" s="40">
        <f t="shared" si="43"/>
        <v>-176.45273313174843</v>
      </c>
      <c r="K248" s="37">
        <f t="shared" si="35"/>
        <v>773.44165978514695</v>
      </c>
      <c r="L248" s="37">
        <f t="shared" si="36"/>
        <v>11357887.256107319</v>
      </c>
      <c r="M248" s="37">
        <f t="shared" si="37"/>
        <v>9248041.926051002</v>
      </c>
      <c r="N248" s="41">
        <f>'jan-apr'!M248</f>
        <v>4104908.328685591</v>
      </c>
      <c r="O248" s="41">
        <f t="shared" si="38"/>
        <v>5143133.597365411</v>
      </c>
      <c r="P248" s="4"/>
    </row>
    <row r="249" spans="1:16" s="34" customFormat="1" ht="14.5" x14ac:dyDescent="0.35">
      <c r="A249" s="33">
        <v>4614</v>
      </c>
      <c r="B249" s="34" t="s">
        <v>231</v>
      </c>
      <c r="C249" s="81">
        <v>262182686</v>
      </c>
      <c r="D249" s="36">
        <v>18759</v>
      </c>
      <c r="E249" s="37">
        <f t="shared" si="42"/>
        <v>13976.367930060238</v>
      </c>
      <c r="F249" s="38">
        <f t="shared" si="39"/>
        <v>0.95087713637460836</v>
      </c>
      <c r="G249" s="39">
        <f t="shared" si="40"/>
        <v>433.21635753549305</v>
      </c>
      <c r="H249" s="39">
        <f t="shared" si="41"/>
        <v>0</v>
      </c>
      <c r="I249" s="37">
        <f t="shared" si="34"/>
        <v>433.21635753549305</v>
      </c>
      <c r="J249" s="40">
        <f t="shared" si="43"/>
        <v>-176.45273313174843</v>
      </c>
      <c r="K249" s="37">
        <f t="shared" si="35"/>
        <v>256.76362440374464</v>
      </c>
      <c r="L249" s="37">
        <f t="shared" si="36"/>
        <v>8126705.6510083145</v>
      </c>
      <c r="M249" s="37">
        <f t="shared" si="37"/>
        <v>4816628.8301898455</v>
      </c>
      <c r="N249" s="41">
        <f>'jan-apr'!M249</f>
        <v>1357126.1910356293</v>
      </c>
      <c r="O249" s="41">
        <f t="shared" si="38"/>
        <v>3459502.6391542163</v>
      </c>
      <c r="P249" s="4"/>
    </row>
    <row r="250" spans="1:16" s="34" customFormat="1" ht="14.5" x14ac:dyDescent="0.35">
      <c r="A250" s="33">
        <v>4615</v>
      </c>
      <c r="B250" s="34" t="s">
        <v>232</v>
      </c>
      <c r="C250" s="81">
        <v>41959604</v>
      </c>
      <c r="D250" s="36">
        <v>3189</v>
      </c>
      <c r="E250" s="37">
        <f t="shared" si="42"/>
        <v>13157.605518971464</v>
      </c>
      <c r="F250" s="38">
        <f t="shared" si="39"/>
        <v>0.89517293191153169</v>
      </c>
      <c r="G250" s="39">
        <f t="shared" si="40"/>
        <v>924.47380418875719</v>
      </c>
      <c r="H250" s="39">
        <f t="shared" si="41"/>
        <v>24.832554035096379</v>
      </c>
      <c r="I250" s="37">
        <f t="shared" ref="I250:I313" si="44">G250+H250</f>
        <v>949.30635822385352</v>
      </c>
      <c r="J250" s="40">
        <f t="shared" si="43"/>
        <v>-176.45273313174843</v>
      </c>
      <c r="K250" s="37">
        <f t="shared" ref="K250:K313" si="45">I250+J250</f>
        <v>772.85362509210506</v>
      </c>
      <c r="L250" s="37">
        <f t="shared" ref="L250:L313" si="46">(I250*D250)</f>
        <v>3027337.976375869</v>
      </c>
      <c r="M250" s="37">
        <f t="shared" ref="M250:M313" si="47">(K250*D250)</f>
        <v>2464630.2104187231</v>
      </c>
      <c r="N250" s="41">
        <f>'jan-apr'!M250</f>
        <v>1255015.8199697551</v>
      </c>
      <c r="O250" s="41">
        <f t="shared" ref="O250:O313" si="48">M250-N250</f>
        <v>1209614.3904489679</v>
      </c>
      <c r="P250" s="4"/>
    </row>
    <row r="251" spans="1:16" s="34" customFormat="1" ht="14.5" x14ac:dyDescent="0.35">
      <c r="A251" s="33">
        <v>4616</v>
      </c>
      <c r="B251" s="34" t="s">
        <v>233</v>
      </c>
      <c r="C251" s="81">
        <v>41919139</v>
      </c>
      <c r="D251" s="36">
        <v>2869</v>
      </c>
      <c r="E251" s="37">
        <f t="shared" si="42"/>
        <v>14611.062739630534</v>
      </c>
      <c r="F251" s="38">
        <f t="shared" si="39"/>
        <v>0.99405836815214277</v>
      </c>
      <c r="G251" s="39">
        <f t="shared" si="40"/>
        <v>52.399471793315747</v>
      </c>
      <c r="H251" s="39">
        <f t="shared" si="41"/>
        <v>0</v>
      </c>
      <c r="I251" s="37">
        <f t="shared" si="44"/>
        <v>52.399471793315747</v>
      </c>
      <c r="J251" s="40">
        <f t="shared" si="43"/>
        <v>-176.45273313174843</v>
      </c>
      <c r="K251" s="37">
        <f t="shared" si="45"/>
        <v>-124.05326133843269</v>
      </c>
      <c r="L251" s="37">
        <f t="shared" si="46"/>
        <v>150334.08457502289</v>
      </c>
      <c r="M251" s="37">
        <f t="shared" si="47"/>
        <v>-355908.80677996337</v>
      </c>
      <c r="N251" s="41">
        <f>'jan-apr'!M251</f>
        <v>469814.08607501618</v>
      </c>
      <c r="O251" s="41">
        <f t="shared" si="48"/>
        <v>-825722.89285497949</v>
      </c>
      <c r="P251" s="4"/>
    </row>
    <row r="252" spans="1:16" s="34" customFormat="1" ht="14.5" x14ac:dyDescent="0.35">
      <c r="A252" s="33">
        <v>4617</v>
      </c>
      <c r="B252" s="34" t="s">
        <v>234</v>
      </c>
      <c r="C252" s="81">
        <v>189686862</v>
      </c>
      <c r="D252" s="36">
        <v>13071</v>
      </c>
      <c r="E252" s="37">
        <f t="shared" si="42"/>
        <v>14512.039017672711</v>
      </c>
      <c r="F252" s="38">
        <f t="shared" si="39"/>
        <v>0.98732132504912784</v>
      </c>
      <c r="G252" s="39">
        <f t="shared" si="40"/>
        <v>111.81370496800955</v>
      </c>
      <c r="H252" s="39">
        <f t="shared" si="41"/>
        <v>0</v>
      </c>
      <c r="I252" s="37">
        <f t="shared" si="44"/>
        <v>111.81370496800955</v>
      </c>
      <c r="J252" s="40">
        <f t="shared" si="43"/>
        <v>-176.45273313174843</v>
      </c>
      <c r="K252" s="37">
        <f t="shared" si="45"/>
        <v>-64.639028163738885</v>
      </c>
      <c r="L252" s="37">
        <f t="shared" si="46"/>
        <v>1461516.9376368527</v>
      </c>
      <c r="M252" s="37">
        <f t="shared" si="47"/>
        <v>-844896.73712823098</v>
      </c>
      <c r="N252" s="41">
        <f>'jan-apr'!M252</f>
        <v>-6531211.2039433466</v>
      </c>
      <c r="O252" s="41">
        <f t="shared" si="48"/>
        <v>5686314.4668151159</v>
      </c>
      <c r="P252" s="4"/>
    </row>
    <row r="253" spans="1:16" s="34" customFormat="1" ht="14.5" x14ac:dyDescent="0.35">
      <c r="A253" s="33">
        <v>4618</v>
      </c>
      <c r="B253" s="34" t="s">
        <v>235</v>
      </c>
      <c r="C253" s="81">
        <v>181882869</v>
      </c>
      <c r="D253" s="36">
        <v>11048</v>
      </c>
      <c r="E253" s="37">
        <f t="shared" si="42"/>
        <v>16462.967867487328</v>
      </c>
      <c r="F253" s="38">
        <f t="shared" si="39"/>
        <v>1.1200520636262381</v>
      </c>
      <c r="G253" s="39">
        <f t="shared" si="40"/>
        <v>-1058.7436049207611</v>
      </c>
      <c r="H253" s="39">
        <f t="shared" si="41"/>
        <v>0</v>
      </c>
      <c r="I253" s="37">
        <f t="shared" si="44"/>
        <v>-1058.7436049207611</v>
      </c>
      <c r="J253" s="40">
        <f t="shared" si="43"/>
        <v>-176.45273313174843</v>
      </c>
      <c r="K253" s="37">
        <f t="shared" si="45"/>
        <v>-1235.1963380525094</v>
      </c>
      <c r="L253" s="37">
        <f t="shared" si="46"/>
        <v>-11696999.347164568</v>
      </c>
      <c r="M253" s="37">
        <f t="shared" si="47"/>
        <v>-13646449.142804123</v>
      </c>
      <c r="N253" s="41">
        <f>'jan-apr'!M253</f>
        <v>-18518586.412284143</v>
      </c>
      <c r="O253" s="41">
        <f t="shared" si="48"/>
        <v>4872137.2694800198</v>
      </c>
      <c r="P253" s="4"/>
    </row>
    <row r="254" spans="1:16" s="34" customFormat="1" ht="14.5" x14ac:dyDescent="0.35">
      <c r="A254" s="33">
        <v>4619</v>
      </c>
      <c r="B254" s="34" t="s">
        <v>236</v>
      </c>
      <c r="C254" s="81">
        <v>38888570</v>
      </c>
      <c r="D254" s="36">
        <v>906</v>
      </c>
      <c r="E254" s="37">
        <f t="shared" si="42"/>
        <v>42923.366445916115</v>
      </c>
      <c r="F254" s="38">
        <f t="shared" si="39"/>
        <v>2.9202757092467837</v>
      </c>
      <c r="G254" s="39">
        <f t="shared" si="40"/>
        <v>-16934.982751978034</v>
      </c>
      <c r="H254" s="39">
        <f t="shared" si="41"/>
        <v>0</v>
      </c>
      <c r="I254" s="37">
        <f t="shared" si="44"/>
        <v>-16934.982751978034</v>
      </c>
      <c r="J254" s="40">
        <f t="shared" si="43"/>
        <v>-176.45273313174843</v>
      </c>
      <c r="K254" s="37">
        <f t="shared" si="45"/>
        <v>-17111.435485109781</v>
      </c>
      <c r="L254" s="37">
        <f t="shared" si="46"/>
        <v>-15343094.373292098</v>
      </c>
      <c r="M254" s="37">
        <f t="shared" si="47"/>
        <v>-15502960.549509462</v>
      </c>
      <c r="N254" s="41">
        <f>'jan-apr'!M254</f>
        <v>-15621229.709660521</v>
      </c>
      <c r="O254" s="41">
        <f t="shared" si="48"/>
        <v>118269.16015105881</v>
      </c>
      <c r="P254" s="4"/>
    </row>
    <row r="255" spans="1:16" s="34" customFormat="1" ht="14.5" x14ac:dyDescent="0.35">
      <c r="A255" s="33">
        <v>4620</v>
      </c>
      <c r="B255" s="34" t="s">
        <v>237</v>
      </c>
      <c r="C255" s="81">
        <v>21734368</v>
      </c>
      <c r="D255" s="36">
        <v>1080</v>
      </c>
      <c r="E255" s="37">
        <f t="shared" si="42"/>
        <v>20124.414814814816</v>
      </c>
      <c r="F255" s="38">
        <f t="shared" si="39"/>
        <v>1.3691572822126885</v>
      </c>
      <c r="G255" s="39">
        <f t="shared" si="40"/>
        <v>-3255.6117733172537</v>
      </c>
      <c r="H255" s="39">
        <f t="shared" si="41"/>
        <v>0</v>
      </c>
      <c r="I255" s="37">
        <f t="shared" si="44"/>
        <v>-3255.6117733172537</v>
      </c>
      <c r="J255" s="40">
        <f t="shared" si="43"/>
        <v>-176.45273313174843</v>
      </c>
      <c r="K255" s="37">
        <f t="shared" si="45"/>
        <v>-3432.0645064490022</v>
      </c>
      <c r="L255" s="37">
        <f t="shared" si="46"/>
        <v>-3516060.7151826341</v>
      </c>
      <c r="M255" s="37">
        <f t="shared" si="47"/>
        <v>-3706629.6669649226</v>
      </c>
      <c r="N255" s="41">
        <f>'jan-apr'!M255</f>
        <v>-4566596.1731052576</v>
      </c>
      <c r="O255" s="41">
        <f t="shared" si="48"/>
        <v>859966.506140335</v>
      </c>
      <c r="P255" s="4"/>
    </row>
    <row r="256" spans="1:16" s="34" customFormat="1" ht="14.5" x14ac:dyDescent="0.35">
      <c r="A256" s="33">
        <v>4621</v>
      </c>
      <c r="B256" s="34" t="s">
        <v>238</v>
      </c>
      <c r="C256" s="81">
        <v>210831525</v>
      </c>
      <c r="D256" s="36">
        <v>15740</v>
      </c>
      <c r="E256" s="37">
        <f t="shared" si="42"/>
        <v>13394.633100381194</v>
      </c>
      <c r="F256" s="38">
        <f t="shared" si="39"/>
        <v>0.9112990176714757</v>
      </c>
      <c r="G256" s="39">
        <f t="shared" si="40"/>
        <v>782.25725534291962</v>
      </c>
      <c r="H256" s="39">
        <f t="shared" si="41"/>
        <v>0</v>
      </c>
      <c r="I256" s="37">
        <f t="shared" si="44"/>
        <v>782.25725534291962</v>
      </c>
      <c r="J256" s="40">
        <f t="shared" si="43"/>
        <v>-176.45273313174843</v>
      </c>
      <c r="K256" s="37">
        <f t="shared" si="45"/>
        <v>605.80452221117116</v>
      </c>
      <c r="L256" s="37">
        <f t="shared" si="46"/>
        <v>12312729.199097555</v>
      </c>
      <c r="M256" s="37">
        <f t="shared" si="47"/>
        <v>9535363.1796038337</v>
      </c>
      <c r="N256" s="41">
        <f>'jan-apr'!M256</f>
        <v>3900945.973447457</v>
      </c>
      <c r="O256" s="41">
        <f t="shared" si="48"/>
        <v>5634417.2061563767</v>
      </c>
      <c r="P256" s="4"/>
    </row>
    <row r="257" spans="1:16" s="34" customFormat="1" ht="14.5" x14ac:dyDescent="0.35">
      <c r="A257" s="33">
        <v>4622</v>
      </c>
      <c r="B257" s="34" t="s">
        <v>239</v>
      </c>
      <c r="C257" s="81">
        <v>112327256</v>
      </c>
      <c r="D257" s="36">
        <v>8457</v>
      </c>
      <c r="E257" s="37">
        <f t="shared" si="42"/>
        <v>13282.16341492255</v>
      </c>
      <c r="F257" s="38">
        <f t="shared" si="39"/>
        <v>0.90364718330556348</v>
      </c>
      <c r="G257" s="39">
        <f t="shared" si="40"/>
        <v>849.73906661810577</v>
      </c>
      <c r="H257" s="39">
        <f t="shared" si="41"/>
        <v>0</v>
      </c>
      <c r="I257" s="37">
        <f t="shared" si="44"/>
        <v>849.73906661810577</v>
      </c>
      <c r="J257" s="40">
        <f t="shared" si="43"/>
        <v>-176.45273313174843</v>
      </c>
      <c r="K257" s="37">
        <f t="shared" si="45"/>
        <v>673.28633348635731</v>
      </c>
      <c r="L257" s="37">
        <f t="shared" si="46"/>
        <v>7186243.2863893202</v>
      </c>
      <c r="M257" s="37">
        <f t="shared" si="47"/>
        <v>5693982.5222941237</v>
      </c>
      <c r="N257" s="41">
        <f>'jan-apr'!M257</f>
        <v>825260.72671188717</v>
      </c>
      <c r="O257" s="41">
        <f t="shared" si="48"/>
        <v>4868721.7955822367</v>
      </c>
      <c r="P257" s="4"/>
    </row>
    <row r="258" spans="1:16" s="34" customFormat="1" ht="14.5" x14ac:dyDescent="0.35">
      <c r="A258" s="33">
        <v>4623</v>
      </c>
      <c r="B258" s="34" t="s">
        <v>240</v>
      </c>
      <c r="C258" s="81">
        <v>34814937</v>
      </c>
      <c r="D258" s="36">
        <v>2485</v>
      </c>
      <c r="E258" s="37">
        <f t="shared" si="42"/>
        <v>14010.035010060363</v>
      </c>
      <c r="F258" s="38">
        <f t="shared" si="39"/>
        <v>0.95316766398384212</v>
      </c>
      <c r="G258" s="39">
        <f t="shared" si="40"/>
        <v>413.0161095354182</v>
      </c>
      <c r="H258" s="39">
        <f t="shared" si="41"/>
        <v>0</v>
      </c>
      <c r="I258" s="37">
        <f t="shared" si="44"/>
        <v>413.0161095354182</v>
      </c>
      <c r="J258" s="40">
        <f t="shared" si="43"/>
        <v>-176.45273313174843</v>
      </c>
      <c r="K258" s="37">
        <f t="shared" si="45"/>
        <v>236.56337640366976</v>
      </c>
      <c r="L258" s="37">
        <f t="shared" si="46"/>
        <v>1026345.0321955142</v>
      </c>
      <c r="M258" s="37">
        <f t="shared" si="47"/>
        <v>587859.9903631194</v>
      </c>
      <c r="N258" s="41">
        <f>'jan-apr'!M258</f>
        <v>-531112.79459867079</v>
      </c>
      <c r="O258" s="41">
        <f t="shared" si="48"/>
        <v>1118972.7849617903</v>
      </c>
      <c r="P258" s="4"/>
    </row>
    <row r="259" spans="1:16" s="34" customFormat="1" ht="14.5" x14ac:dyDescent="0.35">
      <c r="A259" s="33">
        <v>4624</v>
      </c>
      <c r="B259" s="34" t="s">
        <v>427</v>
      </c>
      <c r="C259" s="81">
        <v>332160253</v>
      </c>
      <c r="D259" s="36">
        <v>24908</v>
      </c>
      <c r="E259" s="37">
        <f t="shared" si="42"/>
        <v>13335.484703709652</v>
      </c>
      <c r="F259" s="38">
        <f t="shared" si="39"/>
        <v>0.90727487789999628</v>
      </c>
      <c r="G259" s="39">
        <f t="shared" si="40"/>
        <v>817.74629334584495</v>
      </c>
      <c r="H259" s="39">
        <f t="shared" si="41"/>
        <v>0</v>
      </c>
      <c r="I259" s="37">
        <f t="shared" si="44"/>
        <v>817.74629334584495</v>
      </c>
      <c r="J259" s="40">
        <f t="shared" si="43"/>
        <v>-176.45273313174843</v>
      </c>
      <c r="K259" s="37">
        <f t="shared" si="45"/>
        <v>641.29356021409649</v>
      </c>
      <c r="L259" s="37">
        <f t="shared" si="46"/>
        <v>20368424.674658306</v>
      </c>
      <c r="M259" s="37">
        <f t="shared" si="47"/>
        <v>15973339.997812714</v>
      </c>
      <c r="N259" s="41">
        <f>'jan-apr'!M259</f>
        <v>9681547.8995317239</v>
      </c>
      <c r="O259" s="41">
        <f t="shared" si="48"/>
        <v>6291792.0982809905</v>
      </c>
      <c r="P259" s="4"/>
    </row>
    <row r="260" spans="1:16" s="34" customFormat="1" ht="14.5" x14ac:dyDescent="0.35">
      <c r="A260" s="33">
        <v>4625</v>
      </c>
      <c r="B260" s="34" t="s">
        <v>241</v>
      </c>
      <c r="C260" s="81">
        <v>116431725</v>
      </c>
      <c r="D260" s="36">
        <v>5236</v>
      </c>
      <c r="E260" s="37">
        <f t="shared" si="42"/>
        <v>22236.769480519481</v>
      </c>
      <c r="F260" s="38">
        <f t="shared" si="39"/>
        <v>1.5128705677804462</v>
      </c>
      <c r="G260" s="39">
        <f t="shared" si="40"/>
        <v>-4523.0245727400525</v>
      </c>
      <c r="H260" s="39">
        <f t="shared" si="41"/>
        <v>0</v>
      </c>
      <c r="I260" s="37">
        <f t="shared" si="44"/>
        <v>-4523.0245727400525</v>
      </c>
      <c r="J260" s="40">
        <f t="shared" si="43"/>
        <v>-176.45273313174843</v>
      </c>
      <c r="K260" s="37">
        <f t="shared" si="45"/>
        <v>-4699.477305871801</v>
      </c>
      <c r="L260" s="37">
        <f t="shared" si="46"/>
        <v>-23682556.662866917</v>
      </c>
      <c r="M260" s="37">
        <f t="shared" si="47"/>
        <v>-24606463.17354475</v>
      </c>
      <c r="N260" s="41">
        <f>'jan-apr'!M260</f>
        <v>-15403181.966647338</v>
      </c>
      <c r="O260" s="41">
        <f t="shared" si="48"/>
        <v>-9203281.2068974115</v>
      </c>
      <c r="P260" s="4"/>
    </row>
    <row r="261" spans="1:16" s="34" customFormat="1" ht="14.5" x14ac:dyDescent="0.35">
      <c r="A261" s="33">
        <v>4626</v>
      </c>
      <c r="B261" s="34" t="s">
        <v>246</v>
      </c>
      <c r="C261" s="81">
        <v>509196325</v>
      </c>
      <c r="D261" s="36">
        <v>38316</v>
      </c>
      <c r="E261" s="37">
        <f t="shared" si="42"/>
        <v>13289.391507464245</v>
      </c>
      <c r="F261" s="38">
        <f t="shared" si="39"/>
        <v>0.90413894396698069</v>
      </c>
      <c r="G261" s="39">
        <f t="shared" si="40"/>
        <v>845.40221109308914</v>
      </c>
      <c r="H261" s="39">
        <f t="shared" si="41"/>
        <v>0</v>
      </c>
      <c r="I261" s="37">
        <f t="shared" si="44"/>
        <v>845.40221109308914</v>
      </c>
      <c r="J261" s="40">
        <f t="shared" si="43"/>
        <v>-176.45273313174843</v>
      </c>
      <c r="K261" s="37">
        <f t="shared" si="45"/>
        <v>668.94947796134068</v>
      </c>
      <c r="L261" s="37">
        <f t="shared" si="46"/>
        <v>32392431.120242804</v>
      </c>
      <c r="M261" s="37">
        <f t="shared" si="47"/>
        <v>25631468.197566729</v>
      </c>
      <c r="N261" s="41">
        <f>'jan-apr'!M261</f>
        <v>14757393.049721248</v>
      </c>
      <c r="O261" s="41">
        <f t="shared" si="48"/>
        <v>10874075.147845481</v>
      </c>
      <c r="P261" s="4"/>
    </row>
    <row r="262" spans="1:16" s="34" customFormat="1" ht="14.5" x14ac:dyDescent="0.35">
      <c r="A262" s="33">
        <v>4627</v>
      </c>
      <c r="B262" s="34" t="s">
        <v>242</v>
      </c>
      <c r="C262" s="81">
        <v>365337097</v>
      </c>
      <c r="D262" s="36">
        <v>29553</v>
      </c>
      <c r="E262" s="37">
        <f t="shared" si="42"/>
        <v>12362.098500998207</v>
      </c>
      <c r="F262" s="38">
        <f t="shared" si="39"/>
        <v>0.84105089970677027</v>
      </c>
      <c r="G262" s="39">
        <f t="shared" si="40"/>
        <v>1401.7780149727116</v>
      </c>
      <c r="H262" s="39">
        <f t="shared" si="41"/>
        <v>303.26001032573646</v>
      </c>
      <c r="I262" s="37">
        <f t="shared" si="44"/>
        <v>1705.038025298448</v>
      </c>
      <c r="J262" s="40">
        <f t="shared" si="43"/>
        <v>-176.45273313174843</v>
      </c>
      <c r="K262" s="37">
        <f t="shared" si="45"/>
        <v>1528.5852921666997</v>
      </c>
      <c r="L262" s="37">
        <f t="shared" si="46"/>
        <v>50388988.761645034</v>
      </c>
      <c r="M262" s="37">
        <f t="shared" si="47"/>
        <v>45174281.139402479</v>
      </c>
      <c r="N262" s="41">
        <f>'jan-apr'!M262</f>
        <v>28143783.800594289</v>
      </c>
      <c r="O262" s="41">
        <f t="shared" si="48"/>
        <v>17030497.33880819</v>
      </c>
      <c r="P262" s="4"/>
    </row>
    <row r="263" spans="1:16" s="34" customFormat="1" ht="14.5" x14ac:dyDescent="0.35">
      <c r="A263" s="33">
        <v>4628</v>
      </c>
      <c r="B263" s="34" t="s">
        <v>243</v>
      </c>
      <c r="C263" s="81">
        <v>60139448</v>
      </c>
      <c r="D263" s="36">
        <v>3977</v>
      </c>
      <c r="E263" s="37">
        <f t="shared" si="42"/>
        <v>15121.812421423183</v>
      </c>
      <c r="F263" s="38">
        <f t="shared" si="39"/>
        <v>1.0288070379966654</v>
      </c>
      <c r="G263" s="39">
        <f t="shared" si="40"/>
        <v>-254.05033728227389</v>
      </c>
      <c r="H263" s="39">
        <f t="shared" si="41"/>
        <v>0</v>
      </c>
      <c r="I263" s="37">
        <f t="shared" si="44"/>
        <v>-254.05033728227389</v>
      </c>
      <c r="J263" s="40">
        <f t="shared" si="43"/>
        <v>-176.45273313174843</v>
      </c>
      <c r="K263" s="37">
        <f t="shared" si="45"/>
        <v>-430.50307041402232</v>
      </c>
      <c r="L263" s="37">
        <f t="shared" si="46"/>
        <v>-1010358.1913716033</v>
      </c>
      <c r="M263" s="37">
        <f t="shared" si="47"/>
        <v>-1712110.7110365666</v>
      </c>
      <c r="N263" s="41">
        <f>'jan-apr'!M263</f>
        <v>-4937146.9478144506</v>
      </c>
      <c r="O263" s="41">
        <f t="shared" si="48"/>
        <v>3225036.236777884</v>
      </c>
      <c r="P263" s="4"/>
    </row>
    <row r="264" spans="1:16" s="34" customFormat="1" ht="14.5" x14ac:dyDescent="0.35">
      <c r="A264" s="33">
        <v>4629</v>
      </c>
      <c r="B264" s="34" t="s">
        <v>244</v>
      </c>
      <c r="C264" s="81">
        <v>20964314</v>
      </c>
      <c r="D264" s="36">
        <v>388</v>
      </c>
      <c r="E264" s="37">
        <f t="shared" si="42"/>
        <v>54031.737113402065</v>
      </c>
      <c r="F264" s="38">
        <f t="shared" ref="F264:F327" si="49">IF(ISNUMBER(C264),E264/E$364,"")</f>
        <v>3.6760296893182867</v>
      </c>
      <c r="G264" s="39">
        <f t="shared" ref="G264:G327" si="50">(E$364-E264)*0.6</f>
        <v>-23600.005152469603</v>
      </c>
      <c r="H264" s="39">
        <f t="shared" ref="H264:H327" si="51">IF(E264&gt;=E$364*0.9,0,IF(E264&lt;0.9*E$364,(E$364*0.9-E264)*0.35))</f>
        <v>0</v>
      </c>
      <c r="I264" s="37">
        <f t="shared" si="44"/>
        <v>-23600.005152469603</v>
      </c>
      <c r="J264" s="40">
        <f t="shared" si="43"/>
        <v>-176.45273313174843</v>
      </c>
      <c r="K264" s="37">
        <f t="shared" si="45"/>
        <v>-23776.45788560135</v>
      </c>
      <c r="L264" s="37">
        <f t="shared" si="46"/>
        <v>-9156801.9991582055</v>
      </c>
      <c r="M264" s="37">
        <f t="shared" si="47"/>
        <v>-9225265.6596133243</v>
      </c>
      <c r="N264" s="41">
        <f>'jan-apr'!M264</f>
        <v>-9312737.9851526283</v>
      </c>
      <c r="O264" s="41">
        <f t="shared" si="48"/>
        <v>87472.325539303944</v>
      </c>
      <c r="P264" s="4"/>
    </row>
    <row r="265" spans="1:16" s="34" customFormat="1" ht="14.5" x14ac:dyDescent="0.35">
      <c r="A265" s="33">
        <v>4630</v>
      </c>
      <c r="B265" s="34" t="s">
        <v>245</v>
      </c>
      <c r="C265" s="81">
        <v>93576044</v>
      </c>
      <c r="D265" s="36">
        <v>8098</v>
      </c>
      <c r="E265" s="37">
        <f t="shared" ref="E265:E328" si="52">(C265)/D265</f>
        <v>11555.45122252408</v>
      </c>
      <c r="F265" s="38">
        <f t="shared" si="49"/>
        <v>0.78617094390865871</v>
      </c>
      <c r="G265" s="39">
        <f t="shared" si="50"/>
        <v>1885.7663820571879</v>
      </c>
      <c r="H265" s="39">
        <f t="shared" si="51"/>
        <v>585.586557791681</v>
      </c>
      <c r="I265" s="37">
        <f t="shared" si="44"/>
        <v>2471.352939848869</v>
      </c>
      <c r="J265" s="40">
        <f t="shared" ref="J265:J328" si="53">I$366</f>
        <v>-176.45273313174843</v>
      </c>
      <c r="K265" s="37">
        <f t="shared" si="45"/>
        <v>2294.9002067171205</v>
      </c>
      <c r="L265" s="37">
        <f t="shared" si="46"/>
        <v>20013016.10689614</v>
      </c>
      <c r="M265" s="37">
        <f t="shared" si="47"/>
        <v>18584101.873995241</v>
      </c>
      <c r="N265" s="41">
        <f>'jan-apr'!M265</f>
        <v>11334212.555399204</v>
      </c>
      <c r="O265" s="41">
        <f t="shared" si="48"/>
        <v>7249889.3185960371</v>
      </c>
      <c r="P265" s="4"/>
    </row>
    <row r="266" spans="1:16" s="34" customFormat="1" ht="14.5" x14ac:dyDescent="0.35">
      <c r="A266" s="33">
        <v>4631</v>
      </c>
      <c r="B266" s="34" t="s">
        <v>428</v>
      </c>
      <c r="C266" s="81">
        <v>373770157</v>
      </c>
      <c r="D266" s="36">
        <v>29224</v>
      </c>
      <c r="E266" s="37">
        <f t="shared" si="52"/>
        <v>12789.835648781824</v>
      </c>
      <c r="F266" s="38">
        <f t="shared" si="49"/>
        <v>0.87015184182856042</v>
      </c>
      <c r="G266" s="39">
        <f t="shared" si="50"/>
        <v>1145.1357263025416</v>
      </c>
      <c r="H266" s="39">
        <f t="shared" si="51"/>
        <v>153.55200860147059</v>
      </c>
      <c r="I266" s="37">
        <f t="shared" si="44"/>
        <v>1298.6877349040121</v>
      </c>
      <c r="J266" s="40">
        <f t="shared" si="53"/>
        <v>-176.45273313174843</v>
      </c>
      <c r="K266" s="37">
        <f t="shared" si="45"/>
        <v>1122.2350017722638</v>
      </c>
      <c r="L266" s="37">
        <f t="shared" si="46"/>
        <v>37952850.364834853</v>
      </c>
      <c r="M266" s="37">
        <f t="shared" si="47"/>
        <v>32796195.691792637</v>
      </c>
      <c r="N266" s="41">
        <f>'jan-apr'!M266</f>
        <v>20317407.987698957</v>
      </c>
      <c r="O266" s="41">
        <f t="shared" si="48"/>
        <v>12478787.70409368</v>
      </c>
      <c r="P266" s="4"/>
    </row>
    <row r="267" spans="1:16" s="34" customFormat="1" ht="14.5" x14ac:dyDescent="0.35">
      <c r="A267" s="33">
        <v>4632</v>
      </c>
      <c r="B267" s="34" t="s">
        <v>247</v>
      </c>
      <c r="C267" s="81">
        <v>45194903</v>
      </c>
      <c r="D267" s="36">
        <v>2870</v>
      </c>
      <c r="E267" s="37">
        <f t="shared" si="52"/>
        <v>15747.352961672474</v>
      </c>
      <c r="F267" s="38">
        <f t="shared" si="49"/>
        <v>1.0713654623723685</v>
      </c>
      <c r="G267" s="39">
        <f t="shared" si="50"/>
        <v>-629.37466143184827</v>
      </c>
      <c r="H267" s="39">
        <f t="shared" si="51"/>
        <v>0</v>
      </c>
      <c r="I267" s="37">
        <f t="shared" si="44"/>
        <v>-629.37466143184827</v>
      </c>
      <c r="J267" s="40">
        <f t="shared" si="53"/>
        <v>-176.45273313174843</v>
      </c>
      <c r="K267" s="37">
        <f t="shared" si="45"/>
        <v>-805.82739456359673</v>
      </c>
      <c r="L267" s="37">
        <f t="shared" si="46"/>
        <v>-1806305.2783094046</v>
      </c>
      <c r="M267" s="37">
        <f t="shared" si="47"/>
        <v>-2312724.6223975224</v>
      </c>
      <c r="N267" s="41">
        <f>'jan-apr'!M267</f>
        <v>-1713049.4303815628</v>
      </c>
      <c r="O267" s="41">
        <f t="shared" si="48"/>
        <v>-599675.19201595965</v>
      </c>
      <c r="P267" s="4"/>
    </row>
    <row r="268" spans="1:16" s="34" customFormat="1" ht="14.5" x14ac:dyDescent="0.35">
      <c r="A268" s="33">
        <v>4633</v>
      </c>
      <c r="B268" s="34" t="s">
        <v>248</v>
      </c>
      <c r="C268" s="81">
        <v>7052174</v>
      </c>
      <c r="D268" s="36">
        <v>548</v>
      </c>
      <c r="E268" s="37">
        <f t="shared" si="52"/>
        <v>12868.930656934306</v>
      </c>
      <c r="F268" s="38">
        <f t="shared" si="49"/>
        <v>0.8755330420967502</v>
      </c>
      <c r="G268" s="39">
        <f t="shared" si="50"/>
        <v>1097.678721411052</v>
      </c>
      <c r="H268" s="39">
        <f t="shared" si="51"/>
        <v>125.86875574810173</v>
      </c>
      <c r="I268" s="37">
        <f t="shared" si="44"/>
        <v>1223.5474771591537</v>
      </c>
      <c r="J268" s="40">
        <f t="shared" si="53"/>
        <v>-176.45273313174843</v>
      </c>
      <c r="K268" s="37">
        <f t="shared" si="45"/>
        <v>1047.0947440274053</v>
      </c>
      <c r="L268" s="37">
        <f t="shared" si="46"/>
        <v>670504.01748321624</v>
      </c>
      <c r="M268" s="37">
        <f t="shared" si="47"/>
        <v>573807.9197270181</v>
      </c>
      <c r="N268" s="41">
        <f>'jan-apr'!M268</f>
        <v>-72339.418205259964</v>
      </c>
      <c r="O268" s="41">
        <f t="shared" si="48"/>
        <v>646147.33793227805</v>
      </c>
      <c r="P268" s="4"/>
    </row>
    <row r="269" spans="1:16" s="34" customFormat="1" ht="14.5" x14ac:dyDescent="0.35">
      <c r="A269" s="33">
        <v>4634</v>
      </c>
      <c r="B269" s="34" t="s">
        <v>249</v>
      </c>
      <c r="C269" s="81">
        <v>33554596</v>
      </c>
      <c r="D269" s="36">
        <v>1691</v>
      </c>
      <c r="E269" s="37">
        <f t="shared" si="52"/>
        <v>19843.049083382615</v>
      </c>
      <c r="F269" s="38">
        <f t="shared" si="49"/>
        <v>1.3500146664546442</v>
      </c>
      <c r="G269" s="39">
        <f t="shared" si="50"/>
        <v>-3086.7923344579331</v>
      </c>
      <c r="H269" s="39">
        <f t="shared" si="51"/>
        <v>0</v>
      </c>
      <c r="I269" s="37">
        <f t="shared" si="44"/>
        <v>-3086.7923344579331</v>
      </c>
      <c r="J269" s="40">
        <f t="shared" si="53"/>
        <v>-176.45273313174843</v>
      </c>
      <c r="K269" s="37">
        <f t="shared" si="45"/>
        <v>-3263.2450675896816</v>
      </c>
      <c r="L269" s="37">
        <f t="shared" si="46"/>
        <v>-5219765.837568365</v>
      </c>
      <c r="M269" s="37">
        <f t="shared" si="47"/>
        <v>-5518147.4092941517</v>
      </c>
      <c r="N269" s="41">
        <f>'jan-apr'!M269</f>
        <v>-5913411.3280749898</v>
      </c>
      <c r="O269" s="41">
        <f t="shared" si="48"/>
        <v>395263.91878083814</v>
      </c>
      <c r="P269" s="4"/>
    </row>
    <row r="270" spans="1:16" s="34" customFormat="1" ht="14.5" x14ac:dyDescent="0.35">
      <c r="A270" s="33">
        <v>4635</v>
      </c>
      <c r="B270" s="34" t="s">
        <v>250</v>
      </c>
      <c r="C270" s="81">
        <v>33858497</v>
      </c>
      <c r="D270" s="36">
        <v>2297</v>
      </c>
      <c r="E270" s="37">
        <f t="shared" si="52"/>
        <v>14740.312146277754</v>
      </c>
      <c r="F270" s="38">
        <f t="shared" si="49"/>
        <v>1.0028518047793007</v>
      </c>
      <c r="G270" s="39">
        <f t="shared" si="50"/>
        <v>-25.150172195016783</v>
      </c>
      <c r="H270" s="39">
        <f t="shared" si="51"/>
        <v>0</v>
      </c>
      <c r="I270" s="37">
        <f t="shared" si="44"/>
        <v>-25.150172195016783</v>
      </c>
      <c r="J270" s="40">
        <f t="shared" si="53"/>
        <v>-176.45273313174843</v>
      </c>
      <c r="K270" s="37">
        <f t="shared" si="45"/>
        <v>-201.60290532676521</v>
      </c>
      <c r="L270" s="37">
        <f t="shared" si="46"/>
        <v>-57769.945531953548</v>
      </c>
      <c r="M270" s="37">
        <f t="shared" si="47"/>
        <v>-463081.87353557971</v>
      </c>
      <c r="N270" s="41">
        <f>'jan-apr'!M270</f>
        <v>-341916.70076183003</v>
      </c>
      <c r="O270" s="41">
        <f t="shared" si="48"/>
        <v>-121165.17277374968</v>
      </c>
      <c r="P270" s="4"/>
    </row>
    <row r="271" spans="1:16" s="34" customFormat="1" ht="14.5" x14ac:dyDescent="0.35">
      <c r="A271" s="33">
        <v>4636</v>
      </c>
      <c r="B271" s="34" t="s">
        <v>251</v>
      </c>
      <c r="C271" s="81">
        <v>11651815</v>
      </c>
      <c r="D271" s="36">
        <v>802</v>
      </c>
      <c r="E271" s="37">
        <f t="shared" si="52"/>
        <v>14528.447630922694</v>
      </c>
      <c r="F271" s="38">
        <f t="shared" si="49"/>
        <v>0.98843767911601421</v>
      </c>
      <c r="G271" s="39">
        <f t="shared" si="50"/>
        <v>101.96853701801956</v>
      </c>
      <c r="H271" s="39">
        <f t="shared" si="51"/>
        <v>0</v>
      </c>
      <c r="I271" s="37">
        <f t="shared" si="44"/>
        <v>101.96853701801956</v>
      </c>
      <c r="J271" s="40">
        <f t="shared" si="53"/>
        <v>-176.45273313174843</v>
      </c>
      <c r="K271" s="37">
        <f t="shared" si="45"/>
        <v>-74.484196113728871</v>
      </c>
      <c r="L271" s="37">
        <f t="shared" si="46"/>
        <v>81778.766688451695</v>
      </c>
      <c r="M271" s="37">
        <f t="shared" si="47"/>
        <v>-59736.325283210557</v>
      </c>
      <c r="N271" s="41">
        <f>'jan-apr'!M271</f>
        <v>-207250.99817631143</v>
      </c>
      <c r="O271" s="41">
        <f t="shared" si="48"/>
        <v>147514.67289310088</v>
      </c>
      <c r="P271" s="4"/>
    </row>
    <row r="272" spans="1:16" s="34" customFormat="1" ht="14.5" x14ac:dyDescent="0.35">
      <c r="A272" s="33">
        <v>4637</v>
      </c>
      <c r="B272" s="34" t="s">
        <v>252</v>
      </c>
      <c r="C272" s="81">
        <v>18921535</v>
      </c>
      <c r="D272" s="36">
        <v>1328</v>
      </c>
      <c r="E272" s="37">
        <f t="shared" si="52"/>
        <v>14248.143825301206</v>
      </c>
      <c r="F272" s="38">
        <f t="shared" si="49"/>
        <v>0.96936731109636542</v>
      </c>
      <c r="G272" s="39">
        <f t="shared" si="50"/>
        <v>270.15082039091249</v>
      </c>
      <c r="H272" s="39">
        <f t="shared" si="51"/>
        <v>0</v>
      </c>
      <c r="I272" s="37">
        <f t="shared" si="44"/>
        <v>270.15082039091249</v>
      </c>
      <c r="J272" s="40">
        <f t="shared" si="53"/>
        <v>-176.45273313174843</v>
      </c>
      <c r="K272" s="37">
        <f t="shared" si="45"/>
        <v>93.698087259164055</v>
      </c>
      <c r="L272" s="37">
        <f t="shared" si="46"/>
        <v>358760.28947913181</v>
      </c>
      <c r="M272" s="37">
        <f t="shared" si="47"/>
        <v>124431.05988016987</v>
      </c>
      <c r="N272" s="41">
        <f>'jan-apr'!M272</f>
        <v>-41011.254336834463</v>
      </c>
      <c r="O272" s="41">
        <f t="shared" si="48"/>
        <v>165442.31421700434</v>
      </c>
      <c r="P272" s="4"/>
    </row>
    <row r="273" spans="1:16" s="34" customFormat="1" ht="14.5" x14ac:dyDescent="0.35">
      <c r="A273" s="33">
        <v>4638</v>
      </c>
      <c r="B273" s="34" t="s">
        <v>253</v>
      </c>
      <c r="C273" s="81">
        <v>65948014</v>
      </c>
      <c r="D273" s="36">
        <v>4101</v>
      </c>
      <c r="E273" s="37">
        <f t="shared" si="52"/>
        <v>16080.959278224824</v>
      </c>
      <c r="F273" s="38">
        <f t="shared" si="49"/>
        <v>1.0940622474417934</v>
      </c>
      <c r="G273" s="39">
        <f t="shared" si="50"/>
        <v>-829.53845136325833</v>
      </c>
      <c r="H273" s="39">
        <f t="shared" si="51"/>
        <v>0</v>
      </c>
      <c r="I273" s="37">
        <f t="shared" si="44"/>
        <v>-829.53845136325833</v>
      </c>
      <c r="J273" s="40">
        <f t="shared" si="53"/>
        <v>-176.45273313174843</v>
      </c>
      <c r="K273" s="37">
        <f t="shared" si="45"/>
        <v>-1005.9911844950068</v>
      </c>
      <c r="L273" s="37">
        <f t="shared" si="46"/>
        <v>-3401937.1890407223</v>
      </c>
      <c r="M273" s="37">
        <f t="shared" si="47"/>
        <v>-4125569.8476140229</v>
      </c>
      <c r="N273" s="41">
        <f>'jan-apr'!M273</f>
        <v>-5800745.9884302402</v>
      </c>
      <c r="O273" s="41">
        <f t="shared" si="48"/>
        <v>1675176.1408162173</v>
      </c>
      <c r="P273" s="4"/>
    </row>
    <row r="274" spans="1:16" s="34" customFormat="1" ht="14.5" x14ac:dyDescent="0.35">
      <c r="A274" s="33">
        <v>4639</v>
      </c>
      <c r="B274" s="34" t="s">
        <v>254</v>
      </c>
      <c r="C274" s="81">
        <v>44199154</v>
      </c>
      <c r="D274" s="36">
        <v>2635</v>
      </c>
      <c r="E274" s="37">
        <f t="shared" si="52"/>
        <v>16773.872485768501</v>
      </c>
      <c r="F274" s="38">
        <f t="shared" si="49"/>
        <v>1.1412043468657913</v>
      </c>
      <c r="G274" s="39">
        <f t="shared" si="50"/>
        <v>-1245.2863758894648</v>
      </c>
      <c r="H274" s="39">
        <f t="shared" si="51"/>
        <v>0</v>
      </c>
      <c r="I274" s="37">
        <f t="shared" si="44"/>
        <v>-1245.2863758894648</v>
      </c>
      <c r="J274" s="40">
        <f t="shared" si="53"/>
        <v>-176.45273313174843</v>
      </c>
      <c r="K274" s="37">
        <f t="shared" si="45"/>
        <v>-1421.7391090212132</v>
      </c>
      <c r="L274" s="37">
        <f t="shared" si="46"/>
        <v>-3281329.6004687399</v>
      </c>
      <c r="M274" s="37">
        <f t="shared" si="47"/>
        <v>-3746282.5522708967</v>
      </c>
      <c r="N274" s="41">
        <f>'jan-apr'!M274</f>
        <v>-5249889.6630855119</v>
      </c>
      <c r="O274" s="41">
        <f t="shared" si="48"/>
        <v>1503607.1108146152</v>
      </c>
      <c r="P274" s="4"/>
    </row>
    <row r="275" spans="1:16" s="34" customFormat="1" ht="14.5" x14ac:dyDescent="0.35">
      <c r="A275" s="33">
        <v>4640</v>
      </c>
      <c r="B275" s="34" t="s">
        <v>255</v>
      </c>
      <c r="C275" s="81">
        <v>154652862</v>
      </c>
      <c r="D275" s="36">
        <v>11847</v>
      </c>
      <c r="E275" s="37">
        <f t="shared" si="52"/>
        <v>13054.179285895163</v>
      </c>
      <c r="F275" s="38">
        <f t="shared" si="49"/>
        <v>0.88813636555711528</v>
      </c>
      <c r="G275" s="39">
        <f t="shared" si="50"/>
        <v>986.52954403453805</v>
      </c>
      <c r="H275" s="39">
        <f t="shared" si="51"/>
        <v>61.031735611801828</v>
      </c>
      <c r="I275" s="37">
        <f t="shared" si="44"/>
        <v>1047.5612796463399</v>
      </c>
      <c r="J275" s="40">
        <f t="shared" si="53"/>
        <v>-176.45273313174843</v>
      </c>
      <c r="K275" s="37">
        <f t="shared" si="45"/>
        <v>871.10854651459147</v>
      </c>
      <c r="L275" s="37">
        <f t="shared" si="46"/>
        <v>12410458.479970189</v>
      </c>
      <c r="M275" s="37">
        <f t="shared" si="47"/>
        <v>10320022.950558364</v>
      </c>
      <c r="N275" s="41">
        <f>'jan-apr'!M275</f>
        <v>4341647.1389092719</v>
      </c>
      <c r="O275" s="41">
        <f t="shared" si="48"/>
        <v>5978375.8116490925</v>
      </c>
      <c r="P275" s="4"/>
    </row>
    <row r="276" spans="1:16" s="34" customFormat="1" ht="14.5" x14ac:dyDescent="0.35">
      <c r="A276" s="33">
        <v>4641</v>
      </c>
      <c r="B276" s="34" t="s">
        <v>256</v>
      </c>
      <c r="C276" s="81">
        <v>55395908</v>
      </c>
      <c r="D276" s="36">
        <v>1781</v>
      </c>
      <c r="E276" s="37">
        <f t="shared" si="52"/>
        <v>31103.822571588997</v>
      </c>
      <c r="F276" s="38">
        <f t="shared" si="49"/>
        <v>2.1161373173043665</v>
      </c>
      <c r="G276" s="39">
        <f t="shared" si="50"/>
        <v>-9843.2564273817607</v>
      </c>
      <c r="H276" s="39">
        <f t="shared" si="51"/>
        <v>0</v>
      </c>
      <c r="I276" s="37">
        <f t="shared" si="44"/>
        <v>-9843.2564273817607</v>
      </c>
      <c r="J276" s="40">
        <f t="shared" si="53"/>
        <v>-176.45273313174843</v>
      </c>
      <c r="K276" s="37">
        <f t="shared" si="45"/>
        <v>-10019.709160513508</v>
      </c>
      <c r="L276" s="37">
        <f t="shared" si="46"/>
        <v>-17530839.697166916</v>
      </c>
      <c r="M276" s="37">
        <f t="shared" si="47"/>
        <v>-17845102.014874559</v>
      </c>
      <c r="N276" s="41">
        <f>'jan-apr'!M276</f>
        <v>-18590043.009167098</v>
      </c>
      <c r="O276" s="41">
        <f t="shared" si="48"/>
        <v>744940.99429253861</v>
      </c>
      <c r="P276" s="4"/>
    </row>
    <row r="277" spans="1:16" s="34" customFormat="1" ht="14.5" x14ac:dyDescent="0.35">
      <c r="A277" s="33">
        <v>4642</v>
      </c>
      <c r="B277" s="34" t="s">
        <v>257</v>
      </c>
      <c r="C277" s="81">
        <v>41001353</v>
      </c>
      <c r="D277" s="36">
        <v>2126</v>
      </c>
      <c r="E277" s="37">
        <f t="shared" si="52"/>
        <v>19285.678739416744</v>
      </c>
      <c r="F277" s="38">
        <f t="shared" si="49"/>
        <v>1.3120941767235104</v>
      </c>
      <c r="G277" s="39">
        <f t="shared" si="50"/>
        <v>-2752.3701280784103</v>
      </c>
      <c r="H277" s="39">
        <f t="shared" si="51"/>
        <v>0</v>
      </c>
      <c r="I277" s="37">
        <f t="shared" si="44"/>
        <v>-2752.3701280784103</v>
      </c>
      <c r="J277" s="40">
        <f t="shared" si="53"/>
        <v>-176.45273313174843</v>
      </c>
      <c r="K277" s="37">
        <f t="shared" si="45"/>
        <v>-2928.8228612101589</v>
      </c>
      <c r="L277" s="37">
        <f t="shared" si="46"/>
        <v>-5851538.8922947003</v>
      </c>
      <c r="M277" s="37">
        <f t="shared" si="47"/>
        <v>-6226677.4029327976</v>
      </c>
      <c r="N277" s="41">
        <f>'jan-apr'!M277</f>
        <v>-7196509.7866868284</v>
      </c>
      <c r="O277" s="41">
        <f t="shared" si="48"/>
        <v>969832.3837540308</v>
      </c>
      <c r="P277" s="4"/>
    </row>
    <row r="278" spans="1:16" s="34" customFormat="1" ht="14.5" x14ac:dyDescent="0.35">
      <c r="A278" s="33">
        <v>4643</v>
      </c>
      <c r="B278" s="34" t="s">
        <v>258</v>
      </c>
      <c r="C278" s="81">
        <v>96145397</v>
      </c>
      <c r="D278" s="36">
        <v>5193</v>
      </c>
      <c r="E278" s="37">
        <f t="shared" si="52"/>
        <v>18514.422684382822</v>
      </c>
      <c r="F278" s="38">
        <f t="shared" si="49"/>
        <v>1.2596220500098947</v>
      </c>
      <c r="G278" s="39">
        <f t="shared" si="50"/>
        <v>-2289.6164950580574</v>
      </c>
      <c r="H278" s="39">
        <f t="shared" si="51"/>
        <v>0</v>
      </c>
      <c r="I278" s="37">
        <f t="shared" si="44"/>
        <v>-2289.6164950580574</v>
      </c>
      <c r="J278" s="40">
        <f t="shared" si="53"/>
        <v>-176.45273313174843</v>
      </c>
      <c r="K278" s="37">
        <f t="shared" si="45"/>
        <v>-2466.0692281898059</v>
      </c>
      <c r="L278" s="37">
        <f t="shared" si="46"/>
        <v>-11889978.458836492</v>
      </c>
      <c r="M278" s="37">
        <f t="shared" si="47"/>
        <v>-12806297.501989663</v>
      </c>
      <c r="N278" s="41">
        <f>'jan-apr'!M278</f>
        <v>-12707701.759014446</v>
      </c>
      <c r="O278" s="41">
        <f t="shared" si="48"/>
        <v>-98595.742975216359</v>
      </c>
      <c r="P278" s="4"/>
    </row>
    <row r="279" spans="1:16" s="34" customFormat="1" ht="14.5" x14ac:dyDescent="0.35">
      <c r="A279" s="33">
        <v>4644</v>
      </c>
      <c r="B279" s="34" t="s">
        <v>259</v>
      </c>
      <c r="C279" s="81">
        <v>94282219</v>
      </c>
      <c r="D279" s="36">
        <v>5174</v>
      </c>
      <c r="E279" s="37">
        <f t="shared" si="52"/>
        <v>18222.307499033628</v>
      </c>
      <c r="F279" s="38">
        <f t="shared" si="49"/>
        <v>1.2397480990430656</v>
      </c>
      <c r="G279" s="39">
        <f t="shared" si="50"/>
        <v>-2114.3473838485411</v>
      </c>
      <c r="H279" s="39">
        <f t="shared" si="51"/>
        <v>0</v>
      </c>
      <c r="I279" s="37">
        <f t="shared" si="44"/>
        <v>-2114.3473838485411</v>
      </c>
      <c r="J279" s="40">
        <f t="shared" si="53"/>
        <v>-176.45273313174843</v>
      </c>
      <c r="K279" s="37">
        <f t="shared" si="45"/>
        <v>-2290.8001169802897</v>
      </c>
      <c r="L279" s="37">
        <f t="shared" si="46"/>
        <v>-10939633.364032352</v>
      </c>
      <c r="M279" s="37">
        <f t="shared" si="47"/>
        <v>-11852599.805256018</v>
      </c>
      <c r="N279" s="41">
        <f>'jan-apr'!M279</f>
        <v>-15185965.546339443</v>
      </c>
      <c r="O279" s="41">
        <f t="shared" si="48"/>
        <v>3333365.7410834245</v>
      </c>
      <c r="P279" s="4"/>
    </row>
    <row r="280" spans="1:16" s="34" customFormat="1" ht="14.5" x14ac:dyDescent="0.35">
      <c r="A280" s="33">
        <v>4645</v>
      </c>
      <c r="B280" s="34" t="s">
        <v>260</v>
      </c>
      <c r="C280" s="81">
        <v>38432966</v>
      </c>
      <c r="D280" s="36">
        <v>3011</v>
      </c>
      <c r="E280" s="37">
        <f t="shared" si="52"/>
        <v>12764.186648953835</v>
      </c>
      <c r="F280" s="38">
        <f t="shared" si="49"/>
        <v>0.86840682140341452</v>
      </c>
      <c r="G280" s="39">
        <f t="shared" si="50"/>
        <v>1160.5251261993346</v>
      </c>
      <c r="H280" s="39">
        <f t="shared" si="51"/>
        <v>162.52915854126658</v>
      </c>
      <c r="I280" s="37">
        <f t="shared" si="44"/>
        <v>1323.0542847406011</v>
      </c>
      <c r="J280" s="40">
        <f t="shared" si="53"/>
        <v>-176.45273313174843</v>
      </c>
      <c r="K280" s="37">
        <f t="shared" si="45"/>
        <v>1146.6015516088528</v>
      </c>
      <c r="L280" s="37">
        <f t="shared" si="46"/>
        <v>3983716.45135395</v>
      </c>
      <c r="M280" s="37">
        <f t="shared" si="47"/>
        <v>3452417.2718942557</v>
      </c>
      <c r="N280" s="41">
        <f>'jan-apr'!M280</f>
        <v>2224056.0353429248</v>
      </c>
      <c r="O280" s="41">
        <f t="shared" si="48"/>
        <v>1228361.2365513309</v>
      </c>
      <c r="P280" s="4"/>
    </row>
    <row r="281" spans="1:16" s="34" customFormat="1" ht="14.5" x14ac:dyDescent="0.35">
      <c r="A281" s="33">
        <v>4646</v>
      </c>
      <c r="B281" s="34" t="s">
        <v>261</v>
      </c>
      <c r="C281" s="81">
        <v>31189051</v>
      </c>
      <c r="D281" s="36">
        <v>2802</v>
      </c>
      <c r="E281" s="37">
        <f t="shared" si="52"/>
        <v>11130.996074232691</v>
      </c>
      <c r="F281" s="38">
        <f t="shared" si="49"/>
        <v>0.75729329143510682</v>
      </c>
      <c r="G281" s="39">
        <f t="shared" si="50"/>
        <v>2140.4394710320212</v>
      </c>
      <c r="H281" s="39">
        <f t="shared" si="51"/>
        <v>734.14585969366692</v>
      </c>
      <c r="I281" s="37">
        <f t="shared" si="44"/>
        <v>2874.585330725688</v>
      </c>
      <c r="J281" s="40">
        <f t="shared" si="53"/>
        <v>-176.45273313174843</v>
      </c>
      <c r="K281" s="37">
        <f t="shared" si="45"/>
        <v>2698.1325975939394</v>
      </c>
      <c r="L281" s="37">
        <f t="shared" si="46"/>
        <v>8054588.0966933779</v>
      </c>
      <c r="M281" s="37">
        <f t="shared" si="47"/>
        <v>7560167.5384582179</v>
      </c>
      <c r="N281" s="41">
        <f>'jan-apr'!M281</f>
        <v>4806137.4487316068</v>
      </c>
      <c r="O281" s="41">
        <f t="shared" si="48"/>
        <v>2754030.089726611</v>
      </c>
      <c r="P281" s="4"/>
    </row>
    <row r="282" spans="1:16" s="34" customFormat="1" ht="14.5" x14ac:dyDescent="0.35">
      <c r="A282" s="33">
        <v>4647</v>
      </c>
      <c r="B282" s="34" t="s">
        <v>429</v>
      </c>
      <c r="C282" s="81">
        <v>295093626</v>
      </c>
      <c r="D282" s="36">
        <v>22030</v>
      </c>
      <c r="E282" s="37">
        <f t="shared" si="52"/>
        <v>13395.080617339991</v>
      </c>
      <c r="F282" s="38">
        <f t="shared" si="49"/>
        <v>0.91132946432588469</v>
      </c>
      <c r="G282" s="39">
        <f t="shared" si="50"/>
        <v>781.98874516764147</v>
      </c>
      <c r="H282" s="39">
        <f t="shared" si="51"/>
        <v>0</v>
      </c>
      <c r="I282" s="37">
        <f t="shared" si="44"/>
        <v>781.98874516764147</v>
      </c>
      <c r="J282" s="40">
        <f t="shared" si="53"/>
        <v>-176.45273313174843</v>
      </c>
      <c r="K282" s="37">
        <f t="shared" si="45"/>
        <v>605.53601203589301</v>
      </c>
      <c r="L282" s="37">
        <f t="shared" si="46"/>
        <v>17227212.056043141</v>
      </c>
      <c r="M282" s="37">
        <f t="shared" si="47"/>
        <v>13339958.345150722</v>
      </c>
      <c r="N282" s="41">
        <f>'jan-apr'!M282</f>
        <v>7640811.8615659075</v>
      </c>
      <c r="O282" s="41">
        <f t="shared" si="48"/>
        <v>5699146.4835848147</v>
      </c>
      <c r="P282" s="4"/>
    </row>
    <row r="283" spans="1:16" s="34" customFormat="1" ht="14.5" x14ac:dyDescent="0.35">
      <c r="A283" s="33">
        <v>4648</v>
      </c>
      <c r="B283" s="34" t="s">
        <v>262</v>
      </c>
      <c r="C283" s="81">
        <v>58430525</v>
      </c>
      <c r="D283" s="36">
        <v>3629</v>
      </c>
      <c r="E283" s="37">
        <f t="shared" si="52"/>
        <v>16100.99889776798</v>
      </c>
      <c r="F283" s="38">
        <f t="shared" si="49"/>
        <v>1.0954256357083723</v>
      </c>
      <c r="G283" s="39">
        <f t="shared" si="50"/>
        <v>-841.56222308915233</v>
      </c>
      <c r="H283" s="39">
        <f t="shared" si="51"/>
        <v>0</v>
      </c>
      <c r="I283" s="37">
        <f t="shared" si="44"/>
        <v>-841.56222308915233</v>
      </c>
      <c r="J283" s="40">
        <f t="shared" si="53"/>
        <v>-176.45273313174843</v>
      </c>
      <c r="K283" s="37">
        <f t="shared" si="45"/>
        <v>-1018.0149562209008</v>
      </c>
      <c r="L283" s="37">
        <f t="shared" si="46"/>
        <v>-3054029.307590534</v>
      </c>
      <c r="M283" s="37">
        <f t="shared" si="47"/>
        <v>-3694376.276125649</v>
      </c>
      <c r="N283" s="41">
        <f>'jan-apr'!M283</f>
        <v>-5715481.6209249785</v>
      </c>
      <c r="O283" s="41">
        <f t="shared" si="48"/>
        <v>2021105.3447993295</v>
      </c>
      <c r="P283" s="4"/>
    </row>
    <row r="284" spans="1:16" s="34" customFormat="1" ht="14.5" x14ac:dyDescent="0.35">
      <c r="A284" s="33">
        <v>4649</v>
      </c>
      <c r="B284" s="34" t="s">
        <v>430</v>
      </c>
      <c r="C284" s="81">
        <v>112628085</v>
      </c>
      <c r="D284" s="36">
        <v>9457</v>
      </c>
      <c r="E284" s="37">
        <f t="shared" si="52"/>
        <v>11909.494025589511</v>
      </c>
      <c r="F284" s="38">
        <f t="shared" si="49"/>
        <v>0.81025811794540037</v>
      </c>
      <c r="G284" s="39">
        <f t="shared" si="50"/>
        <v>1673.3407002179295</v>
      </c>
      <c r="H284" s="39">
        <f t="shared" si="51"/>
        <v>461.6715767187801</v>
      </c>
      <c r="I284" s="37">
        <f t="shared" si="44"/>
        <v>2135.0122769367094</v>
      </c>
      <c r="J284" s="40">
        <f t="shared" si="53"/>
        <v>-176.45273313174843</v>
      </c>
      <c r="K284" s="37">
        <f t="shared" si="45"/>
        <v>1958.5595438049611</v>
      </c>
      <c r="L284" s="37">
        <f t="shared" si="46"/>
        <v>20190811.10299046</v>
      </c>
      <c r="M284" s="37">
        <f t="shared" si="47"/>
        <v>18522097.605763517</v>
      </c>
      <c r="N284" s="41">
        <f>'jan-apr'!M284</f>
        <v>11923749.835565601</v>
      </c>
      <c r="O284" s="41">
        <f t="shared" si="48"/>
        <v>6598347.7701979168</v>
      </c>
      <c r="P284" s="4"/>
    </row>
    <row r="285" spans="1:16" s="34" customFormat="1" ht="14.5" x14ac:dyDescent="0.35">
      <c r="A285" s="33">
        <v>4650</v>
      </c>
      <c r="B285" s="34" t="s">
        <v>263</v>
      </c>
      <c r="C285" s="81">
        <v>71183127</v>
      </c>
      <c r="D285" s="36">
        <v>5854</v>
      </c>
      <c r="E285" s="37">
        <f t="shared" si="52"/>
        <v>12159.741544243252</v>
      </c>
      <c r="F285" s="38">
        <f t="shared" si="49"/>
        <v>0.82728361735362155</v>
      </c>
      <c r="G285" s="39">
        <f t="shared" si="50"/>
        <v>1523.1921890256847</v>
      </c>
      <c r="H285" s="39">
        <f t="shared" si="51"/>
        <v>374.08494518997065</v>
      </c>
      <c r="I285" s="37">
        <f t="shared" si="44"/>
        <v>1897.2771342156552</v>
      </c>
      <c r="J285" s="40">
        <f t="shared" si="53"/>
        <v>-176.45273313174843</v>
      </c>
      <c r="K285" s="37">
        <f t="shared" si="45"/>
        <v>1720.8244010839069</v>
      </c>
      <c r="L285" s="37">
        <f t="shared" si="46"/>
        <v>11106660.343698446</v>
      </c>
      <c r="M285" s="37">
        <f t="shared" si="47"/>
        <v>10073706.043945191</v>
      </c>
      <c r="N285" s="41">
        <f>'jan-apr'!M285</f>
        <v>4166276.6438882304</v>
      </c>
      <c r="O285" s="41">
        <f t="shared" si="48"/>
        <v>5907429.400056961</v>
      </c>
      <c r="P285" s="4"/>
    </row>
    <row r="286" spans="1:16" s="34" customFormat="1" ht="14.5" x14ac:dyDescent="0.35">
      <c r="A286" s="33">
        <v>4651</v>
      </c>
      <c r="B286" s="34" t="s">
        <v>264</v>
      </c>
      <c r="C286" s="81">
        <v>82718386</v>
      </c>
      <c r="D286" s="36">
        <v>7130</v>
      </c>
      <c r="E286" s="37">
        <f t="shared" si="52"/>
        <v>11601.456661991584</v>
      </c>
      <c r="F286" s="38">
        <f t="shared" si="49"/>
        <v>0.78930090734103431</v>
      </c>
      <c r="G286" s="39">
        <f t="shared" si="50"/>
        <v>1858.1631183766854</v>
      </c>
      <c r="H286" s="39">
        <f t="shared" si="51"/>
        <v>569.48465397805444</v>
      </c>
      <c r="I286" s="37">
        <f t="shared" si="44"/>
        <v>2427.6477723547396</v>
      </c>
      <c r="J286" s="40">
        <f t="shared" si="53"/>
        <v>-176.45273313174843</v>
      </c>
      <c r="K286" s="37">
        <f t="shared" si="45"/>
        <v>2251.195039222991</v>
      </c>
      <c r="L286" s="37">
        <f t="shared" si="46"/>
        <v>17309128.616889294</v>
      </c>
      <c r="M286" s="37">
        <f t="shared" si="47"/>
        <v>16051020.629659927</v>
      </c>
      <c r="N286" s="41">
        <f>'jan-apr'!M286</f>
        <v>8844465.5700415317</v>
      </c>
      <c r="O286" s="41">
        <f t="shared" si="48"/>
        <v>7206555.0596183948</v>
      </c>
      <c r="P286" s="4"/>
    </row>
    <row r="287" spans="1:16" s="34" customFormat="1" ht="14.5" x14ac:dyDescent="0.35">
      <c r="A287" s="33">
        <v>5001</v>
      </c>
      <c r="B287" s="34" t="s">
        <v>352</v>
      </c>
      <c r="C287" s="81">
        <v>3041135546</v>
      </c>
      <c r="D287" s="36">
        <v>205163</v>
      </c>
      <c r="E287" s="37">
        <f t="shared" si="52"/>
        <v>14823.02143173964</v>
      </c>
      <c r="F287" s="38">
        <f t="shared" si="49"/>
        <v>1.0084789010968236</v>
      </c>
      <c r="G287" s="39">
        <f t="shared" si="50"/>
        <v>-74.775743472148307</v>
      </c>
      <c r="H287" s="39">
        <f t="shared" si="51"/>
        <v>0</v>
      </c>
      <c r="I287" s="37">
        <f t="shared" si="44"/>
        <v>-74.775743472148307</v>
      </c>
      <c r="J287" s="40">
        <f t="shared" si="53"/>
        <v>-176.45273313174843</v>
      </c>
      <c r="K287" s="37">
        <f t="shared" si="45"/>
        <v>-251.22847660389675</v>
      </c>
      <c r="L287" s="37">
        <f t="shared" si="46"/>
        <v>-15341215.857976362</v>
      </c>
      <c r="M287" s="37">
        <f t="shared" si="47"/>
        <v>-51542787.945485272</v>
      </c>
      <c r="N287" s="41">
        <f>'jan-apr'!M287</f>
        <v>-15114945.781105509</v>
      </c>
      <c r="O287" s="41">
        <f t="shared" si="48"/>
        <v>-36427842.164379761</v>
      </c>
      <c r="P287" s="4"/>
    </row>
    <row r="288" spans="1:16" s="34" customFormat="1" ht="14.5" x14ac:dyDescent="0.35">
      <c r="A288" s="33">
        <v>5006</v>
      </c>
      <c r="B288" s="34" t="s">
        <v>353</v>
      </c>
      <c r="C288" s="81">
        <v>265344659</v>
      </c>
      <c r="D288" s="36">
        <v>24357</v>
      </c>
      <c r="E288" s="37">
        <f t="shared" si="52"/>
        <v>10893.979513076323</v>
      </c>
      <c r="F288" s="38">
        <f t="shared" si="49"/>
        <v>0.74116795543411385</v>
      </c>
      <c r="G288" s="39">
        <f t="shared" si="50"/>
        <v>2282.6494077258417</v>
      </c>
      <c r="H288" s="39">
        <f t="shared" si="51"/>
        <v>817.10165609839578</v>
      </c>
      <c r="I288" s="37">
        <f t="shared" si="44"/>
        <v>3099.7510638242375</v>
      </c>
      <c r="J288" s="40">
        <f t="shared" si="53"/>
        <v>-176.45273313174843</v>
      </c>
      <c r="K288" s="37">
        <f t="shared" si="45"/>
        <v>2923.2983306924889</v>
      </c>
      <c r="L288" s="37">
        <f t="shared" si="46"/>
        <v>75500636.661566958</v>
      </c>
      <c r="M288" s="37">
        <f t="shared" si="47"/>
        <v>71202777.440676957</v>
      </c>
      <c r="N288" s="41">
        <f>'jan-apr'!M288</f>
        <v>44754879.882496707</v>
      </c>
      <c r="O288" s="41">
        <f t="shared" si="48"/>
        <v>26447897.55818025</v>
      </c>
      <c r="P288" s="4"/>
    </row>
    <row r="289" spans="1:16" s="34" customFormat="1" ht="14.5" x14ac:dyDescent="0.35">
      <c r="A289" s="33">
        <v>5007</v>
      </c>
      <c r="B289" s="34" t="s">
        <v>354</v>
      </c>
      <c r="C289" s="81">
        <v>176495459</v>
      </c>
      <c r="D289" s="36">
        <v>15230</v>
      </c>
      <c r="E289" s="37">
        <f t="shared" si="52"/>
        <v>11588.670978332239</v>
      </c>
      <c r="F289" s="38">
        <f t="shared" si="49"/>
        <v>0.78843103797830516</v>
      </c>
      <c r="G289" s="39">
        <f t="shared" si="50"/>
        <v>1865.8345285722926</v>
      </c>
      <c r="H289" s="39">
        <f t="shared" si="51"/>
        <v>573.95964325882539</v>
      </c>
      <c r="I289" s="37">
        <f t="shared" si="44"/>
        <v>2439.7941718311181</v>
      </c>
      <c r="J289" s="40">
        <f t="shared" si="53"/>
        <v>-176.45273313174843</v>
      </c>
      <c r="K289" s="37">
        <f t="shared" si="45"/>
        <v>2263.3414386993695</v>
      </c>
      <c r="L289" s="37">
        <f t="shared" si="46"/>
        <v>37158065.236987926</v>
      </c>
      <c r="M289" s="37">
        <f t="shared" si="47"/>
        <v>34470690.111391395</v>
      </c>
      <c r="N289" s="41">
        <f>'jan-apr'!M289</f>
        <v>21375710.944212131</v>
      </c>
      <c r="O289" s="41">
        <f t="shared" si="48"/>
        <v>13094979.167179264</v>
      </c>
      <c r="P289" s="4"/>
    </row>
    <row r="290" spans="1:16" s="34" customFormat="1" ht="14.5" x14ac:dyDescent="0.35">
      <c r="A290" s="33">
        <v>5014</v>
      </c>
      <c r="B290" s="34" t="s">
        <v>356</v>
      </c>
      <c r="C290" s="81">
        <v>84955012</v>
      </c>
      <c r="D290" s="36">
        <v>5151</v>
      </c>
      <c r="E290" s="37">
        <f t="shared" si="52"/>
        <v>16492.91632692681</v>
      </c>
      <c r="F290" s="38">
        <f t="shared" si="49"/>
        <v>1.1220895962307853</v>
      </c>
      <c r="G290" s="39">
        <f t="shared" si="50"/>
        <v>-1076.7126805844503</v>
      </c>
      <c r="H290" s="39">
        <f t="shared" si="51"/>
        <v>0</v>
      </c>
      <c r="I290" s="37">
        <f t="shared" si="44"/>
        <v>-1076.7126805844503</v>
      </c>
      <c r="J290" s="40">
        <f t="shared" si="53"/>
        <v>-176.45273313174843</v>
      </c>
      <c r="K290" s="37">
        <f t="shared" si="45"/>
        <v>-1253.1654137161986</v>
      </c>
      <c r="L290" s="37">
        <f t="shared" si="46"/>
        <v>-5546147.017690503</v>
      </c>
      <c r="M290" s="37">
        <f t="shared" si="47"/>
        <v>-6455055.0460521393</v>
      </c>
      <c r="N290" s="41">
        <f>'jan-apr'!M290</f>
        <v>-4690993.6678381274</v>
      </c>
      <c r="O290" s="41">
        <f t="shared" si="48"/>
        <v>-1764061.3782140119</v>
      </c>
      <c r="P290" s="4"/>
    </row>
    <row r="291" spans="1:16" s="34" customFormat="1" ht="14.5" x14ac:dyDescent="0.35">
      <c r="A291" s="33">
        <v>5020</v>
      </c>
      <c r="B291" s="34" t="s">
        <v>359</v>
      </c>
      <c r="C291" s="81">
        <v>10221720</v>
      </c>
      <c r="D291" s="36">
        <v>948</v>
      </c>
      <c r="E291" s="37">
        <f t="shared" si="52"/>
        <v>10782.405063291139</v>
      </c>
      <c r="F291" s="38">
        <f t="shared" si="49"/>
        <v>0.73357702810340697</v>
      </c>
      <c r="G291" s="39">
        <f t="shared" si="50"/>
        <v>2349.5940775969525</v>
      </c>
      <c r="H291" s="39">
        <f t="shared" si="51"/>
        <v>856.15271352321042</v>
      </c>
      <c r="I291" s="37">
        <f t="shared" si="44"/>
        <v>3205.7467911201629</v>
      </c>
      <c r="J291" s="40">
        <f t="shared" si="53"/>
        <v>-176.45273313174843</v>
      </c>
      <c r="K291" s="37">
        <f t="shared" si="45"/>
        <v>3029.2940579884144</v>
      </c>
      <c r="L291" s="37">
        <f t="shared" si="46"/>
        <v>3039047.9579819143</v>
      </c>
      <c r="M291" s="37">
        <f t="shared" si="47"/>
        <v>2871770.7669730168</v>
      </c>
      <c r="N291" s="41">
        <f>'jan-apr'!M291</f>
        <v>1550586.0476436699</v>
      </c>
      <c r="O291" s="41">
        <f t="shared" si="48"/>
        <v>1321184.7193293469</v>
      </c>
      <c r="P291" s="4"/>
    </row>
    <row r="292" spans="1:16" s="34" customFormat="1" ht="14.5" x14ac:dyDescent="0.35">
      <c r="A292" s="33">
        <v>5021</v>
      </c>
      <c r="B292" s="34" t="s">
        <v>360</v>
      </c>
      <c r="C292" s="81">
        <v>83155376</v>
      </c>
      <c r="D292" s="36">
        <v>7001</v>
      </c>
      <c r="E292" s="37">
        <f t="shared" si="52"/>
        <v>11877.642622482503</v>
      </c>
      <c r="F292" s="38">
        <f t="shared" si="49"/>
        <v>0.80809111925679511</v>
      </c>
      <c r="G292" s="39">
        <f t="shared" si="50"/>
        <v>1692.4515420821342</v>
      </c>
      <c r="H292" s="39">
        <f t="shared" si="51"/>
        <v>472.8195678062329</v>
      </c>
      <c r="I292" s="37">
        <f t="shared" si="44"/>
        <v>2165.2711098883669</v>
      </c>
      <c r="J292" s="40">
        <f t="shared" si="53"/>
        <v>-176.45273313174843</v>
      </c>
      <c r="K292" s="37">
        <f t="shared" si="45"/>
        <v>1988.8183767566186</v>
      </c>
      <c r="L292" s="37">
        <f t="shared" si="46"/>
        <v>15159063.040328456</v>
      </c>
      <c r="M292" s="37">
        <f t="shared" si="47"/>
        <v>13923717.455673087</v>
      </c>
      <c r="N292" s="41">
        <f>'jan-apr'!M292</f>
        <v>6822474.4342862219</v>
      </c>
      <c r="O292" s="41">
        <f t="shared" si="48"/>
        <v>7101243.0213868655</v>
      </c>
      <c r="P292" s="4"/>
    </row>
    <row r="293" spans="1:16" s="34" customFormat="1" ht="14.5" x14ac:dyDescent="0.35">
      <c r="A293" s="33">
        <v>5022</v>
      </c>
      <c r="B293" s="34" t="s">
        <v>361</v>
      </c>
      <c r="C293" s="81">
        <v>29617280</v>
      </c>
      <c r="D293" s="36">
        <v>2486</v>
      </c>
      <c r="E293" s="37">
        <f t="shared" si="52"/>
        <v>11913.628318584071</v>
      </c>
      <c r="F293" s="38">
        <f t="shared" si="49"/>
        <v>0.81053939307376521</v>
      </c>
      <c r="G293" s="39">
        <f t="shared" si="50"/>
        <v>1670.8601244211932</v>
      </c>
      <c r="H293" s="39">
        <f t="shared" si="51"/>
        <v>460.22457417068398</v>
      </c>
      <c r="I293" s="37">
        <f t="shared" si="44"/>
        <v>2131.084698591877</v>
      </c>
      <c r="J293" s="40">
        <f t="shared" si="53"/>
        <v>-176.45273313174843</v>
      </c>
      <c r="K293" s="37">
        <f t="shared" si="45"/>
        <v>1954.6319654601286</v>
      </c>
      <c r="L293" s="37">
        <f t="shared" si="46"/>
        <v>5297876.5606994061</v>
      </c>
      <c r="M293" s="37">
        <f t="shared" si="47"/>
        <v>4859215.0661338801</v>
      </c>
      <c r="N293" s="41">
        <f>'jan-apr'!M293</f>
        <v>832369.28894475044</v>
      </c>
      <c r="O293" s="41">
        <f t="shared" si="48"/>
        <v>4026845.7771891295</v>
      </c>
      <c r="P293" s="4"/>
    </row>
    <row r="294" spans="1:16" s="34" customFormat="1" ht="14.5" x14ac:dyDescent="0.35">
      <c r="A294" s="33">
        <v>5025</v>
      </c>
      <c r="B294" s="34" t="s">
        <v>362</v>
      </c>
      <c r="C294" s="81">
        <v>68359007</v>
      </c>
      <c r="D294" s="36">
        <v>5581</v>
      </c>
      <c r="E294" s="37">
        <f t="shared" si="52"/>
        <v>12248.523024547572</v>
      </c>
      <c r="F294" s="38">
        <f t="shared" si="49"/>
        <v>0.83332383325072168</v>
      </c>
      <c r="G294" s="39">
        <f t="shared" si="50"/>
        <v>1469.9233008430924</v>
      </c>
      <c r="H294" s="39">
        <f t="shared" si="51"/>
        <v>343.01142708345856</v>
      </c>
      <c r="I294" s="37">
        <f t="shared" si="44"/>
        <v>1812.934727926551</v>
      </c>
      <c r="J294" s="40">
        <f t="shared" si="53"/>
        <v>-176.45273313174843</v>
      </c>
      <c r="K294" s="37">
        <f t="shared" si="45"/>
        <v>1636.4819947948026</v>
      </c>
      <c r="L294" s="37">
        <f t="shared" si="46"/>
        <v>10117988.71655808</v>
      </c>
      <c r="M294" s="37">
        <f t="shared" si="47"/>
        <v>9133206.0129497927</v>
      </c>
      <c r="N294" s="41">
        <f>'jan-apr'!M294</f>
        <v>4329536.0065921163</v>
      </c>
      <c r="O294" s="41">
        <f t="shared" si="48"/>
        <v>4803670.0063576763</v>
      </c>
      <c r="P294" s="4"/>
    </row>
    <row r="295" spans="1:16" s="34" customFormat="1" ht="14.5" x14ac:dyDescent="0.35">
      <c r="A295" s="33">
        <v>5026</v>
      </c>
      <c r="B295" s="34" t="s">
        <v>363</v>
      </c>
      <c r="C295" s="81">
        <v>21160168</v>
      </c>
      <c r="D295" s="36">
        <v>1981</v>
      </c>
      <c r="E295" s="37">
        <f t="shared" si="52"/>
        <v>10681.558808682483</v>
      </c>
      <c r="F295" s="38">
        <f t="shared" si="49"/>
        <v>0.72671598965076734</v>
      </c>
      <c r="G295" s="39">
        <f t="shared" si="50"/>
        <v>2410.1018303621463</v>
      </c>
      <c r="H295" s="39">
        <f t="shared" si="51"/>
        <v>891.44890263623984</v>
      </c>
      <c r="I295" s="37">
        <f t="shared" si="44"/>
        <v>3301.5507329983861</v>
      </c>
      <c r="J295" s="40">
        <f t="shared" si="53"/>
        <v>-176.45273313174843</v>
      </c>
      <c r="K295" s="37">
        <f t="shared" si="45"/>
        <v>3125.0979998666376</v>
      </c>
      <c r="L295" s="37">
        <f t="shared" si="46"/>
        <v>6540372.002069803</v>
      </c>
      <c r="M295" s="37">
        <f t="shared" si="47"/>
        <v>6190819.1377358092</v>
      </c>
      <c r="N295" s="41">
        <f>'jan-apr'!M295</f>
        <v>3626822.9680718472</v>
      </c>
      <c r="O295" s="41">
        <f t="shared" si="48"/>
        <v>2563996.169663962</v>
      </c>
      <c r="P295" s="4"/>
    </row>
    <row r="296" spans="1:16" s="34" customFormat="1" ht="14.5" x14ac:dyDescent="0.35">
      <c r="A296" s="33">
        <v>5027</v>
      </c>
      <c r="B296" s="34" t="s">
        <v>364</v>
      </c>
      <c r="C296" s="81">
        <v>65245714</v>
      </c>
      <c r="D296" s="36">
        <v>6238</v>
      </c>
      <c r="E296" s="37">
        <f t="shared" si="52"/>
        <v>10459.39628085925</v>
      </c>
      <c r="F296" s="38">
        <f t="shared" si="49"/>
        <v>0.7116012424343644</v>
      </c>
      <c r="G296" s="39">
        <f t="shared" si="50"/>
        <v>2543.3993470560858</v>
      </c>
      <c r="H296" s="39">
        <f t="shared" si="51"/>
        <v>969.20578737437143</v>
      </c>
      <c r="I296" s="37">
        <f t="shared" si="44"/>
        <v>3512.6051344304574</v>
      </c>
      <c r="J296" s="40">
        <f t="shared" si="53"/>
        <v>-176.45273313174843</v>
      </c>
      <c r="K296" s="37">
        <f t="shared" si="45"/>
        <v>3336.1524012987088</v>
      </c>
      <c r="L296" s="37">
        <f t="shared" si="46"/>
        <v>21911630.828577194</v>
      </c>
      <c r="M296" s="37">
        <f t="shared" si="47"/>
        <v>20810918.679301344</v>
      </c>
      <c r="N296" s="41">
        <f>'jan-apr'!M296</f>
        <v>12688139.397997066</v>
      </c>
      <c r="O296" s="41">
        <f t="shared" si="48"/>
        <v>8122779.2813042775</v>
      </c>
      <c r="P296" s="4"/>
    </row>
    <row r="297" spans="1:16" s="34" customFormat="1" ht="14.5" x14ac:dyDescent="0.35">
      <c r="A297" s="33">
        <v>5028</v>
      </c>
      <c r="B297" s="34" t="s">
        <v>365</v>
      </c>
      <c r="C297" s="81">
        <v>194500682</v>
      </c>
      <c r="D297" s="36">
        <v>16733</v>
      </c>
      <c r="E297" s="37">
        <f t="shared" si="52"/>
        <v>11623.778282435906</v>
      </c>
      <c r="F297" s="38">
        <f t="shared" si="49"/>
        <v>0.79081955071344345</v>
      </c>
      <c r="G297" s="39">
        <f t="shared" si="50"/>
        <v>1844.7701461100924</v>
      </c>
      <c r="H297" s="39">
        <f t="shared" si="51"/>
        <v>561.67208682254193</v>
      </c>
      <c r="I297" s="37">
        <f t="shared" si="44"/>
        <v>2406.4422329326344</v>
      </c>
      <c r="J297" s="40">
        <f t="shared" si="53"/>
        <v>-176.45273313174843</v>
      </c>
      <c r="K297" s="37">
        <f t="shared" si="45"/>
        <v>2229.9894998008858</v>
      </c>
      <c r="L297" s="37">
        <f t="shared" si="46"/>
        <v>40266997.883661769</v>
      </c>
      <c r="M297" s="37">
        <f t="shared" si="47"/>
        <v>37314414.300168224</v>
      </c>
      <c r="N297" s="41">
        <f>'jan-apr'!M297</f>
        <v>20814270.325919334</v>
      </c>
      <c r="O297" s="41">
        <f t="shared" si="48"/>
        <v>16500143.97424889</v>
      </c>
      <c r="P297" s="4"/>
    </row>
    <row r="298" spans="1:16" s="34" customFormat="1" ht="14.5" x14ac:dyDescent="0.35">
      <c r="A298" s="33">
        <v>5029</v>
      </c>
      <c r="B298" s="34" t="s">
        <v>366</v>
      </c>
      <c r="C298" s="81">
        <v>96062378</v>
      </c>
      <c r="D298" s="36">
        <v>8325</v>
      </c>
      <c r="E298" s="37">
        <f t="shared" si="52"/>
        <v>11539.024384384384</v>
      </c>
      <c r="F298" s="38">
        <f t="shared" si="49"/>
        <v>0.78505334991799336</v>
      </c>
      <c r="G298" s="39">
        <f t="shared" si="50"/>
        <v>1895.6224849410055</v>
      </c>
      <c r="H298" s="39">
        <f t="shared" si="51"/>
        <v>591.33595114057459</v>
      </c>
      <c r="I298" s="37">
        <f t="shared" si="44"/>
        <v>2486.9584360815802</v>
      </c>
      <c r="J298" s="40">
        <f t="shared" si="53"/>
        <v>-176.45273313174843</v>
      </c>
      <c r="K298" s="37">
        <f t="shared" si="45"/>
        <v>2310.5057029498316</v>
      </c>
      <c r="L298" s="37">
        <f t="shared" si="46"/>
        <v>20703928.980379157</v>
      </c>
      <c r="M298" s="37">
        <f t="shared" si="47"/>
        <v>19234959.977057349</v>
      </c>
      <c r="N298" s="41">
        <f>'jan-apr'!M298</f>
        <v>11719161.56095312</v>
      </c>
      <c r="O298" s="41">
        <f t="shared" si="48"/>
        <v>7515798.4161042292</v>
      </c>
      <c r="P298" s="4"/>
    </row>
    <row r="299" spans="1:16" s="34" customFormat="1" ht="14.5" x14ac:dyDescent="0.35">
      <c r="A299" s="33">
        <v>5031</v>
      </c>
      <c r="B299" s="34" t="s">
        <v>367</v>
      </c>
      <c r="C299" s="81">
        <v>192387623</v>
      </c>
      <c r="D299" s="36">
        <v>14148</v>
      </c>
      <c r="E299" s="37">
        <f t="shared" si="52"/>
        <v>13598.220455188013</v>
      </c>
      <c r="F299" s="38">
        <f t="shared" si="49"/>
        <v>0.92515000971100447</v>
      </c>
      <c r="G299" s="39">
        <f t="shared" si="50"/>
        <v>660.10484245882799</v>
      </c>
      <c r="H299" s="39">
        <f t="shared" si="51"/>
        <v>0</v>
      </c>
      <c r="I299" s="37">
        <f t="shared" si="44"/>
        <v>660.10484245882799</v>
      </c>
      <c r="J299" s="40">
        <f t="shared" si="53"/>
        <v>-176.45273313174843</v>
      </c>
      <c r="K299" s="37">
        <f t="shared" si="45"/>
        <v>483.65210932707953</v>
      </c>
      <c r="L299" s="37">
        <f t="shared" si="46"/>
        <v>9339163.3111074977</v>
      </c>
      <c r="M299" s="37">
        <f t="shared" si="47"/>
        <v>6842710.0427595209</v>
      </c>
      <c r="N299" s="41">
        <f>'jan-apr'!M299</f>
        <v>4103119.7723211269</v>
      </c>
      <c r="O299" s="41">
        <f t="shared" si="48"/>
        <v>2739590.270438394</v>
      </c>
      <c r="P299" s="4"/>
    </row>
    <row r="300" spans="1:16" s="34" customFormat="1" ht="14.5" x14ac:dyDescent="0.35">
      <c r="A300" s="33">
        <v>5032</v>
      </c>
      <c r="B300" s="34" t="s">
        <v>368</v>
      </c>
      <c r="C300" s="81">
        <v>48869135</v>
      </c>
      <c r="D300" s="36">
        <v>4062</v>
      </c>
      <c r="E300" s="37">
        <f t="shared" si="52"/>
        <v>12030.806253077302</v>
      </c>
      <c r="F300" s="38">
        <f t="shared" si="49"/>
        <v>0.81851155145960519</v>
      </c>
      <c r="G300" s="39">
        <f t="shared" si="50"/>
        <v>1600.5533637252545</v>
      </c>
      <c r="H300" s="39">
        <f t="shared" si="51"/>
        <v>419.21229709805311</v>
      </c>
      <c r="I300" s="37">
        <f t="shared" si="44"/>
        <v>2019.7656608233076</v>
      </c>
      <c r="J300" s="40">
        <f t="shared" si="53"/>
        <v>-176.45273313174843</v>
      </c>
      <c r="K300" s="37">
        <f t="shared" si="45"/>
        <v>1843.3129276915593</v>
      </c>
      <c r="L300" s="37">
        <f t="shared" si="46"/>
        <v>8204288.1142642759</v>
      </c>
      <c r="M300" s="37">
        <f t="shared" si="47"/>
        <v>7487537.1122831134</v>
      </c>
      <c r="N300" s="41">
        <f>'jan-apr'!M300</f>
        <v>3596758.9747137027</v>
      </c>
      <c r="O300" s="41">
        <f t="shared" si="48"/>
        <v>3890778.1375694107</v>
      </c>
      <c r="P300" s="4"/>
    </row>
    <row r="301" spans="1:16" s="34" customFormat="1" ht="14.5" x14ac:dyDescent="0.35">
      <c r="A301" s="33">
        <v>5033</v>
      </c>
      <c r="B301" s="34" t="s">
        <v>369</v>
      </c>
      <c r="C301" s="81">
        <v>22890508</v>
      </c>
      <c r="D301" s="36">
        <v>769</v>
      </c>
      <c r="E301" s="37">
        <f t="shared" si="52"/>
        <v>29766.590377113134</v>
      </c>
      <c r="F301" s="38">
        <f t="shared" si="49"/>
        <v>2.0251592086774233</v>
      </c>
      <c r="G301" s="39">
        <f t="shared" si="50"/>
        <v>-9040.917110696244</v>
      </c>
      <c r="H301" s="39">
        <f t="shared" si="51"/>
        <v>0</v>
      </c>
      <c r="I301" s="37">
        <f t="shared" si="44"/>
        <v>-9040.917110696244</v>
      </c>
      <c r="J301" s="40">
        <f t="shared" si="53"/>
        <v>-176.45273313174843</v>
      </c>
      <c r="K301" s="37">
        <f t="shared" si="45"/>
        <v>-9217.3698438279916</v>
      </c>
      <c r="L301" s="37">
        <f t="shared" si="46"/>
        <v>-6952465.2581254113</v>
      </c>
      <c r="M301" s="37">
        <f t="shared" si="47"/>
        <v>-7088157.4099037256</v>
      </c>
      <c r="N301" s="41">
        <f>'jan-apr'!M301</f>
        <v>-7519104.5551092057</v>
      </c>
      <c r="O301" s="41">
        <f t="shared" si="48"/>
        <v>430947.14520548005</v>
      </c>
      <c r="P301" s="4"/>
    </row>
    <row r="302" spans="1:16" s="34" customFormat="1" ht="14.5" x14ac:dyDescent="0.35">
      <c r="A302" s="33">
        <v>5034</v>
      </c>
      <c r="B302" s="34" t="s">
        <v>370</v>
      </c>
      <c r="C302" s="81">
        <v>29443947</v>
      </c>
      <c r="D302" s="36">
        <v>2422</v>
      </c>
      <c r="E302" s="37">
        <f t="shared" si="52"/>
        <v>12156.873245251858</v>
      </c>
      <c r="F302" s="38">
        <f t="shared" si="49"/>
        <v>0.82708847366930727</v>
      </c>
      <c r="G302" s="39">
        <f t="shared" si="50"/>
        <v>1524.9131684205211</v>
      </c>
      <c r="H302" s="39">
        <f t="shared" si="51"/>
        <v>375.08884983695862</v>
      </c>
      <c r="I302" s="37">
        <f t="shared" si="44"/>
        <v>1900.0020182574797</v>
      </c>
      <c r="J302" s="40">
        <f t="shared" si="53"/>
        <v>-176.45273313174843</v>
      </c>
      <c r="K302" s="37">
        <f t="shared" si="45"/>
        <v>1723.5492851257313</v>
      </c>
      <c r="L302" s="37">
        <f t="shared" si="46"/>
        <v>4601804.8882196154</v>
      </c>
      <c r="M302" s="37">
        <f t="shared" si="47"/>
        <v>4174436.3685745215</v>
      </c>
      <c r="N302" s="41">
        <f>'jan-apr'!M302</f>
        <v>438022.34216580226</v>
      </c>
      <c r="O302" s="41">
        <f t="shared" si="48"/>
        <v>3736414.0264087194</v>
      </c>
      <c r="P302" s="4"/>
    </row>
    <row r="303" spans="1:16" s="34" customFormat="1" ht="14.5" x14ac:dyDescent="0.35">
      <c r="A303" s="33">
        <v>5035</v>
      </c>
      <c r="B303" s="34" t="s">
        <v>371</v>
      </c>
      <c r="C303" s="81">
        <v>278819092</v>
      </c>
      <c r="D303" s="36">
        <v>24145</v>
      </c>
      <c r="E303" s="37">
        <f t="shared" si="52"/>
        <v>11547.694843652931</v>
      </c>
      <c r="F303" s="38">
        <f t="shared" si="49"/>
        <v>0.78564324147791686</v>
      </c>
      <c r="G303" s="39">
        <f t="shared" si="50"/>
        <v>1890.4202093798772</v>
      </c>
      <c r="H303" s="39">
        <f t="shared" si="51"/>
        <v>588.301290396583</v>
      </c>
      <c r="I303" s="37">
        <f t="shared" si="44"/>
        <v>2478.7214997764604</v>
      </c>
      <c r="J303" s="40">
        <f t="shared" si="53"/>
        <v>-176.45273313174843</v>
      </c>
      <c r="K303" s="37">
        <f t="shared" si="45"/>
        <v>2302.2687666447118</v>
      </c>
      <c r="L303" s="37">
        <f t="shared" si="46"/>
        <v>59848730.612102635</v>
      </c>
      <c r="M303" s="37">
        <f t="shared" si="47"/>
        <v>55588279.370636567</v>
      </c>
      <c r="N303" s="41">
        <f>'jan-apr'!M303</f>
        <v>33400460.9927283</v>
      </c>
      <c r="O303" s="41">
        <f t="shared" si="48"/>
        <v>22187818.377908267</v>
      </c>
      <c r="P303" s="4"/>
    </row>
    <row r="304" spans="1:16" s="34" customFormat="1" ht="14.5" x14ac:dyDescent="0.35">
      <c r="A304" s="33">
        <v>5036</v>
      </c>
      <c r="B304" s="34" t="s">
        <v>372</v>
      </c>
      <c r="C304" s="81">
        <v>25493273</v>
      </c>
      <c r="D304" s="36">
        <v>2627</v>
      </c>
      <c r="E304" s="37">
        <f t="shared" si="52"/>
        <v>9704.3292729349068</v>
      </c>
      <c r="F304" s="38">
        <f t="shared" si="49"/>
        <v>0.6602305316846977</v>
      </c>
      <c r="G304" s="39">
        <f t="shared" si="50"/>
        <v>2996.4395518106917</v>
      </c>
      <c r="H304" s="39">
        <f t="shared" si="51"/>
        <v>1233.4792401478915</v>
      </c>
      <c r="I304" s="37">
        <f t="shared" si="44"/>
        <v>4229.9187919585829</v>
      </c>
      <c r="J304" s="40">
        <f t="shared" si="53"/>
        <v>-176.45273313174843</v>
      </c>
      <c r="K304" s="37">
        <f t="shared" si="45"/>
        <v>4053.4660588268343</v>
      </c>
      <c r="L304" s="37">
        <f t="shared" si="46"/>
        <v>11111996.666475197</v>
      </c>
      <c r="M304" s="37">
        <f t="shared" si="47"/>
        <v>10648455.336538093</v>
      </c>
      <c r="N304" s="41">
        <f>'jan-apr'!M304</f>
        <v>6788195.3312340938</v>
      </c>
      <c r="O304" s="41">
        <f t="shared" si="48"/>
        <v>3860260.0053039994</v>
      </c>
      <c r="P304" s="4"/>
    </row>
    <row r="305" spans="1:16" s="34" customFormat="1" ht="14.5" x14ac:dyDescent="0.35">
      <c r="A305" s="33">
        <v>5037</v>
      </c>
      <c r="B305" s="34" t="s">
        <v>373</v>
      </c>
      <c r="C305" s="81">
        <v>231689574</v>
      </c>
      <c r="D305" s="36">
        <v>20164</v>
      </c>
      <c r="E305" s="37">
        <f t="shared" si="52"/>
        <v>11490.258579646896</v>
      </c>
      <c r="F305" s="38">
        <f t="shared" si="49"/>
        <v>0.7817355860329962</v>
      </c>
      <c r="G305" s="39">
        <f t="shared" si="50"/>
        <v>1924.8819677834983</v>
      </c>
      <c r="H305" s="39">
        <f t="shared" si="51"/>
        <v>608.40398279869532</v>
      </c>
      <c r="I305" s="37">
        <f t="shared" si="44"/>
        <v>2533.2859505821934</v>
      </c>
      <c r="J305" s="40">
        <f t="shared" si="53"/>
        <v>-176.45273313174843</v>
      </c>
      <c r="K305" s="37">
        <f t="shared" si="45"/>
        <v>2356.8332174504449</v>
      </c>
      <c r="L305" s="37">
        <f t="shared" si="46"/>
        <v>51081177.907539345</v>
      </c>
      <c r="M305" s="37">
        <f t="shared" si="47"/>
        <v>47523184.996670768</v>
      </c>
      <c r="N305" s="41">
        <f>'jan-apr'!M305</f>
        <v>30388500.753256295</v>
      </c>
      <c r="O305" s="41">
        <f t="shared" si="48"/>
        <v>17134684.243414473</v>
      </c>
      <c r="P305" s="4"/>
    </row>
    <row r="306" spans="1:16" s="34" customFormat="1" ht="14.5" x14ac:dyDescent="0.35">
      <c r="A306" s="33">
        <v>5038</v>
      </c>
      <c r="B306" s="34" t="s">
        <v>374</v>
      </c>
      <c r="C306" s="81">
        <v>160069062</v>
      </c>
      <c r="D306" s="36">
        <v>14948</v>
      </c>
      <c r="E306" s="37">
        <f t="shared" si="52"/>
        <v>10708.393229863526</v>
      </c>
      <c r="F306" s="38">
        <f t="shared" si="49"/>
        <v>0.72854165978885954</v>
      </c>
      <c r="G306" s="39">
        <f t="shared" si="50"/>
        <v>2394.0011776535198</v>
      </c>
      <c r="H306" s="39">
        <f t="shared" si="51"/>
        <v>882.05685522287467</v>
      </c>
      <c r="I306" s="37">
        <f t="shared" si="44"/>
        <v>3276.0580328763945</v>
      </c>
      <c r="J306" s="40">
        <f t="shared" si="53"/>
        <v>-176.45273313174843</v>
      </c>
      <c r="K306" s="37">
        <f t="shared" si="45"/>
        <v>3099.6052997446459</v>
      </c>
      <c r="L306" s="37">
        <f t="shared" si="46"/>
        <v>48970515.475436345</v>
      </c>
      <c r="M306" s="37">
        <f t="shared" si="47"/>
        <v>46332900.020582967</v>
      </c>
      <c r="N306" s="41">
        <f>'jan-apr'!M306</f>
        <v>29102675.597444717</v>
      </c>
      <c r="O306" s="41">
        <f t="shared" si="48"/>
        <v>17230224.42313825</v>
      </c>
      <c r="P306" s="4"/>
    </row>
    <row r="307" spans="1:16" s="34" customFormat="1" ht="14.5" x14ac:dyDescent="0.35">
      <c r="A307" s="33">
        <v>5041</v>
      </c>
      <c r="B307" s="34" t="s">
        <v>391</v>
      </c>
      <c r="C307" s="81">
        <v>21393765</v>
      </c>
      <c r="D307" s="36">
        <v>2063</v>
      </c>
      <c r="E307" s="37">
        <f t="shared" si="52"/>
        <v>10370.220552593311</v>
      </c>
      <c r="F307" s="38">
        <f t="shared" si="49"/>
        <v>0.70553420401980904</v>
      </c>
      <c r="G307" s="39">
        <f t="shared" si="50"/>
        <v>2596.9047840156491</v>
      </c>
      <c r="H307" s="39">
        <f t="shared" si="51"/>
        <v>1000.4172922674499</v>
      </c>
      <c r="I307" s="37">
        <f t="shared" si="44"/>
        <v>3597.3220762830988</v>
      </c>
      <c r="J307" s="40">
        <f t="shared" si="53"/>
        <v>-176.45273313174843</v>
      </c>
      <c r="K307" s="37">
        <f t="shared" si="45"/>
        <v>3420.8693431513502</v>
      </c>
      <c r="L307" s="37">
        <f t="shared" si="46"/>
        <v>7421275.4433720326</v>
      </c>
      <c r="M307" s="37">
        <f t="shared" si="47"/>
        <v>7057253.4549212353</v>
      </c>
      <c r="N307" s="41">
        <f>'jan-apr'!M307</f>
        <v>4680078.8376992531</v>
      </c>
      <c r="O307" s="41">
        <f t="shared" si="48"/>
        <v>2377174.6172219822</v>
      </c>
      <c r="P307" s="4"/>
    </row>
    <row r="308" spans="1:16" s="34" customFormat="1" ht="14.5" x14ac:dyDescent="0.35">
      <c r="A308" s="33">
        <v>5042</v>
      </c>
      <c r="B308" s="34" t="s">
        <v>375</v>
      </c>
      <c r="C308" s="81">
        <v>16243683</v>
      </c>
      <c r="D308" s="36">
        <v>1355</v>
      </c>
      <c r="E308" s="37">
        <f t="shared" si="52"/>
        <v>11987.957933579335</v>
      </c>
      <c r="F308" s="38">
        <f t="shared" si="49"/>
        <v>0.81559638154231495</v>
      </c>
      <c r="G308" s="39">
        <f t="shared" si="50"/>
        <v>1626.2623554240347</v>
      </c>
      <c r="H308" s="39">
        <f t="shared" si="51"/>
        <v>434.20920892234159</v>
      </c>
      <c r="I308" s="37">
        <f t="shared" si="44"/>
        <v>2060.4715643463765</v>
      </c>
      <c r="J308" s="40">
        <f t="shared" si="53"/>
        <v>-176.45273313174843</v>
      </c>
      <c r="K308" s="37">
        <f t="shared" si="45"/>
        <v>1884.0188312146281</v>
      </c>
      <c r="L308" s="37">
        <f t="shared" si="46"/>
        <v>2791938.9696893399</v>
      </c>
      <c r="M308" s="37">
        <f t="shared" si="47"/>
        <v>2552845.5162958209</v>
      </c>
      <c r="N308" s="41">
        <f>'jan-apr'!M308</f>
        <v>923873.54262359941</v>
      </c>
      <c r="O308" s="41">
        <f t="shared" si="48"/>
        <v>1628971.9736722214</v>
      </c>
      <c r="P308" s="4"/>
    </row>
    <row r="309" spans="1:16" s="34" customFormat="1" ht="14.5" x14ac:dyDescent="0.35">
      <c r="A309" s="33">
        <v>5043</v>
      </c>
      <c r="B309" s="34" t="s">
        <v>392</v>
      </c>
      <c r="C309" s="81">
        <v>7247615</v>
      </c>
      <c r="D309" s="36">
        <v>461</v>
      </c>
      <c r="E309" s="37">
        <f t="shared" si="52"/>
        <v>15721.50759219089</v>
      </c>
      <c r="F309" s="38">
        <f t="shared" si="49"/>
        <v>1.0696070820088739</v>
      </c>
      <c r="G309" s="39">
        <f t="shared" si="50"/>
        <v>-613.86743974289823</v>
      </c>
      <c r="H309" s="39">
        <f t="shared" si="51"/>
        <v>0</v>
      </c>
      <c r="I309" s="37">
        <f t="shared" si="44"/>
        <v>-613.86743974289823</v>
      </c>
      <c r="J309" s="40">
        <f t="shared" si="53"/>
        <v>-176.45273313174843</v>
      </c>
      <c r="K309" s="37">
        <f t="shared" si="45"/>
        <v>-790.32017287464669</v>
      </c>
      <c r="L309" s="37">
        <f t="shared" si="46"/>
        <v>-282992.88972147607</v>
      </c>
      <c r="M309" s="37">
        <f t="shared" si="47"/>
        <v>-364337.59969521215</v>
      </c>
      <c r="N309" s="41">
        <f>'jan-apr'!M309</f>
        <v>-982795.08648289181</v>
      </c>
      <c r="O309" s="41">
        <f t="shared" si="48"/>
        <v>618457.48678767961</v>
      </c>
      <c r="P309" s="4"/>
    </row>
    <row r="310" spans="1:16" s="34" customFormat="1" ht="14.5" x14ac:dyDescent="0.35">
      <c r="A310" s="33">
        <v>5044</v>
      </c>
      <c r="B310" s="34" t="s">
        <v>376</v>
      </c>
      <c r="C310" s="81">
        <v>17540421</v>
      </c>
      <c r="D310" s="36">
        <v>843</v>
      </c>
      <c r="E310" s="37">
        <f t="shared" si="52"/>
        <v>20807.142348754449</v>
      </c>
      <c r="F310" s="38">
        <f t="shared" si="49"/>
        <v>1.4156064030175541</v>
      </c>
      <c r="G310" s="39">
        <f t="shared" si="50"/>
        <v>-3665.2482936810334</v>
      </c>
      <c r="H310" s="39">
        <f t="shared" si="51"/>
        <v>0</v>
      </c>
      <c r="I310" s="37">
        <f t="shared" si="44"/>
        <v>-3665.2482936810334</v>
      </c>
      <c r="J310" s="40">
        <f t="shared" si="53"/>
        <v>-176.45273313174843</v>
      </c>
      <c r="K310" s="37">
        <f t="shared" si="45"/>
        <v>-3841.7010268127819</v>
      </c>
      <c r="L310" s="37">
        <f t="shared" si="46"/>
        <v>-3089804.311573111</v>
      </c>
      <c r="M310" s="37">
        <f t="shared" si="47"/>
        <v>-3238553.9656031751</v>
      </c>
      <c r="N310" s="41">
        <f>'jan-apr'!M310</f>
        <v>-4025338.572896048</v>
      </c>
      <c r="O310" s="41">
        <f t="shared" si="48"/>
        <v>786784.60729287285</v>
      </c>
      <c r="P310" s="4"/>
    </row>
    <row r="311" spans="1:16" s="34" customFormat="1" ht="14.5" x14ac:dyDescent="0.35">
      <c r="A311" s="33">
        <v>5045</v>
      </c>
      <c r="B311" s="34" t="s">
        <v>377</v>
      </c>
      <c r="C311" s="81">
        <v>30430077</v>
      </c>
      <c r="D311" s="36">
        <v>2359</v>
      </c>
      <c r="E311" s="37">
        <f t="shared" si="52"/>
        <v>12899.566341670199</v>
      </c>
      <c r="F311" s="38">
        <f t="shared" si="49"/>
        <v>0.87761732982574503</v>
      </c>
      <c r="G311" s="39">
        <f t="shared" si="50"/>
        <v>1079.2973105695164</v>
      </c>
      <c r="H311" s="39">
        <f t="shared" si="51"/>
        <v>115.1462660905392</v>
      </c>
      <c r="I311" s="37">
        <f t="shared" si="44"/>
        <v>1194.4435766600557</v>
      </c>
      <c r="J311" s="40">
        <f t="shared" si="53"/>
        <v>-176.45273313174843</v>
      </c>
      <c r="K311" s="37">
        <f t="shared" si="45"/>
        <v>1017.9908435283072</v>
      </c>
      <c r="L311" s="37">
        <f t="shared" si="46"/>
        <v>2817692.3973410712</v>
      </c>
      <c r="M311" s="37">
        <f t="shared" si="47"/>
        <v>2401440.3998832768</v>
      </c>
      <c r="N311" s="41">
        <f>'jan-apr'!M311</f>
        <v>512237.67893027543</v>
      </c>
      <c r="O311" s="41">
        <f t="shared" si="48"/>
        <v>1889202.7209530014</v>
      </c>
      <c r="P311" s="4"/>
    </row>
    <row r="312" spans="1:16" s="34" customFormat="1" ht="14.5" x14ac:dyDescent="0.35">
      <c r="A312" s="33">
        <v>5046</v>
      </c>
      <c r="B312" s="34" t="s">
        <v>378</v>
      </c>
      <c r="C312" s="81">
        <v>12407251</v>
      </c>
      <c r="D312" s="36">
        <v>1231</v>
      </c>
      <c r="E312" s="37">
        <f t="shared" si="52"/>
        <v>10079.001624695369</v>
      </c>
      <c r="F312" s="38">
        <f t="shared" si="49"/>
        <v>0.6857212296044678</v>
      </c>
      <c r="G312" s="39">
        <f t="shared" si="50"/>
        <v>2771.6361407544141</v>
      </c>
      <c r="H312" s="39">
        <f t="shared" si="51"/>
        <v>1102.3439170317297</v>
      </c>
      <c r="I312" s="37">
        <f t="shared" si="44"/>
        <v>3873.9800577861438</v>
      </c>
      <c r="J312" s="40">
        <f t="shared" si="53"/>
        <v>-176.45273313174843</v>
      </c>
      <c r="K312" s="37">
        <f t="shared" si="45"/>
        <v>3697.5273246543952</v>
      </c>
      <c r="L312" s="37">
        <f t="shared" si="46"/>
        <v>4768869.4511347432</v>
      </c>
      <c r="M312" s="37">
        <f t="shared" si="47"/>
        <v>4551656.1366495602</v>
      </c>
      <c r="N312" s="41">
        <f>'jan-apr'!M312</f>
        <v>2989260.1287967917</v>
      </c>
      <c r="O312" s="41">
        <f t="shared" si="48"/>
        <v>1562396.0078527685</v>
      </c>
      <c r="P312" s="4"/>
    </row>
    <row r="313" spans="1:16" s="34" customFormat="1" ht="14.5" x14ac:dyDescent="0.35">
      <c r="A313" s="33">
        <v>5047</v>
      </c>
      <c r="B313" s="34" t="s">
        <v>379</v>
      </c>
      <c r="C313" s="81">
        <v>42867518</v>
      </c>
      <c r="D313" s="36">
        <v>3884</v>
      </c>
      <c r="E313" s="37">
        <f t="shared" si="52"/>
        <v>11036.951081359422</v>
      </c>
      <c r="F313" s="38">
        <f t="shared" si="49"/>
        <v>0.75089497436437702</v>
      </c>
      <c r="G313" s="39">
        <f t="shared" si="50"/>
        <v>2196.8664667559824</v>
      </c>
      <c r="H313" s="39">
        <f t="shared" si="51"/>
        <v>767.06160719931097</v>
      </c>
      <c r="I313" s="37">
        <f t="shared" si="44"/>
        <v>2963.9280739552933</v>
      </c>
      <c r="J313" s="40">
        <f t="shared" si="53"/>
        <v>-176.45273313174843</v>
      </c>
      <c r="K313" s="37">
        <f t="shared" si="45"/>
        <v>2787.4753408235447</v>
      </c>
      <c r="L313" s="37">
        <f t="shared" si="46"/>
        <v>11511896.639242359</v>
      </c>
      <c r="M313" s="37">
        <f t="shared" si="47"/>
        <v>10826554.223758647</v>
      </c>
      <c r="N313" s="41">
        <f>'jan-apr'!M313</f>
        <v>6452732.9540590886</v>
      </c>
      <c r="O313" s="41">
        <f t="shared" si="48"/>
        <v>4373821.2696995586</v>
      </c>
      <c r="P313" s="4"/>
    </row>
    <row r="314" spans="1:16" s="34" customFormat="1" ht="14.5" x14ac:dyDescent="0.35">
      <c r="A314" s="33">
        <v>5049</v>
      </c>
      <c r="B314" s="34" t="s">
        <v>380</v>
      </c>
      <c r="C314" s="81">
        <v>15243925</v>
      </c>
      <c r="D314" s="36">
        <v>1103</v>
      </c>
      <c r="E314" s="37">
        <f t="shared" si="52"/>
        <v>13820.421577515866</v>
      </c>
      <c r="F314" s="38">
        <f t="shared" si="49"/>
        <v>0.9402673826905682</v>
      </c>
      <c r="G314" s="39">
        <f t="shared" si="50"/>
        <v>526.78416906211601</v>
      </c>
      <c r="H314" s="39">
        <f t="shared" si="51"/>
        <v>0</v>
      </c>
      <c r="I314" s="37">
        <f t="shared" ref="I314:I363" si="54">G314+H314</f>
        <v>526.78416906211601</v>
      </c>
      <c r="J314" s="40">
        <f t="shared" si="53"/>
        <v>-176.45273313174843</v>
      </c>
      <c r="K314" s="37">
        <f t="shared" ref="K314:K363" si="55">I314+J314</f>
        <v>350.33143593036755</v>
      </c>
      <c r="L314" s="37">
        <f t="shared" ref="L314:L363" si="56">(I314*D314)</f>
        <v>581042.93847551395</v>
      </c>
      <c r="M314" s="37">
        <f t="shared" ref="M314:M363" si="57">(K314*D314)</f>
        <v>386415.57383119542</v>
      </c>
      <c r="N314" s="41">
        <f>'jan-apr'!M314</f>
        <v>1085426.9274271817</v>
      </c>
      <c r="O314" s="41">
        <f t="shared" ref="O314:O363" si="58">M314-N314</f>
        <v>-699011.35359598626</v>
      </c>
      <c r="P314" s="4"/>
    </row>
    <row r="315" spans="1:16" s="34" customFormat="1" ht="14.5" x14ac:dyDescent="0.35">
      <c r="A315" s="33">
        <v>5052</v>
      </c>
      <c r="B315" s="34" t="s">
        <v>381</v>
      </c>
      <c r="C315" s="81">
        <v>5883703</v>
      </c>
      <c r="D315" s="36">
        <v>557</v>
      </c>
      <c r="E315" s="37">
        <f t="shared" si="52"/>
        <v>10563.201077199283</v>
      </c>
      <c r="F315" s="38">
        <f t="shared" si="49"/>
        <v>0.71866356420348909</v>
      </c>
      <c r="G315" s="39">
        <f t="shared" si="50"/>
        <v>2481.1164692520661</v>
      </c>
      <c r="H315" s="39">
        <f t="shared" si="51"/>
        <v>932.87410865535992</v>
      </c>
      <c r="I315" s="37">
        <f t="shared" si="54"/>
        <v>3413.9905779074261</v>
      </c>
      <c r="J315" s="40">
        <f t="shared" si="53"/>
        <v>-176.45273313174843</v>
      </c>
      <c r="K315" s="37">
        <f t="shared" si="55"/>
        <v>3237.5378447756775</v>
      </c>
      <c r="L315" s="37">
        <f t="shared" si="56"/>
        <v>1901592.7518944363</v>
      </c>
      <c r="M315" s="37">
        <f t="shared" si="57"/>
        <v>1803308.5795400525</v>
      </c>
      <c r="N315" s="41">
        <f>'jan-apr'!M315</f>
        <v>1128925.4528349414</v>
      </c>
      <c r="O315" s="41">
        <f t="shared" si="58"/>
        <v>674383.126705111</v>
      </c>
      <c r="P315" s="4"/>
    </row>
    <row r="316" spans="1:16" s="34" customFormat="1" ht="14.5" x14ac:dyDescent="0.35">
      <c r="A316" s="33">
        <v>5053</v>
      </c>
      <c r="B316" s="34" t="s">
        <v>382</v>
      </c>
      <c r="C316" s="81">
        <v>78126870</v>
      </c>
      <c r="D316" s="36">
        <v>6816</v>
      </c>
      <c r="E316" s="37">
        <f t="shared" si="52"/>
        <v>11462.275528169013</v>
      </c>
      <c r="F316" s="38">
        <f t="shared" si="49"/>
        <v>0.77983176924815878</v>
      </c>
      <c r="G316" s="39">
        <f t="shared" si="50"/>
        <v>1941.6717986702279</v>
      </c>
      <c r="H316" s="39">
        <f t="shared" si="51"/>
        <v>618.19805081595416</v>
      </c>
      <c r="I316" s="37">
        <f t="shared" si="54"/>
        <v>2559.8698494861819</v>
      </c>
      <c r="J316" s="40">
        <f t="shared" si="53"/>
        <v>-176.45273313174843</v>
      </c>
      <c r="K316" s="37">
        <f t="shared" si="55"/>
        <v>2383.4171163544333</v>
      </c>
      <c r="L316" s="37">
        <f t="shared" si="56"/>
        <v>17448072.894097816</v>
      </c>
      <c r="M316" s="37">
        <f t="shared" si="57"/>
        <v>16245371.065071817</v>
      </c>
      <c r="N316" s="41">
        <f>'jan-apr'!M316</f>
        <v>10421954.122931704</v>
      </c>
      <c r="O316" s="41">
        <f t="shared" si="58"/>
        <v>5823416.9421401136</v>
      </c>
      <c r="P316" s="4"/>
    </row>
    <row r="317" spans="1:16" s="34" customFormat="1" ht="14.5" x14ac:dyDescent="0.35">
      <c r="A317" s="33">
        <v>5054</v>
      </c>
      <c r="B317" s="34" t="s">
        <v>383</v>
      </c>
      <c r="C317" s="81">
        <v>106465034</v>
      </c>
      <c r="D317" s="36">
        <v>10084</v>
      </c>
      <c r="E317" s="37">
        <f t="shared" si="52"/>
        <v>10557.817731059104</v>
      </c>
      <c r="F317" s="38">
        <f t="shared" si="49"/>
        <v>0.71829731019618892</v>
      </c>
      <c r="G317" s="39">
        <f t="shared" si="50"/>
        <v>2484.3464769361735</v>
      </c>
      <c r="H317" s="39">
        <f t="shared" si="51"/>
        <v>934.75827980442261</v>
      </c>
      <c r="I317" s="37">
        <f t="shared" si="54"/>
        <v>3419.1047567405963</v>
      </c>
      <c r="J317" s="40">
        <f t="shared" si="53"/>
        <v>-176.45273313174843</v>
      </c>
      <c r="K317" s="37">
        <f t="shared" si="55"/>
        <v>3242.6520236088477</v>
      </c>
      <c r="L317" s="37">
        <f t="shared" si="56"/>
        <v>34478252.366972171</v>
      </c>
      <c r="M317" s="37">
        <f t="shared" si="57"/>
        <v>32698903.00607162</v>
      </c>
      <c r="N317" s="41">
        <f>'jan-apr'!M317</f>
        <v>20595012.29539955</v>
      </c>
      <c r="O317" s="41">
        <f t="shared" si="58"/>
        <v>12103890.710672069</v>
      </c>
      <c r="P317" s="4"/>
    </row>
    <row r="318" spans="1:16" s="34" customFormat="1" ht="14.5" x14ac:dyDescent="0.35">
      <c r="A318" s="33">
        <v>5055</v>
      </c>
      <c r="B318" s="34" t="s">
        <v>431</v>
      </c>
      <c r="C318" s="81">
        <v>75452059</v>
      </c>
      <c r="D318" s="36">
        <v>5963</v>
      </c>
      <c r="E318" s="37">
        <f t="shared" si="52"/>
        <v>12653.372295824249</v>
      </c>
      <c r="F318" s="38">
        <f t="shared" si="49"/>
        <v>0.86086760697371734</v>
      </c>
      <c r="G318" s="39">
        <f t="shared" si="50"/>
        <v>1227.0137380770866</v>
      </c>
      <c r="H318" s="39">
        <f t="shared" si="51"/>
        <v>201.31418213662181</v>
      </c>
      <c r="I318" s="37">
        <f t="shared" si="54"/>
        <v>1428.3279202137085</v>
      </c>
      <c r="J318" s="40">
        <f t="shared" si="53"/>
        <v>-176.45273313174843</v>
      </c>
      <c r="K318" s="37">
        <f t="shared" si="55"/>
        <v>1251.8751870819601</v>
      </c>
      <c r="L318" s="37">
        <f t="shared" si="56"/>
        <v>8517119.3882343434</v>
      </c>
      <c r="M318" s="37">
        <f t="shared" si="57"/>
        <v>7464931.7405697284</v>
      </c>
      <c r="N318" s="41">
        <f>'jan-apr'!M318</f>
        <v>4638128.5919295466</v>
      </c>
      <c r="O318" s="41">
        <f t="shared" si="58"/>
        <v>2826803.1486401819</v>
      </c>
      <c r="P318" s="4"/>
    </row>
    <row r="319" spans="1:16" s="34" customFormat="1" ht="14.5" x14ac:dyDescent="0.35">
      <c r="A319" s="33">
        <v>5056</v>
      </c>
      <c r="B319" s="34" t="s">
        <v>355</v>
      </c>
      <c r="C319" s="81">
        <v>64873141</v>
      </c>
      <c r="D319" s="36">
        <v>5050</v>
      </c>
      <c r="E319" s="37">
        <f t="shared" si="52"/>
        <v>12846.166534653465</v>
      </c>
      <c r="F319" s="38">
        <f t="shared" si="49"/>
        <v>0.87398429327196203</v>
      </c>
      <c r="G319" s="39">
        <f t="shared" si="50"/>
        <v>1111.337194779557</v>
      </c>
      <c r="H319" s="39">
        <f t="shared" si="51"/>
        <v>133.83619854639628</v>
      </c>
      <c r="I319" s="37">
        <f t="shared" si="54"/>
        <v>1245.1733933259532</v>
      </c>
      <c r="J319" s="40">
        <f t="shared" si="53"/>
        <v>-176.45273313174843</v>
      </c>
      <c r="K319" s="37">
        <f t="shared" si="55"/>
        <v>1068.7206601942048</v>
      </c>
      <c r="L319" s="37">
        <f t="shared" si="56"/>
        <v>6288125.6362960637</v>
      </c>
      <c r="M319" s="37">
        <f t="shared" si="57"/>
        <v>5397039.3339807345</v>
      </c>
      <c r="N319" s="41">
        <f>'jan-apr'!M319</f>
        <v>2409208.3977853716</v>
      </c>
      <c r="O319" s="41">
        <f t="shared" si="58"/>
        <v>2987830.9361953628</v>
      </c>
      <c r="P319" s="4"/>
    </row>
    <row r="320" spans="1:16" s="34" customFormat="1" ht="14.5" x14ac:dyDescent="0.35">
      <c r="A320" s="33">
        <v>5057</v>
      </c>
      <c r="B320" s="34" t="s">
        <v>357</v>
      </c>
      <c r="C320" s="81">
        <v>116775368</v>
      </c>
      <c r="D320" s="36">
        <v>10323</v>
      </c>
      <c r="E320" s="37">
        <f t="shared" si="52"/>
        <v>11312.154218734864</v>
      </c>
      <c r="F320" s="38">
        <f t="shared" si="49"/>
        <v>0.76961832026499832</v>
      </c>
      <c r="G320" s="39">
        <f t="shared" si="50"/>
        <v>2031.7445843307173</v>
      </c>
      <c r="H320" s="39">
        <f t="shared" si="51"/>
        <v>670.74050911790641</v>
      </c>
      <c r="I320" s="37">
        <f t="shared" si="54"/>
        <v>2702.485093448624</v>
      </c>
      <c r="J320" s="40">
        <f t="shared" si="53"/>
        <v>-176.45273313174843</v>
      </c>
      <c r="K320" s="37">
        <f t="shared" si="55"/>
        <v>2526.0323603168754</v>
      </c>
      <c r="L320" s="37">
        <f t="shared" si="56"/>
        <v>27897753.619670145</v>
      </c>
      <c r="M320" s="37">
        <f t="shared" si="57"/>
        <v>26076232.055551104</v>
      </c>
      <c r="N320" s="41">
        <f>'jan-apr'!M320</f>
        <v>16668112.963581869</v>
      </c>
      <c r="O320" s="41">
        <f t="shared" si="58"/>
        <v>9408119.0919692349</v>
      </c>
      <c r="P320" s="4"/>
    </row>
    <row r="321" spans="1:16" s="34" customFormat="1" ht="14.5" x14ac:dyDescent="0.35">
      <c r="A321" s="33">
        <v>5058</v>
      </c>
      <c r="B321" s="34" t="s">
        <v>358</v>
      </c>
      <c r="C321" s="81">
        <v>50414893</v>
      </c>
      <c r="D321" s="36">
        <v>4288</v>
      </c>
      <c r="E321" s="37">
        <f t="shared" si="52"/>
        <v>11757.204524253732</v>
      </c>
      <c r="F321" s="38">
        <f t="shared" si="49"/>
        <v>0.79989715681052431</v>
      </c>
      <c r="G321" s="39">
        <f t="shared" si="50"/>
        <v>1764.714401019397</v>
      </c>
      <c r="H321" s="39">
        <f t="shared" si="51"/>
        <v>514.9729021863028</v>
      </c>
      <c r="I321" s="37">
        <f t="shared" si="54"/>
        <v>2279.6873032056997</v>
      </c>
      <c r="J321" s="40">
        <f t="shared" si="53"/>
        <v>-176.45273313174843</v>
      </c>
      <c r="K321" s="37">
        <f t="shared" si="55"/>
        <v>2103.2345700739511</v>
      </c>
      <c r="L321" s="37">
        <f t="shared" si="56"/>
        <v>9775299.1561460402</v>
      </c>
      <c r="M321" s="37">
        <f t="shared" si="57"/>
        <v>9018669.8364771027</v>
      </c>
      <c r="N321" s="41">
        <f>'jan-apr'!M321</f>
        <v>6020384.4458819171</v>
      </c>
      <c r="O321" s="41">
        <f t="shared" si="58"/>
        <v>2998285.3905951856</v>
      </c>
      <c r="P321" s="4"/>
    </row>
    <row r="322" spans="1:16" s="34" customFormat="1" ht="14.5" x14ac:dyDescent="0.35">
      <c r="A322" s="33">
        <v>5059</v>
      </c>
      <c r="B322" s="34" t="s">
        <v>432</v>
      </c>
      <c r="C322" s="81">
        <v>205801889</v>
      </c>
      <c r="D322" s="36">
        <v>18217</v>
      </c>
      <c r="E322" s="37">
        <f t="shared" si="52"/>
        <v>11297.243728385574</v>
      </c>
      <c r="F322" s="38">
        <f t="shared" si="49"/>
        <v>0.76860389044773658</v>
      </c>
      <c r="G322" s="39">
        <f t="shared" si="50"/>
        <v>2040.6908785402911</v>
      </c>
      <c r="H322" s="39">
        <f t="shared" si="51"/>
        <v>675.95918074015788</v>
      </c>
      <c r="I322" s="37">
        <f t="shared" si="54"/>
        <v>2716.6500592804491</v>
      </c>
      <c r="J322" s="40">
        <f t="shared" si="53"/>
        <v>-176.45273313174843</v>
      </c>
      <c r="K322" s="37">
        <f t="shared" si="55"/>
        <v>2540.1973261487005</v>
      </c>
      <c r="L322" s="37">
        <f t="shared" si="56"/>
        <v>49489214.129911944</v>
      </c>
      <c r="M322" s="37">
        <f t="shared" si="57"/>
        <v>46274774.690450877</v>
      </c>
      <c r="N322" s="41">
        <f>'jan-apr'!M322</f>
        <v>28633048.854298249</v>
      </c>
      <c r="O322" s="41">
        <f t="shared" si="58"/>
        <v>17641725.836152628</v>
      </c>
      <c r="P322" s="4"/>
    </row>
    <row r="323" spans="1:16" s="34" customFormat="1" ht="14.5" x14ac:dyDescent="0.35">
      <c r="A323" s="33">
        <v>5060</v>
      </c>
      <c r="B323" s="34" t="s">
        <v>433</v>
      </c>
      <c r="C323" s="81">
        <v>122215080</v>
      </c>
      <c r="D323" s="36">
        <v>9623</v>
      </c>
      <c r="E323" s="37">
        <f t="shared" si="52"/>
        <v>12700.309674737608</v>
      </c>
      <c r="F323" s="38">
        <f t="shared" si="49"/>
        <v>0.86406097456917619</v>
      </c>
      <c r="G323" s="39">
        <f t="shared" si="50"/>
        <v>1198.8513107290712</v>
      </c>
      <c r="H323" s="39">
        <f t="shared" si="51"/>
        <v>184.88609951694625</v>
      </c>
      <c r="I323" s="37">
        <f t="shared" si="54"/>
        <v>1383.7374102460174</v>
      </c>
      <c r="J323" s="40">
        <f t="shared" si="53"/>
        <v>-176.45273313174843</v>
      </c>
      <c r="K323" s="37">
        <f t="shared" si="55"/>
        <v>1207.284677114269</v>
      </c>
      <c r="L323" s="37">
        <f t="shared" si="56"/>
        <v>13315705.098797426</v>
      </c>
      <c r="M323" s="37">
        <f t="shared" si="57"/>
        <v>11617700.44787061</v>
      </c>
      <c r="N323" s="41">
        <f>'jan-apr'!M323</f>
        <v>7627909.9935918078</v>
      </c>
      <c r="O323" s="41">
        <f t="shared" si="58"/>
        <v>3989790.4542788025</v>
      </c>
      <c r="P323" s="4"/>
    </row>
    <row r="324" spans="1:16" s="34" customFormat="1" ht="14.5" x14ac:dyDescent="0.35">
      <c r="A324" s="33">
        <v>5061</v>
      </c>
      <c r="B324" s="34" t="s">
        <v>285</v>
      </c>
      <c r="C324" s="81">
        <v>24225385</v>
      </c>
      <c r="D324" s="36">
        <v>2003</v>
      </c>
      <c r="E324" s="37">
        <f t="shared" si="52"/>
        <v>12094.550673989017</v>
      </c>
      <c r="F324" s="38">
        <f t="shared" si="49"/>
        <v>0.8228483800777201</v>
      </c>
      <c r="G324" s="39">
        <f t="shared" si="50"/>
        <v>1562.3067111782257</v>
      </c>
      <c r="H324" s="39">
        <f t="shared" si="51"/>
        <v>396.90174977895293</v>
      </c>
      <c r="I324" s="37">
        <f t="shared" si="54"/>
        <v>1959.2084609571787</v>
      </c>
      <c r="J324" s="40">
        <f t="shared" si="53"/>
        <v>-176.45273313174843</v>
      </c>
      <c r="K324" s="37">
        <f t="shared" si="55"/>
        <v>1782.7557278254303</v>
      </c>
      <c r="L324" s="37">
        <f t="shared" si="56"/>
        <v>3924294.5472972291</v>
      </c>
      <c r="M324" s="37">
        <f t="shared" si="57"/>
        <v>3570859.722834337</v>
      </c>
      <c r="N324" s="41">
        <f>'jan-apr'!M324</f>
        <v>876639.53747238044</v>
      </c>
      <c r="O324" s="41">
        <f t="shared" si="58"/>
        <v>2694220.1853619567</v>
      </c>
      <c r="P324" s="4"/>
    </row>
    <row r="325" spans="1:16" s="34" customFormat="1" ht="14.5" x14ac:dyDescent="0.35">
      <c r="A325" s="33">
        <v>5401</v>
      </c>
      <c r="B325" s="34" t="s">
        <v>324</v>
      </c>
      <c r="C325" s="81">
        <v>1114500306</v>
      </c>
      <c r="D325" s="36">
        <v>76974</v>
      </c>
      <c r="E325" s="37">
        <f t="shared" si="52"/>
        <v>14478.918933665913</v>
      </c>
      <c r="F325" s="38">
        <f t="shared" si="49"/>
        <v>0.98506801211443218</v>
      </c>
      <c r="G325" s="39">
        <f t="shared" si="50"/>
        <v>131.68575537208815</v>
      </c>
      <c r="H325" s="39">
        <f t="shared" si="51"/>
        <v>0</v>
      </c>
      <c r="I325" s="37">
        <f t="shared" si="54"/>
        <v>131.68575537208815</v>
      </c>
      <c r="J325" s="40">
        <f t="shared" si="53"/>
        <v>-176.45273313174843</v>
      </c>
      <c r="K325" s="37">
        <f t="shared" si="55"/>
        <v>-44.766977759660278</v>
      </c>
      <c r="L325" s="37">
        <f t="shared" si="56"/>
        <v>10136379.334011113</v>
      </c>
      <c r="M325" s="37">
        <f t="shared" si="57"/>
        <v>-3445893.3460720903</v>
      </c>
      <c r="N325" s="41">
        <f>'jan-apr'!M325</f>
        <v>-8363713.9287074897</v>
      </c>
      <c r="O325" s="41">
        <f t="shared" si="58"/>
        <v>4917820.582635399</v>
      </c>
      <c r="P325" s="4"/>
    </row>
    <row r="326" spans="1:16" s="34" customFormat="1" ht="14.5" x14ac:dyDescent="0.35">
      <c r="A326" s="33">
        <v>5402</v>
      </c>
      <c r="B326" s="34" t="s">
        <v>386</v>
      </c>
      <c r="C326" s="81">
        <v>314304939</v>
      </c>
      <c r="D326" s="36">
        <v>24703</v>
      </c>
      <c r="E326" s="37">
        <f t="shared" si="52"/>
        <v>12723.350969517873</v>
      </c>
      <c r="F326" s="38">
        <f t="shared" si="49"/>
        <v>0.86562858072469961</v>
      </c>
      <c r="G326" s="39">
        <f t="shared" si="50"/>
        <v>1185.0265338609122</v>
      </c>
      <c r="H326" s="39">
        <f t="shared" si="51"/>
        <v>176.82164634385344</v>
      </c>
      <c r="I326" s="37">
        <f t="shared" si="54"/>
        <v>1361.8481802047656</v>
      </c>
      <c r="J326" s="40">
        <f t="shared" si="53"/>
        <v>-176.45273313174843</v>
      </c>
      <c r="K326" s="37">
        <f t="shared" si="55"/>
        <v>1185.3954470730173</v>
      </c>
      <c r="L326" s="37">
        <f t="shared" si="56"/>
        <v>33641735.595598325</v>
      </c>
      <c r="M326" s="37">
        <f t="shared" si="57"/>
        <v>29282823.729044747</v>
      </c>
      <c r="N326" s="41">
        <f>'jan-apr'!M326</f>
        <v>17426646.429948937</v>
      </c>
      <c r="O326" s="41">
        <f t="shared" si="58"/>
        <v>11856177.299095809</v>
      </c>
      <c r="P326" s="4"/>
    </row>
    <row r="327" spans="1:16" s="34" customFormat="1" ht="14.5" x14ac:dyDescent="0.35">
      <c r="A327" s="33">
        <v>5403</v>
      </c>
      <c r="B327" s="34" t="s">
        <v>342</v>
      </c>
      <c r="C327" s="81">
        <v>266711916</v>
      </c>
      <c r="D327" s="36">
        <v>20789</v>
      </c>
      <c r="E327" s="37">
        <f t="shared" si="52"/>
        <v>12829.473086728558</v>
      </c>
      <c r="F327" s="38">
        <f t="shared" si="49"/>
        <v>0.87284856058100202</v>
      </c>
      <c r="G327" s="39">
        <f t="shared" si="50"/>
        <v>1121.3532635345011</v>
      </c>
      <c r="H327" s="39">
        <f t="shared" si="51"/>
        <v>139.67890532011359</v>
      </c>
      <c r="I327" s="37">
        <f t="shared" si="54"/>
        <v>1261.0321688546146</v>
      </c>
      <c r="J327" s="40">
        <f t="shared" si="53"/>
        <v>-176.45273313174843</v>
      </c>
      <c r="K327" s="37">
        <f t="shared" si="55"/>
        <v>1084.5794357228663</v>
      </c>
      <c r="L327" s="37">
        <f t="shared" si="56"/>
        <v>26215597.758318584</v>
      </c>
      <c r="M327" s="37">
        <f t="shared" si="57"/>
        <v>22547321.889242668</v>
      </c>
      <c r="N327" s="41">
        <f>'jan-apr'!M327</f>
        <v>10186907.644318823</v>
      </c>
      <c r="O327" s="41">
        <f t="shared" si="58"/>
        <v>12360414.244923845</v>
      </c>
      <c r="P327" s="4"/>
    </row>
    <row r="328" spans="1:16" s="34" customFormat="1" ht="14.5" x14ac:dyDescent="0.35">
      <c r="A328" s="33">
        <v>5404</v>
      </c>
      <c r="B328" s="34" t="s">
        <v>339</v>
      </c>
      <c r="C328" s="81">
        <v>21447192</v>
      </c>
      <c r="D328" s="36">
        <v>2029</v>
      </c>
      <c r="E328" s="37">
        <f t="shared" si="52"/>
        <v>10570.326269098077</v>
      </c>
      <c r="F328" s="38">
        <f t="shared" ref="F328:F363" si="59">IF(ISNUMBER(C328),E328/E$364,"")</f>
        <v>0.71914832405688944</v>
      </c>
      <c r="G328" s="39">
        <f t="shared" ref="G328:G363" si="60">(E$364-E328)*0.6</f>
        <v>2476.8413541127893</v>
      </c>
      <c r="H328" s="39">
        <f t="shared" ref="H328:H363" si="61">IF(E328&gt;=E$364*0.9,0,IF(E328&lt;0.9*E$364,(E$364*0.9-E328)*0.35))</f>
        <v>930.38029149078181</v>
      </c>
      <c r="I328" s="37">
        <f t="shared" si="54"/>
        <v>3407.2216456035712</v>
      </c>
      <c r="J328" s="40">
        <f t="shared" si="53"/>
        <v>-176.45273313174843</v>
      </c>
      <c r="K328" s="37">
        <f t="shared" si="55"/>
        <v>3230.7689124718227</v>
      </c>
      <c r="L328" s="37">
        <f t="shared" si="56"/>
        <v>6913252.7189296456</v>
      </c>
      <c r="M328" s="37">
        <f t="shared" si="57"/>
        <v>6555230.123405328</v>
      </c>
      <c r="N328" s="41">
        <f>'jan-apr'!M328</f>
        <v>3767187.4685854507</v>
      </c>
      <c r="O328" s="41">
        <f t="shared" si="58"/>
        <v>2788042.6548198774</v>
      </c>
      <c r="P328" s="4"/>
    </row>
    <row r="329" spans="1:16" s="34" customFormat="1" ht="14.5" x14ac:dyDescent="0.35">
      <c r="A329" s="33">
        <v>5405</v>
      </c>
      <c r="B329" s="34" t="s">
        <v>340</v>
      </c>
      <c r="C329" s="81">
        <v>72197005</v>
      </c>
      <c r="D329" s="36">
        <v>5788</v>
      </c>
      <c r="E329" s="37">
        <f t="shared" ref="E329:E363" si="62">(C329)/D329</f>
        <v>12473.566862474085</v>
      </c>
      <c r="F329" s="38">
        <f t="shared" si="59"/>
        <v>0.84863460935772927</v>
      </c>
      <c r="G329" s="39">
        <f t="shared" si="60"/>
        <v>1334.896998087185</v>
      </c>
      <c r="H329" s="39">
        <f t="shared" si="61"/>
        <v>264.24608380917925</v>
      </c>
      <c r="I329" s="37">
        <f t="shared" si="54"/>
        <v>1599.1430818963643</v>
      </c>
      <c r="J329" s="40">
        <f t="shared" ref="J329:J363" si="63">I$366</f>
        <v>-176.45273313174843</v>
      </c>
      <c r="K329" s="37">
        <f t="shared" si="55"/>
        <v>1422.6903487646159</v>
      </c>
      <c r="L329" s="37">
        <f t="shared" si="56"/>
        <v>9255840.1580161564</v>
      </c>
      <c r="M329" s="37">
        <f t="shared" si="57"/>
        <v>8234531.7386495974</v>
      </c>
      <c r="N329" s="41">
        <f>'jan-apr'!M329</f>
        <v>3842411.1744320276</v>
      </c>
      <c r="O329" s="41">
        <f t="shared" si="58"/>
        <v>4392120.5642175693</v>
      </c>
      <c r="P329" s="4"/>
    </row>
    <row r="330" spans="1:16" s="34" customFormat="1" ht="14.5" x14ac:dyDescent="0.35">
      <c r="A330" s="33">
        <v>5406</v>
      </c>
      <c r="B330" s="34" t="s">
        <v>341</v>
      </c>
      <c r="C330" s="81">
        <v>157593121</v>
      </c>
      <c r="D330" s="36">
        <v>11448</v>
      </c>
      <c r="E330" s="37">
        <f t="shared" si="62"/>
        <v>13765.995894479385</v>
      </c>
      <c r="F330" s="38">
        <f t="shared" si="59"/>
        <v>0.93656455103287739</v>
      </c>
      <c r="G330" s="39">
        <f t="shared" si="60"/>
        <v>559.43957888400473</v>
      </c>
      <c r="H330" s="39">
        <f t="shared" si="61"/>
        <v>0</v>
      </c>
      <c r="I330" s="37">
        <f t="shared" si="54"/>
        <v>559.43957888400473</v>
      </c>
      <c r="J330" s="40">
        <f t="shared" si="63"/>
        <v>-176.45273313174843</v>
      </c>
      <c r="K330" s="37">
        <f t="shared" si="55"/>
        <v>382.98684575225627</v>
      </c>
      <c r="L330" s="37">
        <f t="shared" si="56"/>
        <v>6404464.2990640858</v>
      </c>
      <c r="M330" s="37">
        <f t="shared" si="57"/>
        <v>4384433.4101718301</v>
      </c>
      <c r="N330" s="41">
        <f>'jan-apr'!M330</f>
        <v>1216278.6050842744</v>
      </c>
      <c r="O330" s="41">
        <f t="shared" si="58"/>
        <v>3168154.8050875557</v>
      </c>
      <c r="P330" s="4"/>
    </row>
    <row r="331" spans="1:16" s="34" customFormat="1" ht="14.5" x14ac:dyDescent="0.35">
      <c r="A331" s="33">
        <v>5411</v>
      </c>
      <c r="B331" s="34" t="s">
        <v>325</v>
      </c>
      <c r="C331" s="81">
        <v>30206184</v>
      </c>
      <c r="D331" s="36">
        <v>2839</v>
      </c>
      <c r="E331" s="37">
        <f t="shared" si="62"/>
        <v>10639.726664318421</v>
      </c>
      <c r="F331" s="38">
        <f t="shared" si="59"/>
        <v>0.72386995484112582</v>
      </c>
      <c r="G331" s="39">
        <f t="shared" si="60"/>
        <v>2435.2011169805833</v>
      </c>
      <c r="H331" s="39">
        <f t="shared" si="61"/>
        <v>906.0901531636614</v>
      </c>
      <c r="I331" s="37">
        <f t="shared" si="54"/>
        <v>3341.2912701442447</v>
      </c>
      <c r="J331" s="40">
        <f t="shared" si="63"/>
        <v>-176.45273313174843</v>
      </c>
      <c r="K331" s="37">
        <f t="shared" si="55"/>
        <v>3164.8385370124961</v>
      </c>
      <c r="L331" s="37">
        <f t="shared" si="56"/>
        <v>9485925.9159395099</v>
      </c>
      <c r="M331" s="37">
        <f t="shared" si="57"/>
        <v>8984976.6065784767</v>
      </c>
      <c r="N331" s="41">
        <f>'jan-apr'!M331</f>
        <v>5138051.8710025111</v>
      </c>
      <c r="O331" s="41">
        <f t="shared" si="58"/>
        <v>3846924.7355759656</v>
      </c>
      <c r="P331" s="4"/>
    </row>
    <row r="332" spans="1:16" s="34" customFormat="1" ht="14.5" x14ac:dyDescent="0.35">
      <c r="A332" s="33">
        <v>5412</v>
      </c>
      <c r="B332" s="34" t="s">
        <v>313</v>
      </c>
      <c r="C332" s="81">
        <v>46216480</v>
      </c>
      <c r="D332" s="36">
        <v>4216</v>
      </c>
      <c r="E332" s="37">
        <f t="shared" si="62"/>
        <v>10962.163187855787</v>
      </c>
      <c r="F332" s="38">
        <f t="shared" si="59"/>
        <v>0.74580680708328584</v>
      </c>
      <c r="G332" s="39">
        <f t="shared" si="60"/>
        <v>2241.7392028581635</v>
      </c>
      <c r="H332" s="39">
        <f t="shared" si="61"/>
        <v>793.23736992558327</v>
      </c>
      <c r="I332" s="37">
        <f t="shared" si="54"/>
        <v>3034.9765727837466</v>
      </c>
      <c r="J332" s="40">
        <f t="shared" si="63"/>
        <v>-176.45273313174843</v>
      </c>
      <c r="K332" s="37">
        <f t="shared" si="55"/>
        <v>2858.5238396519981</v>
      </c>
      <c r="L332" s="37">
        <f t="shared" si="56"/>
        <v>12795461.230856275</v>
      </c>
      <c r="M332" s="37">
        <f t="shared" si="57"/>
        <v>12051536.507972823</v>
      </c>
      <c r="N332" s="41">
        <f>'jan-apr'!M332</f>
        <v>7621195.5701115141</v>
      </c>
      <c r="O332" s="41">
        <f t="shared" si="58"/>
        <v>4430340.9378613094</v>
      </c>
      <c r="P332" s="4"/>
    </row>
    <row r="333" spans="1:16" s="34" customFormat="1" ht="14.5" x14ac:dyDescent="0.35">
      <c r="A333" s="33">
        <v>5413</v>
      </c>
      <c r="B333" s="34" t="s">
        <v>326</v>
      </c>
      <c r="C333" s="81">
        <v>16449760</v>
      </c>
      <c r="D333" s="36">
        <v>1361</v>
      </c>
      <c r="E333" s="37">
        <f t="shared" si="62"/>
        <v>12086.524614254226</v>
      </c>
      <c r="F333" s="38">
        <f t="shared" si="59"/>
        <v>0.8223023300069735</v>
      </c>
      <c r="G333" s="39">
        <f t="shared" si="60"/>
        <v>1567.1223470191005</v>
      </c>
      <c r="H333" s="39">
        <f t="shared" si="61"/>
        <v>399.71087068612997</v>
      </c>
      <c r="I333" s="37">
        <f t="shared" si="54"/>
        <v>1966.8332177052305</v>
      </c>
      <c r="J333" s="40">
        <f t="shared" si="63"/>
        <v>-176.45273313174843</v>
      </c>
      <c r="K333" s="37">
        <f t="shared" si="55"/>
        <v>1790.3804845734821</v>
      </c>
      <c r="L333" s="37">
        <f t="shared" si="56"/>
        <v>2676860.0092968186</v>
      </c>
      <c r="M333" s="37">
        <f t="shared" si="57"/>
        <v>2436707.8395045092</v>
      </c>
      <c r="N333" s="41">
        <f>'jan-apr'!M333</f>
        <v>1422115.8989378009</v>
      </c>
      <c r="O333" s="41">
        <f t="shared" si="58"/>
        <v>1014591.9405667083</v>
      </c>
      <c r="P333" s="4"/>
    </row>
    <row r="334" spans="1:16" s="34" customFormat="1" ht="14.5" x14ac:dyDescent="0.35">
      <c r="A334" s="33">
        <v>5414</v>
      </c>
      <c r="B334" s="34" t="s">
        <v>327</v>
      </c>
      <c r="C334" s="81">
        <v>12311990</v>
      </c>
      <c r="D334" s="36">
        <v>1091</v>
      </c>
      <c r="E334" s="37">
        <f t="shared" si="62"/>
        <v>11285.050412465627</v>
      </c>
      <c r="F334" s="38">
        <f t="shared" si="59"/>
        <v>0.76777432260987699</v>
      </c>
      <c r="G334" s="39">
        <f t="shared" si="60"/>
        <v>2048.0068680922595</v>
      </c>
      <c r="H334" s="39">
        <f t="shared" si="61"/>
        <v>680.2268413121393</v>
      </c>
      <c r="I334" s="37">
        <f t="shared" si="54"/>
        <v>2728.2337094043987</v>
      </c>
      <c r="J334" s="40">
        <f t="shared" si="63"/>
        <v>-176.45273313174843</v>
      </c>
      <c r="K334" s="37">
        <f t="shared" si="55"/>
        <v>2551.7809762726502</v>
      </c>
      <c r="L334" s="37">
        <f t="shared" si="56"/>
        <v>2976502.976960199</v>
      </c>
      <c r="M334" s="37">
        <f t="shared" si="57"/>
        <v>2783993.0451134611</v>
      </c>
      <c r="N334" s="41">
        <f>'jan-apr'!M334</f>
        <v>1705884.0147987816</v>
      </c>
      <c r="O334" s="41">
        <f t="shared" si="58"/>
        <v>1078109.0303146795</v>
      </c>
      <c r="P334" s="4"/>
    </row>
    <row r="335" spans="1:16" s="34" customFormat="1" ht="14.5" x14ac:dyDescent="0.35">
      <c r="A335" s="33">
        <v>5415</v>
      </c>
      <c r="B335" s="34" t="s">
        <v>387</v>
      </c>
      <c r="C335" s="81">
        <v>10197298</v>
      </c>
      <c r="D335" s="36">
        <v>1034</v>
      </c>
      <c r="E335" s="37">
        <f t="shared" si="62"/>
        <v>9861.9903288201167</v>
      </c>
      <c r="F335" s="38">
        <f t="shared" si="59"/>
        <v>0.67095694459026289</v>
      </c>
      <c r="G335" s="39">
        <f t="shared" si="60"/>
        <v>2901.8429182795658</v>
      </c>
      <c r="H335" s="39">
        <f t="shared" si="61"/>
        <v>1178.297870588068</v>
      </c>
      <c r="I335" s="37">
        <f t="shared" si="54"/>
        <v>4080.140788867634</v>
      </c>
      <c r="J335" s="40">
        <f t="shared" si="63"/>
        <v>-176.45273313174843</v>
      </c>
      <c r="K335" s="37">
        <f t="shared" si="55"/>
        <v>3903.6880557358854</v>
      </c>
      <c r="L335" s="37">
        <f t="shared" si="56"/>
        <v>4218865.5756891333</v>
      </c>
      <c r="M335" s="37">
        <f t="shared" si="57"/>
        <v>4036413.4496309054</v>
      </c>
      <c r="N335" s="41">
        <f>'jan-apr'!M335</f>
        <v>2897153.5548138767</v>
      </c>
      <c r="O335" s="41">
        <f t="shared" si="58"/>
        <v>1139259.8948170287</v>
      </c>
      <c r="P335" s="4"/>
    </row>
    <row r="336" spans="1:16" s="34" customFormat="1" ht="14.5" x14ac:dyDescent="0.35">
      <c r="A336" s="33">
        <v>5416</v>
      </c>
      <c r="B336" s="34" t="s">
        <v>328</v>
      </c>
      <c r="C336" s="81">
        <v>65302774</v>
      </c>
      <c r="D336" s="36">
        <v>4005</v>
      </c>
      <c r="E336" s="37">
        <f t="shared" si="62"/>
        <v>16305.311860174781</v>
      </c>
      <c r="F336" s="38">
        <f t="shared" si="59"/>
        <v>1.1093259941984877</v>
      </c>
      <c r="G336" s="39">
        <f t="shared" si="60"/>
        <v>-964.15000053323274</v>
      </c>
      <c r="H336" s="39">
        <f t="shared" si="61"/>
        <v>0</v>
      </c>
      <c r="I336" s="37">
        <f t="shared" si="54"/>
        <v>-964.15000053323274</v>
      </c>
      <c r="J336" s="40">
        <f t="shared" si="63"/>
        <v>-176.45273313174843</v>
      </c>
      <c r="K336" s="37">
        <f t="shared" si="55"/>
        <v>-1140.6027336649811</v>
      </c>
      <c r="L336" s="37">
        <f t="shared" si="56"/>
        <v>-3861420.7521355972</v>
      </c>
      <c r="M336" s="37">
        <f t="shared" si="57"/>
        <v>-4568113.9483282492</v>
      </c>
      <c r="N336" s="41">
        <f>'jan-apr'!M336</f>
        <v>-4746112.4085986633</v>
      </c>
      <c r="O336" s="41">
        <f t="shared" si="58"/>
        <v>177998.46027041413</v>
      </c>
      <c r="P336" s="4"/>
    </row>
    <row r="337" spans="1:16" s="34" customFormat="1" ht="14.5" x14ac:dyDescent="0.35">
      <c r="A337" s="33">
        <v>5417</v>
      </c>
      <c r="B337" s="34" t="s">
        <v>329</v>
      </c>
      <c r="C337" s="81">
        <v>24431412</v>
      </c>
      <c r="D337" s="36">
        <v>2146</v>
      </c>
      <c r="E337" s="37">
        <f t="shared" si="62"/>
        <v>11384.628145386767</v>
      </c>
      <c r="F337" s="38">
        <f t="shared" si="59"/>
        <v>0.77454905764837567</v>
      </c>
      <c r="G337" s="39">
        <f t="shared" si="60"/>
        <v>1988.2602283395756</v>
      </c>
      <c r="H337" s="39">
        <f t="shared" si="61"/>
        <v>645.37463478974041</v>
      </c>
      <c r="I337" s="37">
        <f t="shared" si="54"/>
        <v>2633.6348631293158</v>
      </c>
      <c r="J337" s="40">
        <f t="shared" si="63"/>
        <v>-176.45273313174843</v>
      </c>
      <c r="K337" s="37">
        <f t="shared" si="55"/>
        <v>2457.1821299975672</v>
      </c>
      <c r="L337" s="37">
        <f t="shared" si="56"/>
        <v>5651780.4162755115</v>
      </c>
      <c r="M337" s="37">
        <f t="shared" si="57"/>
        <v>5273112.8509747796</v>
      </c>
      <c r="N337" s="41">
        <f>'jan-apr'!M337</f>
        <v>3115181.0417123595</v>
      </c>
      <c r="O337" s="41">
        <f t="shared" si="58"/>
        <v>2157931.8092624201</v>
      </c>
      <c r="P337" s="4"/>
    </row>
    <row r="338" spans="1:16" s="34" customFormat="1" ht="14.5" x14ac:dyDescent="0.35">
      <c r="A338" s="33">
        <v>5418</v>
      </c>
      <c r="B338" s="34" t="s">
        <v>330</v>
      </c>
      <c r="C338" s="81">
        <v>94724441</v>
      </c>
      <c r="D338" s="36">
        <v>6640</v>
      </c>
      <c r="E338" s="37">
        <f t="shared" si="62"/>
        <v>14265.729066265059</v>
      </c>
      <c r="F338" s="38">
        <f t="shared" si="59"/>
        <v>0.97056371660413709</v>
      </c>
      <c r="G338" s="39">
        <f t="shared" si="60"/>
        <v>259.59967581260025</v>
      </c>
      <c r="H338" s="39">
        <f t="shared" si="61"/>
        <v>0</v>
      </c>
      <c r="I338" s="37">
        <f t="shared" si="54"/>
        <v>259.59967581260025</v>
      </c>
      <c r="J338" s="40">
        <f t="shared" si="63"/>
        <v>-176.45273313174843</v>
      </c>
      <c r="K338" s="37">
        <f t="shared" si="55"/>
        <v>83.146942680851822</v>
      </c>
      <c r="L338" s="37">
        <f t="shared" si="56"/>
        <v>1723741.8473956657</v>
      </c>
      <c r="M338" s="37">
        <f t="shared" si="57"/>
        <v>552095.69940085604</v>
      </c>
      <c r="N338" s="41">
        <f>'jan-apr'!M338</f>
        <v>-282198.87168417574</v>
      </c>
      <c r="O338" s="41">
        <f t="shared" si="58"/>
        <v>834294.57108503184</v>
      </c>
      <c r="P338" s="4"/>
    </row>
    <row r="339" spans="1:16" s="34" customFormat="1" ht="14.5" x14ac:dyDescent="0.35">
      <c r="A339" s="33">
        <v>5419</v>
      </c>
      <c r="B339" s="34" t="s">
        <v>331</v>
      </c>
      <c r="C339" s="81">
        <v>40934148</v>
      </c>
      <c r="D339" s="36">
        <v>3464</v>
      </c>
      <c r="E339" s="37">
        <f t="shared" si="62"/>
        <v>11817.017321016167</v>
      </c>
      <c r="F339" s="38">
        <f t="shared" si="59"/>
        <v>0.80396649880185067</v>
      </c>
      <c r="G339" s="39">
        <f t="shared" si="60"/>
        <v>1728.826722961936</v>
      </c>
      <c r="H339" s="39">
        <f t="shared" si="61"/>
        <v>494.0384233194506</v>
      </c>
      <c r="I339" s="37">
        <f t="shared" si="54"/>
        <v>2222.8651462813864</v>
      </c>
      <c r="J339" s="40">
        <f t="shared" si="63"/>
        <v>-176.45273313174843</v>
      </c>
      <c r="K339" s="37">
        <f t="shared" si="55"/>
        <v>2046.412413149638</v>
      </c>
      <c r="L339" s="37">
        <f t="shared" si="56"/>
        <v>7700004.8667187225</v>
      </c>
      <c r="M339" s="37">
        <f t="shared" si="57"/>
        <v>7088772.5991503466</v>
      </c>
      <c r="N339" s="41">
        <f>'jan-apr'!M339</f>
        <v>4238541.6620650552</v>
      </c>
      <c r="O339" s="41">
        <f t="shared" si="58"/>
        <v>2850230.9370852914</v>
      </c>
      <c r="P339" s="4"/>
    </row>
    <row r="340" spans="1:16" s="34" customFormat="1" ht="14.5" x14ac:dyDescent="0.35">
      <c r="A340" s="33">
        <v>5420</v>
      </c>
      <c r="B340" s="34" t="s">
        <v>332</v>
      </c>
      <c r="C340" s="81">
        <v>11663511</v>
      </c>
      <c r="D340" s="36">
        <v>1083</v>
      </c>
      <c r="E340" s="37">
        <f t="shared" si="62"/>
        <v>10769.631578947368</v>
      </c>
      <c r="F340" s="38">
        <f t="shared" si="59"/>
        <v>0.73270798871670006</v>
      </c>
      <c r="G340" s="39">
        <f t="shared" si="60"/>
        <v>2357.2581682032146</v>
      </c>
      <c r="H340" s="39">
        <f t="shared" si="61"/>
        <v>860.62343304352999</v>
      </c>
      <c r="I340" s="37">
        <f t="shared" si="54"/>
        <v>3217.8816012467446</v>
      </c>
      <c r="J340" s="40">
        <f t="shared" si="63"/>
        <v>-176.45273313174843</v>
      </c>
      <c r="K340" s="37">
        <f t="shared" si="55"/>
        <v>3041.428868114996</v>
      </c>
      <c r="L340" s="37">
        <f t="shared" si="56"/>
        <v>3484965.7741502244</v>
      </c>
      <c r="M340" s="37">
        <f t="shared" si="57"/>
        <v>3293867.4641685407</v>
      </c>
      <c r="N340" s="41">
        <f>'jan-apr'!M340</f>
        <v>1858506.08971318</v>
      </c>
      <c r="O340" s="41">
        <f t="shared" si="58"/>
        <v>1435361.3744553607</v>
      </c>
      <c r="P340" s="4"/>
    </row>
    <row r="341" spans="1:16" s="34" customFormat="1" ht="14.5" x14ac:dyDescent="0.35">
      <c r="A341" s="33">
        <v>5421</v>
      </c>
      <c r="B341" s="34" t="s">
        <v>434</v>
      </c>
      <c r="C341" s="81">
        <v>176674951</v>
      </c>
      <c r="D341" s="36">
        <v>14851</v>
      </c>
      <c r="E341" s="37">
        <f t="shared" si="62"/>
        <v>11896.501986398222</v>
      </c>
      <c r="F341" s="38">
        <f t="shared" si="59"/>
        <v>0.80937420925870152</v>
      </c>
      <c r="G341" s="39">
        <f t="shared" si="60"/>
        <v>1681.1359237327028</v>
      </c>
      <c r="H341" s="39">
        <f t="shared" si="61"/>
        <v>466.21879043573131</v>
      </c>
      <c r="I341" s="37">
        <f t="shared" si="54"/>
        <v>2147.3547141684339</v>
      </c>
      <c r="J341" s="40">
        <f t="shared" si="63"/>
        <v>-176.45273313174843</v>
      </c>
      <c r="K341" s="37">
        <f t="shared" si="55"/>
        <v>1970.9019810366856</v>
      </c>
      <c r="L341" s="37">
        <f t="shared" si="56"/>
        <v>31890364.860115413</v>
      </c>
      <c r="M341" s="37">
        <f t="shared" si="57"/>
        <v>29269865.320375819</v>
      </c>
      <c r="N341" s="41">
        <f>'jan-apr'!M341</f>
        <v>17568239.212031808</v>
      </c>
      <c r="O341" s="41">
        <f t="shared" si="58"/>
        <v>11701626.108344011</v>
      </c>
      <c r="P341" s="4"/>
    </row>
    <row r="342" spans="1:16" s="34" customFormat="1" ht="14.5" x14ac:dyDescent="0.35">
      <c r="A342" s="33">
        <v>5422</v>
      </c>
      <c r="B342" s="34" t="s">
        <v>333</v>
      </c>
      <c r="C342" s="81">
        <v>58631600</v>
      </c>
      <c r="D342" s="36">
        <v>5559</v>
      </c>
      <c r="E342" s="37">
        <f t="shared" si="62"/>
        <v>10547.148767763987</v>
      </c>
      <c r="F342" s="38">
        <f t="shared" si="59"/>
        <v>0.71757145113774734</v>
      </c>
      <c r="G342" s="39">
        <f t="shared" si="60"/>
        <v>2490.7478549132434</v>
      </c>
      <c r="H342" s="39">
        <f t="shared" si="61"/>
        <v>938.49241695771332</v>
      </c>
      <c r="I342" s="37">
        <f t="shared" si="54"/>
        <v>3429.2402718709568</v>
      </c>
      <c r="J342" s="40">
        <f t="shared" si="63"/>
        <v>-176.45273313174843</v>
      </c>
      <c r="K342" s="37">
        <f t="shared" si="55"/>
        <v>3252.7875387392082</v>
      </c>
      <c r="L342" s="37">
        <f t="shared" si="56"/>
        <v>19063146.671330649</v>
      </c>
      <c r="M342" s="37">
        <f t="shared" si="57"/>
        <v>18082245.92785126</v>
      </c>
      <c r="N342" s="41">
        <f>'jan-apr'!M342</f>
        <v>10478983.850106711</v>
      </c>
      <c r="O342" s="41">
        <f t="shared" si="58"/>
        <v>7603262.0777445491</v>
      </c>
      <c r="P342" s="4"/>
    </row>
    <row r="343" spans="1:16" s="34" customFormat="1" ht="14.5" x14ac:dyDescent="0.35">
      <c r="A343" s="33">
        <v>5423</v>
      </c>
      <c r="B343" s="34" t="s">
        <v>334</v>
      </c>
      <c r="C343" s="81">
        <v>25620150</v>
      </c>
      <c r="D343" s="36">
        <v>2200</v>
      </c>
      <c r="E343" s="37">
        <f t="shared" si="62"/>
        <v>11645.522727272728</v>
      </c>
      <c r="F343" s="38">
        <f t="shared" si="59"/>
        <v>0.79229892615218123</v>
      </c>
      <c r="G343" s="39">
        <f t="shared" si="60"/>
        <v>1831.7234792079992</v>
      </c>
      <c r="H343" s="39">
        <f t="shared" si="61"/>
        <v>554.0615311296541</v>
      </c>
      <c r="I343" s="37">
        <f t="shared" si="54"/>
        <v>2385.7850103376531</v>
      </c>
      <c r="J343" s="40">
        <f t="shared" si="63"/>
        <v>-176.45273313174843</v>
      </c>
      <c r="K343" s="37">
        <f t="shared" si="55"/>
        <v>2209.3322772059046</v>
      </c>
      <c r="L343" s="37">
        <f t="shared" si="56"/>
        <v>5248727.0227428367</v>
      </c>
      <c r="M343" s="37">
        <f t="shared" si="57"/>
        <v>4860531.0098529905</v>
      </c>
      <c r="N343" s="41">
        <f>'jan-apr'!M343</f>
        <v>2538511.7985401624</v>
      </c>
      <c r="O343" s="41">
        <f t="shared" si="58"/>
        <v>2322019.2113128281</v>
      </c>
      <c r="P343" s="4"/>
    </row>
    <row r="344" spans="1:16" s="34" customFormat="1" ht="14.5" x14ac:dyDescent="0.35">
      <c r="A344" s="33">
        <v>5424</v>
      </c>
      <c r="B344" s="34" t="s">
        <v>335</v>
      </c>
      <c r="C344" s="81">
        <v>28946450</v>
      </c>
      <c r="D344" s="36">
        <v>2794</v>
      </c>
      <c r="E344" s="37">
        <f t="shared" si="62"/>
        <v>10360.218324982105</v>
      </c>
      <c r="F344" s="38">
        <f t="shared" si="59"/>
        <v>0.70485370608244036</v>
      </c>
      <c r="G344" s="39">
        <f t="shared" si="60"/>
        <v>2602.9061205823732</v>
      </c>
      <c r="H344" s="39">
        <f t="shared" si="61"/>
        <v>1003.9180719313722</v>
      </c>
      <c r="I344" s="37">
        <f t="shared" si="54"/>
        <v>3606.8241925137454</v>
      </c>
      <c r="J344" s="40">
        <f t="shared" si="63"/>
        <v>-176.45273313174843</v>
      </c>
      <c r="K344" s="37">
        <f t="shared" si="55"/>
        <v>3430.3714593819968</v>
      </c>
      <c r="L344" s="37">
        <f t="shared" si="56"/>
        <v>10077466.793883404</v>
      </c>
      <c r="M344" s="37">
        <f t="shared" si="57"/>
        <v>9584457.8575132992</v>
      </c>
      <c r="N344" s="41">
        <f>'jan-apr'!M344</f>
        <v>5590553.2236460065</v>
      </c>
      <c r="O344" s="41">
        <f t="shared" si="58"/>
        <v>3993904.6338672927</v>
      </c>
      <c r="P344" s="4"/>
    </row>
    <row r="345" spans="1:16" s="34" customFormat="1" ht="14.5" x14ac:dyDescent="0.35">
      <c r="A345" s="33">
        <v>5425</v>
      </c>
      <c r="B345" s="34" t="s">
        <v>435</v>
      </c>
      <c r="C345" s="81">
        <v>25603397</v>
      </c>
      <c r="D345" s="36">
        <v>1829</v>
      </c>
      <c r="E345" s="37">
        <f t="shared" si="62"/>
        <v>13998.576817933297</v>
      </c>
      <c r="F345" s="38">
        <f t="shared" si="59"/>
        <v>0.95238811002731094</v>
      </c>
      <c r="G345" s="39">
        <f t="shared" si="60"/>
        <v>419.89102481165753</v>
      </c>
      <c r="H345" s="39">
        <f t="shared" si="61"/>
        <v>0</v>
      </c>
      <c r="I345" s="37">
        <f t="shared" si="54"/>
        <v>419.89102481165753</v>
      </c>
      <c r="J345" s="40">
        <f t="shared" si="63"/>
        <v>-176.45273313174843</v>
      </c>
      <c r="K345" s="37">
        <f t="shared" si="55"/>
        <v>243.4382916799091</v>
      </c>
      <c r="L345" s="37">
        <f t="shared" si="56"/>
        <v>767980.68438052165</v>
      </c>
      <c r="M345" s="37">
        <f t="shared" si="57"/>
        <v>445248.63548255374</v>
      </c>
      <c r="N345" s="41">
        <f>'jan-apr'!M345</f>
        <v>-707634.19908288529</v>
      </c>
      <c r="O345" s="41">
        <f t="shared" si="58"/>
        <v>1152882.834565439</v>
      </c>
      <c r="P345" s="4"/>
    </row>
    <row r="346" spans="1:16" s="34" customFormat="1" ht="14.5" x14ac:dyDescent="0.35">
      <c r="A346" s="33">
        <v>5426</v>
      </c>
      <c r="B346" s="34" t="s">
        <v>436</v>
      </c>
      <c r="C346" s="81">
        <v>24790290</v>
      </c>
      <c r="D346" s="36">
        <v>2071</v>
      </c>
      <c r="E346" s="37">
        <f t="shared" si="62"/>
        <v>11970.202800579431</v>
      </c>
      <c r="F346" s="38">
        <f t="shared" si="59"/>
        <v>0.81438841749132662</v>
      </c>
      <c r="G346" s="39">
        <f t="shared" si="60"/>
        <v>1636.9154352239773</v>
      </c>
      <c r="H346" s="39">
        <f t="shared" si="61"/>
        <v>440.42350547230808</v>
      </c>
      <c r="I346" s="37">
        <f t="shared" si="54"/>
        <v>2077.3389406962851</v>
      </c>
      <c r="J346" s="40">
        <f t="shared" si="63"/>
        <v>-176.45273313174843</v>
      </c>
      <c r="K346" s="37">
        <f t="shared" si="55"/>
        <v>1900.8862075645368</v>
      </c>
      <c r="L346" s="37">
        <f t="shared" si="56"/>
        <v>4302168.946182007</v>
      </c>
      <c r="M346" s="37">
        <f t="shared" si="57"/>
        <v>3936735.3358661556</v>
      </c>
      <c r="N346" s="41">
        <f>'jan-apr'!M346</f>
        <v>711754.41842501098</v>
      </c>
      <c r="O346" s="41">
        <f t="shared" si="58"/>
        <v>3224980.9174411446</v>
      </c>
      <c r="P346" s="4"/>
    </row>
    <row r="347" spans="1:16" s="34" customFormat="1" ht="14.5" x14ac:dyDescent="0.35">
      <c r="A347" s="33">
        <v>5427</v>
      </c>
      <c r="B347" s="34" t="s">
        <v>336</v>
      </c>
      <c r="C347" s="81">
        <v>34690254</v>
      </c>
      <c r="D347" s="36">
        <v>2927</v>
      </c>
      <c r="E347" s="37">
        <f t="shared" si="62"/>
        <v>11851.812094294499</v>
      </c>
      <c r="F347" s="38">
        <f t="shared" si="59"/>
        <v>0.8063337486153408</v>
      </c>
      <c r="G347" s="39">
        <f t="shared" si="60"/>
        <v>1707.9498589949364</v>
      </c>
      <c r="H347" s="39">
        <f t="shared" si="61"/>
        <v>481.86025267203428</v>
      </c>
      <c r="I347" s="37">
        <f t="shared" si="54"/>
        <v>2189.8101116669709</v>
      </c>
      <c r="J347" s="40">
        <f t="shared" si="63"/>
        <v>-176.45273313174843</v>
      </c>
      <c r="K347" s="37">
        <f t="shared" si="55"/>
        <v>2013.3573785352226</v>
      </c>
      <c r="L347" s="37">
        <f t="shared" si="56"/>
        <v>6409574.1968492242</v>
      </c>
      <c r="M347" s="37">
        <f t="shared" si="57"/>
        <v>5893097.0469725961</v>
      </c>
      <c r="N347" s="41">
        <f>'jan-apr'!M347</f>
        <v>2936110.5469441181</v>
      </c>
      <c r="O347" s="41">
        <f t="shared" si="58"/>
        <v>2956986.500028478</v>
      </c>
      <c r="P347" s="4"/>
    </row>
    <row r="348" spans="1:16" s="34" customFormat="1" ht="14.5" x14ac:dyDescent="0.35">
      <c r="A348" s="33">
        <v>5428</v>
      </c>
      <c r="B348" s="34" t="s">
        <v>337</v>
      </c>
      <c r="C348" s="81">
        <v>54057320</v>
      </c>
      <c r="D348" s="36">
        <v>4861</v>
      </c>
      <c r="E348" s="37">
        <f t="shared" si="62"/>
        <v>11120.617156963588</v>
      </c>
      <c r="F348" s="38">
        <f t="shared" si="59"/>
        <v>0.75658716555312522</v>
      </c>
      <c r="G348" s="39">
        <f t="shared" si="60"/>
        <v>2146.6668213934831</v>
      </c>
      <c r="H348" s="39">
        <f t="shared" si="61"/>
        <v>737.77848073785299</v>
      </c>
      <c r="I348" s="37">
        <f t="shared" si="54"/>
        <v>2884.4453021313361</v>
      </c>
      <c r="J348" s="40">
        <f t="shared" si="63"/>
        <v>-176.45273313174843</v>
      </c>
      <c r="K348" s="37">
        <f t="shared" si="55"/>
        <v>2707.9925689995875</v>
      </c>
      <c r="L348" s="37">
        <f t="shared" si="56"/>
        <v>14021288.613660425</v>
      </c>
      <c r="M348" s="37">
        <f t="shared" si="57"/>
        <v>13163551.877906995</v>
      </c>
      <c r="N348" s="41">
        <f>'jan-apr'!M348</f>
        <v>8016397.0988880629</v>
      </c>
      <c r="O348" s="41">
        <f t="shared" si="58"/>
        <v>5147154.779018932</v>
      </c>
      <c r="P348" s="4"/>
    </row>
    <row r="349" spans="1:16" s="34" customFormat="1" ht="14.5" x14ac:dyDescent="0.35">
      <c r="A349" s="33">
        <v>5429</v>
      </c>
      <c r="B349" s="34" t="s">
        <v>338</v>
      </c>
      <c r="C349" s="81">
        <v>15703064</v>
      </c>
      <c r="D349" s="36">
        <v>1191</v>
      </c>
      <c r="E349" s="37">
        <f t="shared" si="62"/>
        <v>13184.772460117549</v>
      </c>
      <c r="F349" s="38">
        <f t="shared" si="59"/>
        <v>0.89702122492516123</v>
      </c>
      <c r="G349" s="39">
        <f t="shared" si="60"/>
        <v>908.17363950110666</v>
      </c>
      <c r="H349" s="39">
        <f t="shared" si="61"/>
        <v>15.324124633966857</v>
      </c>
      <c r="I349" s="37">
        <f t="shared" si="54"/>
        <v>923.49776413507357</v>
      </c>
      <c r="J349" s="40">
        <f t="shared" si="63"/>
        <v>-176.45273313174843</v>
      </c>
      <c r="K349" s="37">
        <f t="shared" si="55"/>
        <v>747.04503100332511</v>
      </c>
      <c r="L349" s="37">
        <f t="shared" si="56"/>
        <v>1099885.8370848726</v>
      </c>
      <c r="M349" s="37">
        <f t="shared" si="57"/>
        <v>889730.63192496018</v>
      </c>
      <c r="N349" s="41">
        <f>'jan-apr'!M349</f>
        <v>-186148.89978551955</v>
      </c>
      <c r="O349" s="41">
        <f t="shared" si="58"/>
        <v>1075879.5317104796</v>
      </c>
      <c r="P349" s="4"/>
    </row>
    <row r="350" spans="1:16" s="34" customFormat="1" ht="14.5" x14ac:dyDescent="0.35">
      <c r="A350" s="33">
        <v>5430</v>
      </c>
      <c r="B350" s="34" t="s">
        <v>437</v>
      </c>
      <c r="C350" s="81">
        <v>26388661</v>
      </c>
      <c r="D350" s="36">
        <v>2910</v>
      </c>
      <c r="E350" s="37">
        <f t="shared" si="62"/>
        <v>9068.2683848797242</v>
      </c>
      <c r="F350" s="38">
        <f t="shared" si="59"/>
        <v>0.61695635925160297</v>
      </c>
      <c r="G350" s="39">
        <f t="shared" si="60"/>
        <v>3378.0760846438011</v>
      </c>
      <c r="H350" s="39">
        <f t="shared" si="61"/>
        <v>1456.1005509672054</v>
      </c>
      <c r="I350" s="37">
        <f t="shared" si="54"/>
        <v>4834.1766356110065</v>
      </c>
      <c r="J350" s="40">
        <f t="shared" si="63"/>
        <v>-176.45273313174843</v>
      </c>
      <c r="K350" s="37">
        <f t="shared" si="55"/>
        <v>4657.723902479258</v>
      </c>
      <c r="L350" s="37">
        <f t="shared" si="56"/>
        <v>14067454.00962803</v>
      </c>
      <c r="M350" s="37">
        <f t="shared" si="57"/>
        <v>13553976.55621464</v>
      </c>
      <c r="N350" s="41">
        <f>'jan-apr'!M350</f>
        <v>7824467.4623872163</v>
      </c>
      <c r="O350" s="41">
        <f t="shared" si="58"/>
        <v>5729509.0938274236</v>
      </c>
      <c r="P350" s="4"/>
    </row>
    <row r="351" spans="1:16" s="34" customFormat="1" ht="14.5" x14ac:dyDescent="0.35">
      <c r="A351" s="33">
        <v>5432</v>
      </c>
      <c r="B351" s="34" t="s">
        <v>343</v>
      </c>
      <c r="C351" s="81">
        <v>9255776</v>
      </c>
      <c r="D351" s="36">
        <v>888</v>
      </c>
      <c r="E351" s="37">
        <f t="shared" si="62"/>
        <v>10423.17117117117</v>
      </c>
      <c r="F351" s="38">
        <f t="shared" si="59"/>
        <v>0.70913668020064047</v>
      </c>
      <c r="G351" s="39">
        <f t="shared" si="60"/>
        <v>2565.1344128689334</v>
      </c>
      <c r="H351" s="39">
        <f t="shared" si="61"/>
        <v>981.8845757651992</v>
      </c>
      <c r="I351" s="37">
        <f t="shared" si="54"/>
        <v>3547.0189886341327</v>
      </c>
      <c r="J351" s="40">
        <f t="shared" si="63"/>
        <v>-176.45273313174843</v>
      </c>
      <c r="K351" s="37">
        <f t="shared" si="55"/>
        <v>3370.5662555023841</v>
      </c>
      <c r="L351" s="37">
        <f t="shared" si="56"/>
        <v>3149752.8619071096</v>
      </c>
      <c r="M351" s="37">
        <f t="shared" si="57"/>
        <v>2993062.8348861169</v>
      </c>
      <c r="N351" s="41">
        <f>'jan-apr'!M351</f>
        <v>1892454.5845016662</v>
      </c>
      <c r="O351" s="41">
        <f t="shared" si="58"/>
        <v>1100608.2503844507</v>
      </c>
      <c r="P351" s="4"/>
    </row>
    <row r="352" spans="1:16" s="34" customFormat="1" ht="14.5" x14ac:dyDescent="0.35">
      <c r="A352" s="33">
        <v>5433</v>
      </c>
      <c r="B352" s="34" t="s">
        <v>344</v>
      </c>
      <c r="C352" s="81">
        <v>10865587</v>
      </c>
      <c r="D352" s="36">
        <v>1005</v>
      </c>
      <c r="E352" s="37">
        <f t="shared" si="62"/>
        <v>10811.529353233831</v>
      </c>
      <c r="F352" s="38">
        <f t="shared" si="59"/>
        <v>0.73555848863437134</v>
      </c>
      <c r="G352" s="39">
        <f t="shared" si="60"/>
        <v>2332.119503631337</v>
      </c>
      <c r="H352" s="39">
        <f t="shared" si="61"/>
        <v>845.95921204326805</v>
      </c>
      <c r="I352" s="37">
        <f t="shared" si="54"/>
        <v>3178.0787156746051</v>
      </c>
      <c r="J352" s="40">
        <f t="shared" si="63"/>
        <v>-176.45273313174843</v>
      </c>
      <c r="K352" s="37">
        <f t="shared" si="55"/>
        <v>3001.6259825428565</v>
      </c>
      <c r="L352" s="37">
        <f t="shared" si="56"/>
        <v>3193969.1092529781</v>
      </c>
      <c r="M352" s="37">
        <f t="shared" si="57"/>
        <v>3016634.1124555706</v>
      </c>
      <c r="N352" s="41">
        <f>'jan-apr'!M352</f>
        <v>2104657.4576285738</v>
      </c>
      <c r="O352" s="41">
        <f t="shared" si="58"/>
        <v>911976.65482699685</v>
      </c>
      <c r="P352" s="4"/>
    </row>
    <row r="353" spans="1:18" s="34" customFormat="1" ht="14.5" x14ac:dyDescent="0.35">
      <c r="A353" s="33">
        <v>5434</v>
      </c>
      <c r="B353" s="34" t="s">
        <v>345</v>
      </c>
      <c r="C353" s="81">
        <v>15716864</v>
      </c>
      <c r="D353" s="36">
        <v>1225</v>
      </c>
      <c r="E353" s="37">
        <f t="shared" si="62"/>
        <v>12830.09306122449</v>
      </c>
      <c r="F353" s="38">
        <f t="shared" si="59"/>
        <v>0.87289074032156611</v>
      </c>
      <c r="G353" s="39">
        <f t="shared" si="60"/>
        <v>1120.9812788369418</v>
      </c>
      <c r="H353" s="39">
        <f t="shared" si="61"/>
        <v>139.46191424653733</v>
      </c>
      <c r="I353" s="37">
        <f t="shared" si="54"/>
        <v>1260.4431930834792</v>
      </c>
      <c r="J353" s="40">
        <f t="shared" si="63"/>
        <v>-176.45273313174843</v>
      </c>
      <c r="K353" s="37">
        <f t="shared" si="55"/>
        <v>1083.9904599517308</v>
      </c>
      <c r="L353" s="37">
        <f t="shared" si="56"/>
        <v>1544042.9115272621</v>
      </c>
      <c r="M353" s="37">
        <f t="shared" si="57"/>
        <v>1327888.3134408703</v>
      </c>
      <c r="N353" s="41">
        <f>'jan-apr'!M353</f>
        <v>802626.4724825907</v>
      </c>
      <c r="O353" s="41">
        <f t="shared" si="58"/>
        <v>525261.84095827956</v>
      </c>
      <c r="P353" s="4"/>
    </row>
    <row r="354" spans="1:18" s="34" customFormat="1" ht="14.5" x14ac:dyDescent="0.35">
      <c r="A354" s="33">
        <v>5435</v>
      </c>
      <c r="B354" s="34" t="s">
        <v>346</v>
      </c>
      <c r="C354" s="81">
        <v>39924222</v>
      </c>
      <c r="D354" s="36">
        <v>3162</v>
      </c>
      <c r="E354" s="37">
        <f t="shared" si="62"/>
        <v>12626.256166982923</v>
      </c>
      <c r="F354" s="38">
        <f t="shared" si="59"/>
        <v>0.85902277095686153</v>
      </c>
      <c r="G354" s="39">
        <f t="shared" si="60"/>
        <v>1243.2834153818822</v>
      </c>
      <c r="H354" s="39">
        <f t="shared" si="61"/>
        <v>210.80482723108588</v>
      </c>
      <c r="I354" s="37">
        <f t="shared" si="54"/>
        <v>1454.0882426129681</v>
      </c>
      <c r="J354" s="40">
        <f t="shared" si="63"/>
        <v>-176.45273313174843</v>
      </c>
      <c r="K354" s="37">
        <f t="shared" si="55"/>
        <v>1277.6355094812197</v>
      </c>
      <c r="L354" s="37">
        <f t="shared" si="56"/>
        <v>4597827.0231422056</v>
      </c>
      <c r="M354" s="37">
        <f t="shared" si="57"/>
        <v>4039883.4809796168</v>
      </c>
      <c r="N354" s="41">
        <f>'jan-apr'!M354</f>
        <v>1495672.7275836368</v>
      </c>
      <c r="O354" s="41">
        <f t="shared" si="58"/>
        <v>2544210.7533959802</v>
      </c>
      <c r="P354" s="4"/>
    </row>
    <row r="355" spans="1:18" s="34" customFormat="1" ht="14.5" x14ac:dyDescent="0.35">
      <c r="A355" s="33">
        <v>5436</v>
      </c>
      <c r="B355" s="34" t="s">
        <v>438</v>
      </c>
      <c r="C355" s="81">
        <v>47472058</v>
      </c>
      <c r="D355" s="36">
        <v>3998</v>
      </c>
      <c r="E355" s="37">
        <f t="shared" si="62"/>
        <v>11873.951475737869</v>
      </c>
      <c r="F355" s="38">
        <f t="shared" si="59"/>
        <v>0.80783999342324242</v>
      </c>
      <c r="G355" s="39">
        <f t="shared" si="60"/>
        <v>1694.6662301289143</v>
      </c>
      <c r="H355" s="39">
        <f t="shared" si="61"/>
        <v>474.11146916685465</v>
      </c>
      <c r="I355" s="37">
        <f t="shared" si="54"/>
        <v>2168.7776992957688</v>
      </c>
      <c r="J355" s="40">
        <f t="shared" si="63"/>
        <v>-176.45273313174843</v>
      </c>
      <c r="K355" s="37">
        <f t="shared" si="55"/>
        <v>1992.3249661640205</v>
      </c>
      <c r="L355" s="37">
        <f t="shared" si="56"/>
        <v>8670773.2417844832</v>
      </c>
      <c r="M355" s="37">
        <f t="shared" si="57"/>
        <v>7965315.2147237537</v>
      </c>
      <c r="N355" s="41">
        <f>'jan-apr'!M355</f>
        <v>4884610.8240288952</v>
      </c>
      <c r="O355" s="41">
        <f t="shared" si="58"/>
        <v>3080704.3906948585</v>
      </c>
      <c r="P355" s="4"/>
    </row>
    <row r="356" spans="1:18" s="34" customFormat="1" ht="14.5" x14ac:dyDescent="0.35">
      <c r="A356" s="33">
        <v>5437</v>
      </c>
      <c r="B356" s="34" t="s">
        <v>388</v>
      </c>
      <c r="C356" s="81">
        <v>27512150</v>
      </c>
      <c r="D356" s="36">
        <v>2628</v>
      </c>
      <c r="E356" s="37">
        <f t="shared" si="62"/>
        <v>10468.854642313547</v>
      </c>
      <c r="F356" s="38">
        <f t="shared" si="59"/>
        <v>0.71224473863448334</v>
      </c>
      <c r="G356" s="39">
        <f t="shared" si="60"/>
        <v>2537.7243301835078</v>
      </c>
      <c r="H356" s="39">
        <f t="shared" si="61"/>
        <v>965.89536086536748</v>
      </c>
      <c r="I356" s="37">
        <f t="shared" si="54"/>
        <v>3503.6196910488752</v>
      </c>
      <c r="J356" s="40">
        <f t="shared" si="63"/>
        <v>-176.45273313174843</v>
      </c>
      <c r="K356" s="37">
        <f t="shared" si="55"/>
        <v>3327.1669579171266</v>
      </c>
      <c r="L356" s="37">
        <f t="shared" si="56"/>
        <v>9207512.5480764434</v>
      </c>
      <c r="M356" s="37">
        <f t="shared" si="57"/>
        <v>8743794.7654062081</v>
      </c>
      <c r="N356" s="41">
        <f>'jan-apr'!M356</f>
        <v>4726430.0656197947</v>
      </c>
      <c r="O356" s="41">
        <f t="shared" si="58"/>
        <v>4017364.6997864135</v>
      </c>
      <c r="P356" s="4"/>
    </row>
    <row r="357" spans="1:18" s="34" customFormat="1" ht="14.5" x14ac:dyDescent="0.35">
      <c r="A357" s="33">
        <v>5438</v>
      </c>
      <c r="B357" s="34" t="s">
        <v>347</v>
      </c>
      <c r="C357" s="81">
        <v>18280378</v>
      </c>
      <c r="D357" s="36">
        <v>1290</v>
      </c>
      <c r="E357" s="37">
        <f t="shared" si="62"/>
        <v>14170.835658914728</v>
      </c>
      <c r="F357" s="38">
        <f t="shared" si="59"/>
        <v>0.96410767796136188</v>
      </c>
      <c r="G357" s="39">
        <f t="shared" si="60"/>
        <v>316.53572022279911</v>
      </c>
      <c r="H357" s="39">
        <f t="shared" si="61"/>
        <v>0</v>
      </c>
      <c r="I357" s="37">
        <f t="shared" si="54"/>
        <v>316.53572022279911</v>
      </c>
      <c r="J357" s="40">
        <f t="shared" si="63"/>
        <v>-176.45273313174843</v>
      </c>
      <c r="K357" s="37">
        <f t="shared" si="55"/>
        <v>140.08298709105068</v>
      </c>
      <c r="L357" s="37">
        <f t="shared" si="56"/>
        <v>408331.07908741088</v>
      </c>
      <c r="M357" s="37">
        <f t="shared" si="57"/>
        <v>180707.05334745537</v>
      </c>
      <c r="N357" s="41">
        <f>'jan-apr'!M357</f>
        <v>-684613.42898683529</v>
      </c>
      <c r="O357" s="41">
        <f t="shared" si="58"/>
        <v>865320.48233429063</v>
      </c>
      <c r="P357" s="4"/>
    </row>
    <row r="358" spans="1:18" s="34" customFormat="1" ht="14.5" x14ac:dyDescent="0.35">
      <c r="A358" s="33">
        <v>5439</v>
      </c>
      <c r="B358" s="34" t="s">
        <v>348</v>
      </c>
      <c r="C358" s="81">
        <v>11680323</v>
      </c>
      <c r="D358" s="36">
        <v>1132</v>
      </c>
      <c r="E358" s="37">
        <f t="shared" si="62"/>
        <v>10318.306537102473</v>
      </c>
      <c r="F358" s="38">
        <f t="shared" si="59"/>
        <v>0.70200225275502703</v>
      </c>
      <c r="G358" s="39">
        <f t="shared" si="60"/>
        <v>2628.053193310152</v>
      </c>
      <c r="H358" s="39">
        <f t="shared" si="61"/>
        <v>1018.5871976892432</v>
      </c>
      <c r="I358" s="37">
        <f t="shared" si="54"/>
        <v>3646.6403909993951</v>
      </c>
      <c r="J358" s="40">
        <f t="shared" si="63"/>
        <v>-176.45273313174843</v>
      </c>
      <c r="K358" s="37">
        <f t="shared" si="55"/>
        <v>3470.1876578676465</v>
      </c>
      <c r="L358" s="37">
        <f t="shared" si="56"/>
        <v>4127996.9226113153</v>
      </c>
      <c r="M358" s="37">
        <f t="shared" si="57"/>
        <v>3928252.4287061756</v>
      </c>
      <c r="N358" s="41">
        <f>'jan-apr'!M358</f>
        <v>2137933.2746124845</v>
      </c>
      <c r="O358" s="41">
        <f t="shared" si="58"/>
        <v>1790319.1540936911</v>
      </c>
      <c r="P358" s="4"/>
    </row>
    <row r="359" spans="1:18" s="34" customFormat="1" ht="14.5" x14ac:dyDescent="0.35">
      <c r="A359" s="33">
        <v>5440</v>
      </c>
      <c r="B359" s="34" t="s">
        <v>349</v>
      </c>
      <c r="C359" s="81">
        <v>11111741</v>
      </c>
      <c r="D359" s="36">
        <v>957</v>
      </c>
      <c r="E359" s="37">
        <f t="shared" si="62"/>
        <v>11611.014629049112</v>
      </c>
      <c r="F359" s="38">
        <f t="shared" si="59"/>
        <v>0.78995118017233823</v>
      </c>
      <c r="G359" s="39">
        <f t="shared" si="60"/>
        <v>1852.4283381421685</v>
      </c>
      <c r="H359" s="39">
        <f t="shared" si="61"/>
        <v>566.13936550791959</v>
      </c>
      <c r="I359" s="37">
        <f t="shared" si="54"/>
        <v>2418.5677036500883</v>
      </c>
      <c r="J359" s="40">
        <f t="shared" si="63"/>
        <v>-176.45273313174843</v>
      </c>
      <c r="K359" s="37">
        <f t="shared" si="55"/>
        <v>2242.1149705183398</v>
      </c>
      <c r="L359" s="37">
        <f t="shared" si="56"/>
        <v>2314569.2923931344</v>
      </c>
      <c r="M359" s="37">
        <f t="shared" si="57"/>
        <v>2145704.0267860512</v>
      </c>
      <c r="N359" s="41">
        <f>'jan-apr'!M359</f>
        <v>934570.85711497057</v>
      </c>
      <c r="O359" s="41">
        <f t="shared" si="58"/>
        <v>1211133.1696710805</v>
      </c>
      <c r="P359" s="4"/>
    </row>
    <row r="360" spans="1:18" s="34" customFormat="1" ht="14.5" x14ac:dyDescent="0.35">
      <c r="A360" s="33">
        <v>5441</v>
      </c>
      <c r="B360" s="34" t="s">
        <v>389</v>
      </c>
      <c r="C360" s="81">
        <v>33476222</v>
      </c>
      <c r="D360" s="36">
        <v>2918</v>
      </c>
      <c r="E360" s="37">
        <f t="shared" si="62"/>
        <v>11472.317340644277</v>
      </c>
      <c r="F360" s="38">
        <f t="shared" si="59"/>
        <v>0.78051496032743428</v>
      </c>
      <c r="G360" s="39">
        <f t="shared" si="60"/>
        <v>1935.6467111850698</v>
      </c>
      <c r="H360" s="39">
        <f t="shared" si="61"/>
        <v>614.68341644961208</v>
      </c>
      <c r="I360" s="37">
        <f t="shared" si="54"/>
        <v>2550.330127634682</v>
      </c>
      <c r="J360" s="40">
        <f t="shared" si="63"/>
        <v>-176.45273313174843</v>
      </c>
      <c r="K360" s="37">
        <f t="shared" si="55"/>
        <v>2373.8773945029334</v>
      </c>
      <c r="L360" s="37">
        <f t="shared" si="56"/>
        <v>7441863.3124380019</v>
      </c>
      <c r="M360" s="37">
        <f t="shared" si="57"/>
        <v>6926974.2371595595</v>
      </c>
      <c r="N360" s="41">
        <f>'jan-apr'!M360</f>
        <v>4532121.0374728162</v>
      </c>
      <c r="O360" s="41">
        <f t="shared" si="58"/>
        <v>2394853.1996867433</v>
      </c>
      <c r="P360" s="4"/>
    </row>
    <row r="361" spans="1:18" s="34" customFormat="1" ht="14.5" x14ac:dyDescent="0.35">
      <c r="A361" s="33">
        <v>5442</v>
      </c>
      <c r="B361" s="34" t="s">
        <v>390</v>
      </c>
      <c r="C361" s="81">
        <v>8485830</v>
      </c>
      <c r="D361" s="36">
        <v>926</v>
      </c>
      <c r="E361" s="37">
        <f t="shared" si="62"/>
        <v>9163.9632829373659</v>
      </c>
      <c r="F361" s="38">
        <f t="shared" si="59"/>
        <v>0.62346692702472239</v>
      </c>
      <c r="G361" s="39">
        <f t="shared" si="60"/>
        <v>3320.6591458092162</v>
      </c>
      <c r="H361" s="39">
        <f t="shared" si="61"/>
        <v>1422.6073366470307</v>
      </c>
      <c r="I361" s="37">
        <f t="shared" si="54"/>
        <v>4743.2664824562471</v>
      </c>
      <c r="J361" s="40">
        <f t="shared" si="63"/>
        <v>-176.45273313174843</v>
      </c>
      <c r="K361" s="37">
        <f t="shared" si="55"/>
        <v>4566.8137493244985</v>
      </c>
      <c r="L361" s="37">
        <f t="shared" si="56"/>
        <v>4392264.762754485</v>
      </c>
      <c r="M361" s="37">
        <f t="shared" si="57"/>
        <v>4228869.5318744853</v>
      </c>
      <c r="N361" s="41">
        <f>'jan-apr'!M361</f>
        <v>2495988.0411582682</v>
      </c>
      <c r="O361" s="41">
        <f t="shared" si="58"/>
        <v>1732881.4907162171</v>
      </c>
      <c r="P361" s="4"/>
    </row>
    <row r="362" spans="1:18" s="34" customFormat="1" ht="14.5" x14ac:dyDescent="0.35">
      <c r="A362" s="33">
        <v>5443</v>
      </c>
      <c r="B362" s="34" t="s">
        <v>350</v>
      </c>
      <c r="C362" s="81">
        <v>28070081</v>
      </c>
      <c r="D362" s="36">
        <v>2221</v>
      </c>
      <c r="E362" s="37">
        <f t="shared" si="62"/>
        <v>12638.487618190005</v>
      </c>
      <c r="F362" s="38">
        <f t="shared" si="59"/>
        <v>0.85985493331518648</v>
      </c>
      <c r="G362" s="39">
        <f t="shared" si="60"/>
        <v>1235.9445446576326</v>
      </c>
      <c r="H362" s="39">
        <f t="shared" si="61"/>
        <v>206.52381930860702</v>
      </c>
      <c r="I362" s="37">
        <f t="shared" si="54"/>
        <v>1442.4683639662396</v>
      </c>
      <c r="J362" s="40">
        <f t="shared" si="63"/>
        <v>-176.45273313174843</v>
      </c>
      <c r="K362" s="37">
        <f t="shared" si="55"/>
        <v>1266.0156308344913</v>
      </c>
      <c r="L362" s="37">
        <f t="shared" si="56"/>
        <v>3203722.236369018</v>
      </c>
      <c r="M362" s="37">
        <f t="shared" si="57"/>
        <v>2811820.7160834051</v>
      </c>
      <c r="N362" s="41">
        <f>'jan-apr'!M362</f>
        <v>1745589.7706398633</v>
      </c>
      <c r="O362" s="41">
        <f t="shared" si="58"/>
        <v>1066230.9454435417</v>
      </c>
      <c r="P362" s="4"/>
    </row>
    <row r="363" spans="1:18" s="34" customFormat="1" ht="14.5" x14ac:dyDescent="0.35">
      <c r="A363" s="33">
        <v>5444</v>
      </c>
      <c r="B363" s="34" t="s">
        <v>351</v>
      </c>
      <c r="C363" s="81">
        <v>128958124</v>
      </c>
      <c r="D363" s="36">
        <v>10158</v>
      </c>
      <c r="E363" s="37">
        <f t="shared" si="62"/>
        <v>12695.227800748178</v>
      </c>
      <c r="F363" s="38">
        <f t="shared" si="59"/>
        <v>0.86371523111059911</v>
      </c>
      <c r="G363" s="39">
        <f t="shared" si="60"/>
        <v>1201.9004351227288</v>
      </c>
      <c r="H363" s="39">
        <f t="shared" si="61"/>
        <v>186.66475541324652</v>
      </c>
      <c r="I363" s="37">
        <f t="shared" si="54"/>
        <v>1388.5651905359753</v>
      </c>
      <c r="J363" s="40">
        <f t="shared" si="63"/>
        <v>-176.45273313174843</v>
      </c>
      <c r="K363" s="37">
        <f t="shared" si="55"/>
        <v>1212.1124574042269</v>
      </c>
      <c r="L363" s="37">
        <f t="shared" si="56"/>
        <v>14105045.205464438</v>
      </c>
      <c r="M363" s="37">
        <f t="shared" si="57"/>
        <v>12312638.342312137</v>
      </c>
      <c r="N363" s="41">
        <f>'jan-apr'!M363</f>
        <v>4170257.034071106</v>
      </c>
      <c r="O363" s="41">
        <f t="shared" si="58"/>
        <v>8142381.3082410302</v>
      </c>
      <c r="P363" s="4"/>
    </row>
    <row r="364" spans="1:18" s="60" customFormat="1" ht="13.5" thickBot="1" x14ac:dyDescent="0.35">
      <c r="A364" s="44"/>
      <c r="B364" s="44" t="s">
        <v>32</v>
      </c>
      <c r="C364" s="45">
        <f>SUM(C8:C363)</f>
        <v>78894812068</v>
      </c>
      <c r="D364" s="46">
        <f>SUM(D8:D363)</f>
        <v>5367580</v>
      </c>
      <c r="E364" s="46">
        <f>(C364)/D364</f>
        <v>14698.395192619393</v>
      </c>
      <c r="F364" s="47">
        <f>IF(C364&gt;0,E364/E$364,"")</f>
        <v>1</v>
      </c>
      <c r="G364" s="48"/>
      <c r="H364" s="48"/>
      <c r="I364" s="46"/>
      <c r="J364" s="49"/>
      <c r="K364" s="46"/>
      <c r="L364" s="46">
        <f>SUM(L8:L363)</f>
        <v>947124161.30331028</v>
      </c>
      <c r="M364" s="46">
        <f>SUM(M8:M363)</f>
        <v>2.1457672119140625E-6</v>
      </c>
      <c r="N364" s="46">
        <f>jan!M365</f>
        <v>9.6391886472702026E-7</v>
      </c>
      <c r="O364" s="46">
        <f t="shared" ref="O364" si="64">M364-N364</f>
        <v>1.1818483471870422E-6</v>
      </c>
      <c r="P364" s="4"/>
      <c r="Q364" s="4"/>
      <c r="R364" s="4"/>
    </row>
    <row r="365" spans="1:18" s="34" customFormat="1" ht="13.5" thickTop="1" x14ac:dyDescent="0.3">
      <c r="A365" s="50"/>
      <c r="B365" s="50"/>
      <c r="C365" s="50"/>
      <c r="D365" s="2"/>
      <c r="E365" s="37"/>
      <c r="F365" s="38"/>
      <c r="G365" s="39"/>
      <c r="H365" s="39"/>
      <c r="I365" s="37"/>
      <c r="J365" s="40"/>
      <c r="K365" s="37"/>
      <c r="L365" s="37"/>
      <c r="M365" s="37"/>
      <c r="O365" s="51"/>
      <c r="P365" s="4"/>
      <c r="Q365" s="4"/>
      <c r="R365" s="4"/>
    </row>
    <row r="366" spans="1:18" s="34" customFormat="1" x14ac:dyDescent="0.3">
      <c r="A366" s="52" t="s">
        <v>33</v>
      </c>
      <c r="B366" s="52"/>
      <c r="C366" s="52"/>
      <c r="D366" s="53">
        <f>L364</f>
        <v>947124161.30331028</v>
      </c>
      <c r="E366" s="54" t="s">
        <v>34</v>
      </c>
      <c r="F366" s="55">
        <f>D364</f>
        <v>5367580</v>
      </c>
      <c r="G366" s="54" t="s">
        <v>35</v>
      </c>
      <c r="H366" s="54"/>
      <c r="I366" s="56">
        <f>-L364/D364</f>
        <v>-176.45273313174843</v>
      </c>
      <c r="J366" s="57" t="s">
        <v>36</v>
      </c>
      <c r="M366" s="58"/>
      <c r="P366" s="4"/>
      <c r="Q366" s="4"/>
      <c r="R366" s="4"/>
    </row>
  </sheetData>
  <mergeCells count="6">
    <mergeCell ref="A1:M1"/>
    <mergeCell ref="A2:A5"/>
    <mergeCell ref="B2:B5"/>
    <mergeCell ref="E2:F2"/>
    <mergeCell ref="G2:K2"/>
    <mergeCell ref="L2:M2"/>
  </mergeCells>
  <pageMargins left="0.70866141732283472" right="0.70866141732283472" top="0.78740157480314965" bottom="0.78740157480314965" header="0.31496062992125984" footer="0.31496062992125984"/>
  <pageSetup paperSize="9" scale="95" pageOrder="overThenDown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U367"/>
  <sheetViews>
    <sheetView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L9" sqref="L9"/>
    </sheetView>
  </sheetViews>
  <sheetFormatPr baseColWidth="10" defaultColWidth="6.453125" defaultRowHeight="13" x14ac:dyDescent="0.3"/>
  <cols>
    <col min="1" max="1" width="6.453125" style="2" customWidth="1"/>
    <col min="2" max="2" width="14" style="2" bestFit="1" customWidth="1"/>
    <col min="3" max="3" width="14.453125" style="2" customWidth="1"/>
    <col min="4" max="6" width="11.453125" style="2" customWidth="1"/>
    <col min="7" max="8" width="11.453125" style="61" customWidth="1"/>
    <col min="9" max="9" width="11.453125" style="2" customWidth="1"/>
    <col min="10" max="10" width="11.453125" style="62" customWidth="1"/>
    <col min="11" max="11" width="11.453125" style="2" customWidth="1"/>
    <col min="12" max="12" width="14.54296875" style="2" customWidth="1"/>
    <col min="13" max="13" width="14.453125" style="2" customWidth="1"/>
    <col min="14" max="14" width="13.1796875" style="2" customWidth="1"/>
    <col min="15" max="15" width="11.453125" style="2" customWidth="1"/>
    <col min="16" max="16" width="6.453125" style="2" customWidth="1"/>
    <col min="17" max="21" width="6.453125" style="4" customWidth="1"/>
    <col min="22" max="16384" width="6.453125" style="2"/>
  </cols>
  <sheetData>
    <row r="1" spans="1:21" ht="22.5" customHeight="1" x14ac:dyDescent="0.3">
      <c r="A1" s="82" t="s">
        <v>399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3"/>
      <c r="N1" s="3"/>
      <c r="O1" s="3"/>
    </row>
    <row r="2" spans="1:21" x14ac:dyDescent="0.3">
      <c r="A2" s="84" t="s">
        <v>0</v>
      </c>
      <c r="B2" s="84" t="s">
        <v>1</v>
      </c>
      <c r="C2" s="5" t="s">
        <v>2</v>
      </c>
      <c r="D2" s="6" t="s">
        <v>3</v>
      </c>
      <c r="E2" s="87" t="s">
        <v>400</v>
      </c>
      <c r="F2" s="88"/>
      <c r="G2" s="87" t="s">
        <v>4</v>
      </c>
      <c r="H2" s="89"/>
      <c r="I2" s="89"/>
      <c r="J2" s="89"/>
      <c r="K2" s="88"/>
      <c r="L2" s="87" t="s">
        <v>5</v>
      </c>
      <c r="M2" s="88"/>
      <c r="N2" s="7" t="s">
        <v>6</v>
      </c>
      <c r="O2" s="7" t="s">
        <v>7</v>
      </c>
    </row>
    <row r="3" spans="1:21" x14ac:dyDescent="0.3">
      <c r="A3" s="85"/>
      <c r="B3" s="85"/>
      <c r="C3" s="8" t="s">
        <v>45</v>
      </c>
      <c r="D3" s="9" t="s">
        <v>439</v>
      </c>
      <c r="E3" s="10" t="s">
        <v>9</v>
      </c>
      <c r="F3" s="11" t="s">
        <v>10</v>
      </c>
      <c r="G3" s="12" t="s">
        <v>11</v>
      </c>
      <c r="H3" s="70" t="s">
        <v>12</v>
      </c>
      <c r="I3" s="10" t="s">
        <v>13</v>
      </c>
      <c r="J3" s="13" t="s">
        <v>14</v>
      </c>
      <c r="K3" s="14" t="s">
        <v>15</v>
      </c>
      <c r="L3" s="15" t="s">
        <v>13</v>
      </c>
      <c r="M3" s="16" t="s">
        <v>6</v>
      </c>
      <c r="N3" s="17" t="s">
        <v>16</v>
      </c>
      <c r="O3" s="17" t="s">
        <v>17</v>
      </c>
    </row>
    <row r="4" spans="1:21" x14ac:dyDescent="0.3">
      <c r="A4" s="85"/>
      <c r="B4" s="85"/>
      <c r="C4" s="9"/>
      <c r="D4" s="9"/>
      <c r="E4" s="18"/>
      <c r="F4" s="16" t="s">
        <v>18</v>
      </c>
      <c r="G4" s="19" t="s">
        <v>19</v>
      </c>
      <c r="H4" s="71" t="s">
        <v>20</v>
      </c>
      <c r="I4" s="18" t="s">
        <v>16</v>
      </c>
      <c r="J4" s="20" t="s">
        <v>21</v>
      </c>
      <c r="K4" s="15" t="s">
        <v>22</v>
      </c>
      <c r="L4" s="15" t="s">
        <v>23</v>
      </c>
      <c r="M4" s="16" t="s">
        <v>16</v>
      </c>
      <c r="N4" s="21" t="s">
        <v>42</v>
      </c>
      <c r="O4" s="17" t="s">
        <v>40</v>
      </c>
    </row>
    <row r="5" spans="1:21" s="34" customFormat="1" x14ac:dyDescent="0.3">
      <c r="A5" s="86"/>
      <c r="B5" s="86"/>
      <c r="C5" s="1"/>
      <c r="D5" s="22"/>
      <c r="E5" s="22"/>
      <c r="F5" s="23" t="s">
        <v>26</v>
      </c>
      <c r="G5" s="24" t="s">
        <v>27</v>
      </c>
      <c r="H5" s="25" t="s">
        <v>28</v>
      </c>
      <c r="I5" s="22"/>
      <c r="J5" s="26" t="s">
        <v>29</v>
      </c>
      <c r="K5" s="22"/>
      <c r="L5" s="23" t="s">
        <v>30</v>
      </c>
      <c r="M5" s="23" t="s">
        <v>41</v>
      </c>
      <c r="N5" s="27"/>
      <c r="O5" s="27"/>
      <c r="Q5" s="4"/>
      <c r="R5" s="4"/>
      <c r="S5" s="4"/>
      <c r="T5" s="4"/>
      <c r="U5" s="4"/>
    </row>
    <row r="6" spans="1:21" s="59" customFormat="1" x14ac:dyDescent="0.3">
      <c r="A6" s="74"/>
      <c r="B6" s="74"/>
      <c r="C6" s="74">
        <v>1</v>
      </c>
      <c r="D6" s="75">
        <v>2</v>
      </c>
      <c r="E6" s="74">
        <v>3</v>
      </c>
      <c r="F6" s="74">
        <v>4</v>
      </c>
      <c r="G6" s="74">
        <v>5</v>
      </c>
      <c r="H6" s="74">
        <f t="shared" ref="H6:M6" si="0">G6+1</f>
        <v>6</v>
      </c>
      <c r="I6" s="74">
        <f t="shared" si="0"/>
        <v>7</v>
      </c>
      <c r="J6" s="74">
        <f t="shared" si="0"/>
        <v>8</v>
      </c>
      <c r="K6" s="74">
        <f t="shared" si="0"/>
        <v>9</v>
      </c>
      <c r="L6" s="74">
        <f t="shared" si="0"/>
        <v>10</v>
      </c>
      <c r="M6" s="74">
        <f t="shared" si="0"/>
        <v>11</v>
      </c>
      <c r="N6" s="74">
        <v>12</v>
      </c>
      <c r="O6" s="74">
        <v>13</v>
      </c>
      <c r="Q6" s="4"/>
      <c r="R6" s="4"/>
      <c r="S6" s="4"/>
      <c r="T6" s="4"/>
      <c r="U6" s="4"/>
    </row>
    <row r="7" spans="1:21" s="34" customFormat="1" x14ac:dyDescent="0.3">
      <c r="A7" s="28"/>
      <c r="B7" s="29"/>
      <c r="C7" s="29"/>
      <c r="D7" s="29"/>
      <c r="E7" s="29"/>
      <c r="F7" s="29"/>
      <c r="G7" s="30"/>
      <c r="H7" s="30"/>
      <c r="I7" s="29"/>
      <c r="J7" s="31"/>
      <c r="K7" s="29"/>
      <c r="L7" s="29"/>
      <c r="M7" s="29"/>
      <c r="N7" s="32"/>
      <c r="O7" s="29"/>
      <c r="Q7" s="4"/>
      <c r="R7" s="4"/>
      <c r="S7" s="4"/>
      <c r="T7" s="4"/>
      <c r="U7" s="4"/>
    </row>
    <row r="8" spans="1:21" s="34" customFormat="1" x14ac:dyDescent="0.3">
      <c r="A8" s="33">
        <v>301</v>
      </c>
      <c r="B8" s="34" t="s">
        <v>90</v>
      </c>
      <c r="C8" s="36">
        <v>8392775721</v>
      </c>
      <c r="D8" s="36">
        <v>693494</v>
      </c>
      <c r="E8" s="37">
        <f>(C8)/D8</f>
        <v>12102.160539240425</v>
      </c>
      <c r="F8" s="38">
        <f t="shared" ref="F8:F71" si="1">IF(ISNUMBER(C8),E8/E$365,"")</f>
        <v>1.2755736784687786</v>
      </c>
      <c r="G8" s="39">
        <f t="shared" ref="G8:G71" si="2">(E$365-E8)*0.6</f>
        <v>-1568.7232906318441</v>
      </c>
      <c r="H8" s="39">
        <f t="shared" ref="H8:H71" si="3">IF(E8&gt;=E$365*0.9,0,IF(E8&lt;0.9*E$365,(E$365*0.9-E8)*0.35))</f>
        <v>0</v>
      </c>
      <c r="I8" s="37">
        <f t="shared" ref="I8" si="4">G8+H8</f>
        <v>-1568.7232906318441</v>
      </c>
      <c r="J8" s="40">
        <f>I$367</f>
        <v>-102.88948949135292</v>
      </c>
      <c r="K8" s="37">
        <f t="shared" ref="K8" si="5">I8+J8</f>
        <v>-1671.6127801231969</v>
      </c>
      <c r="L8" s="37">
        <f>(I8*D8)</f>
        <v>-1087900189.7134402</v>
      </c>
      <c r="M8" s="37">
        <f t="shared" ref="M8" si="6">(K8*D8)</f>
        <v>-1159253433.3387563</v>
      </c>
      <c r="N8" s="41">
        <f>'jan-mar'!M8</f>
        <v>-1147395220.0437684</v>
      </c>
      <c r="O8" s="41">
        <f>M8-N8</f>
        <v>-11858213.294987917</v>
      </c>
      <c r="Q8" s="4"/>
      <c r="R8" s="4"/>
      <c r="S8" s="4"/>
      <c r="T8" s="4"/>
      <c r="U8" s="4"/>
    </row>
    <row r="9" spans="1:21" s="34" customFormat="1" x14ac:dyDescent="0.3">
      <c r="A9" s="33">
        <v>1101</v>
      </c>
      <c r="B9" s="34" t="s">
        <v>204</v>
      </c>
      <c r="C9" s="36">
        <v>142696488</v>
      </c>
      <c r="D9" s="36">
        <v>14811</v>
      </c>
      <c r="E9" s="37">
        <f t="shared" ref="E9:E72" si="7">(C9)/D9</f>
        <v>9634.4938221592056</v>
      </c>
      <c r="F9" s="38">
        <f t="shared" si="1"/>
        <v>1.0154803917092701</v>
      </c>
      <c r="G9" s="39">
        <f t="shared" si="2"/>
        <v>-88.123260383112211</v>
      </c>
      <c r="H9" s="39">
        <f t="shared" si="3"/>
        <v>0</v>
      </c>
      <c r="I9" s="37">
        <f t="shared" ref="I9:I72" si="8">G9+H9</f>
        <v>-88.123260383112211</v>
      </c>
      <c r="J9" s="40">
        <f t="shared" ref="J9:J72" si="9">I$367</f>
        <v>-102.88948949135292</v>
      </c>
      <c r="K9" s="37">
        <f t="shared" ref="K9:K72" si="10">I9+J9</f>
        <v>-191.01274987446513</v>
      </c>
      <c r="L9" s="37">
        <f t="shared" ref="L9:L72" si="11">(I9*D9)</f>
        <v>-1305193.609534275</v>
      </c>
      <c r="M9" s="37">
        <f t="shared" ref="M9:M72" si="12">(K9*D9)</f>
        <v>-2829089.8383907028</v>
      </c>
      <c r="N9" s="41">
        <f>'jan-mar'!M9</f>
        <v>-3431044.206443395</v>
      </c>
      <c r="O9" s="41">
        <f t="shared" ref="O9:O72" si="13">M9-N9</f>
        <v>601954.36805269215</v>
      </c>
      <c r="Q9" s="4"/>
      <c r="R9" s="4"/>
      <c r="S9" s="4"/>
      <c r="T9" s="4"/>
      <c r="U9" s="4"/>
    </row>
    <row r="10" spans="1:21" s="34" customFormat="1" x14ac:dyDescent="0.3">
      <c r="A10" s="33">
        <v>1103</v>
      </c>
      <c r="B10" s="34" t="s">
        <v>206</v>
      </c>
      <c r="C10" s="36">
        <v>1686243144</v>
      </c>
      <c r="D10" s="36">
        <v>143574</v>
      </c>
      <c r="E10" s="37">
        <f t="shared" si="7"/>
        <v>11744.766768356387</v>
      </c>
      <c r="F10" s="38">
        <f t="shared" si="1"/>
        <v>1.2379041990803492</v>
      </c>
      <c r="G10" s="39">
        <f t="shared" si="2"/>
        <v>-1354.2870281014209</v>
      </c>
      <c r="H10" s="39">
        <f t="shared" si="3"/>
        <v>0</v>
      </c>
      <c r="I10" s="37">
        <f t="shared" si="8"/>
        <v>-1354.2870281014209</v>
      </c>
      <c r="J10" s="40">
        <f t="shared" si="9"/>
        <v>-102.88948949135292</v>
      </c>
      <c r="K10" s="37">
        <f t="shared" si="10"/>
        <v>-1457.1765175927737</v>
      </c>
      <c r="L10" s="37">
        <f t="shared" si="11"/>
        <v>-194440405.7726334</v>
      </c>
      <c r="M10" s="37">
        <f t="shared" si="12"/>
        <v>-209212661.33686489</v>
      </c>
      <c r="N10" s="41">
        <f>'jan-mar'!M10</f>
        <v>-220234778.42770258</v>
      </c>
      <c r="O10" s="41">
        <f t="shared" si="13"/>
        <v>11022117.090837687</v>
      </c>
      <c r="Q10" s="4"/>
      <c r="R10" s="4"/>
      <c r="S10" s="4"/>
      <c r="T10" s="4"/>
      <c r="U10" s="4"/>
    </row>
    <row r="11" spans="1:21" s="34" customFormat="1" x14ac:dyDescent="0.3">
      <c r="A11" s="33">
        <v>1106</v>
      </c>
      <c r="B11" s="34" t="s">
        <v>207</v>
      </c>
      <c r="C11" s="36">
        <v>341703559</v>
      </c>
      <c r="D11" s="36">
        <v>37357</v>
      </c>
      <c r="E11" s="37">
        <f t="shared" si="7"/>
        <v>9146.9753727547723</v>
      </c>
      <c r="F11" s="38">
        <f t="shared" si="1"/>
        <v>0.96409570714721604</v>
      </c>
      <c r="G11" s="39">
        <f t="shared" si="2"/>
        <v>204.38780925954779</v>
      </c>
      <c r="H11" s="39">
        <f t="shared" si="3"/>
        <v>0</v>
      </c>
      <c r="I11" s="37">
        <f t="shared" si="8"/>
        <v>204.38780925954779</v>
      </c>
      <c r="J11" s="40">
        <f t="shared" si="9"/>
        <v>-102.88948949135292</v>
      </c>
      <c r="K11" s="37">
        <f t="shared" si="10"/>
        <v>101.49831976819488</v>
      </c>
      <c r="L11" s="37">
        <f t="shared" si="11"/>
        <v>7635315.3905089265</v>
      </c>
      <c r="M11" s="37">
        <f t="shared" si="12"/>
        <v>3791672.7315804558</v>
      </c>
      <c r="N11" s="41">
        <f>'jan-mar'!M11</f>
        <v>449286.98188470764</v>
      </c>
      <c r="O11" s="41">
        <f t="shared" si="13"/>
        <v>3342385.7496957481</v>
      </c>
      <c r="Q11" s="4"/>
      <c r="R11" s="4"/>
      <c r="S11" s="4"/>
      <c r="T11" s="4"/>
      <c r="U11" s="4"/>
    </row>
    <row r="12" spans="1:21" s="34" customFormat="1" x14ac:dyDescent="0.3">
      <c r="A12" s="33">
        <v>1108</v>
      </c>
      <c r="B12" s="34" t="s">
        <v>205</v>
      </c>
      <c r="C12" s="36">
        <v>776106395</v>
      </c>
      <c r="D12" s="36">
        <v>79537</v>
      </c>
      <c r="E12" s="37">
        <f t="shared" si="7"/>
        <v>9757.8032236569143</v>
      </c>
      <c r="F12" s="38">
        <f t="shared" si="1"/>
        <v>1.0284772633296897</v>
      </c>
      <c r="G12" s="39">
        <f t="shared" si="2"/>
        <v>-162.10890128173742</v>
      </c>
      <c r="H12" s="39">
        <f t="shared" si="3"/>
        <v>0</v>
      </c>
      <c r="I12" s="37">
        <f t="shared" si="8"/>
        <v>-162.10890128173742</v>
      </c>
      <c r="J12" s="40">
        <f t="shared" si="9"/>
        <v>-102.88948949135292</v>
      </c>
      <c r="K12" s="37">
        <f t="shared" si="10"/>
        <v>-264.99839077309036</v>
      </c>
      <c r="L12" s="37">
        <f t="shared" si="11"/>
        <v>-12893655.681245549</v>
      </c>
      <c r="M12" s="37">
        <f t="shared" si="12"/>
        <v>-21077177.006919287</v>
      </c>
      <c r="N12" s="41">
        <f>'jan-mar'!M12</f>
        <v>-22378868.477137767</v>
      </c>
      <c r="O12" s="41">
        <f t="shared" si="13"/>
        <v>1301691.4702184796</v>
      </c>
      <c r="Q12" s="4"/>
      <c r="R12" s="4"/>
      <c r="S12" s="4"/>
      <c r="T12" s="4"/>
      <c r="U12" s="4"/>
    </row>
    <row r="13" spans="1:21" s="34" customFormat="1" x14ac:dyDescent="0.3">
      <c r="A13" s="33">
        <v>1111</v>
      </c>
      <c r="B13" s="34" t="s">
        <v>208</v>
      </c>
      <c r="C13" s="36">
        <v>26450247</v>
      </c>
      <c r="D13" s="36">
        <v>3280</v>
      </c>
      <c r="E13" s="37">
        <f t="shared" si="7"/>
        <v>8064.0996951219513</v>
      </c>
      <c r="F13" s="38">
        <f t="shared" si="1"/>
        <v>0.84996007764835602</v>
      </c>
      <c r="G13" s="39">
        <f t="shared" si="2"/>
        <v>854.1132158392403</v>
      </c>
      <c r="H13" s="39">
        <f t="shared" si="3"/>
        <v>166.16594898633301</v>
      </c>
      <c r="I13" s="37">
        <f t="shared" si="8"/>
        <v>1020.2791648255733</v>
      </c>
      <c r="J13" s="40">
        <f t="shared" si="9"/>
        <v>-102.88948949135292</v>
      </c>
      <c r="K13" s="37">
        <f t="shared" si="10"/>
        <v>917.38967533422033</v>
      </c>
      <c r="L13" s="37">
        <f t="shared" si="11"/>
        <v>3346515.6606278801</v>
      </c>
      <c r="M13" s="37">
        <f t="shared" si="12"/>
        <v>3009038.1350962427</v>
      </c>
      <c r="N13" s="41">
        <f>'jan-mar'!M13</f>
        <v>2442017.1940888148</v>
      </c>
      <c r="O13" s="41">
        <f t="shared" si="13"/>
        <v>567020.94100742787</v>
      </c>
      <c r="Q13" s="4"/>
      <c r="R13" s="4"/>
      <c r="S13" s="4"/>
      <c r="T13" s="4"/>
      <c r="U13" s="4"/>
    </row>
    <row r="14" spans="1:21" s="34" customFormat="1" x14ac:dyDescent="0.3">
      <c r="A14" s="33">
        <v>1112</v>
      </c>
      <c r="B14" s="34" t="s">
        <v>209</v>
      </c>
      <c r="C14" s="36">
        <v>23516315</v>
      </c>
      <c r="D14" s="36">
        <v>3202</v>
      </c>
      <c r="E14" s="37">
        <f t="shared" si="7"/>
        <v>7344.2582760774512</v>
      </c>
      <c r="F14" s="38">
        <f t="shared" si="1"/>
        <v>0.77408843771864744</v>
      </c>
      <c r="G14" s="39">
        <f t="shared" si="2"/>
        <v>1286.0180672659403</v>
      </c>
      <c r="H14" s="39">
        <f t="shared" si="3"/>
        <v>418.11044565190804</v>
      </c>
      <c r="I14" s="37">
        <f t="shared" si="8"/>
        <v>1704.1285129178484</v>
      </c>
      <c r="J14" s="40">
        <f t="shared" si="9"/>
        <v>-102.88948949135292</v>
      </c>
      <c r="K14" s="37">
        <f t="shared" si="10"/>
        <v>1601.2390234264956</v>
      </c>
      <c r="L14" s="37">
        <f t="shared" si="11"/>
        <v>5456619.498362951</v>
      </c>
      <c r="M14" s="37">
        <f t="shared" si="12"/>
        <v>5127167.3530116389</v>
      </c>
      <c r="N14" s="41">
        <f>'jan-mar'!M14</f>
        <v>5204748.5731927995</v>
      </c>
      <c r="O14" s="41">
        <f t="shared" si="13"/>
        <v>-77581.220181160606</v>
      </c>
      <c r="Q14" s="4"/>
      <c r="R14" s="4"/>
      <c r="S14" s="4"/>
      <c r="T14" s="4"/>
      <c r="U14" s="4"/>
    </row>
    <row r="15" spans="1:21" s="34" customFormat="1" x14ac:dyDescent="0.3">
      <c r="A15" s="33">
        <v>1114</v>
      </c>
      <c r="B15" s="34" t="s">
        <v>210</v>
      </c>
      <c r="C15" s="36">
        <v>21969868</v>
      </c>
      <c r="D15" s="36">
        <v>2787</v>
      </c>
      <c r="E15" s="37">
        <f t="shared" si="7"/>
        <v>7882.9809831359889</v>
      </c>
      <c r="F15" s="38">
        <f t="shared" si="1"/>
        <v>0.83087007624419673</v>
      </c>
      <c r="G15" s="39">
        <f t="shared" si="2"/>
        <v>962.78444303081778</v>
      </c>
      <c r="H15" s="39">
        <f t="shared" si="3"/>
        <v>229.55749818141985</v>
      </c>
      <c r="I15" s="37">
        <f t="shared" si="8"/>
        <v>1192.3419412122375</v>
      </c>
      <c r="J15" s="40">
        <f t="shared" si="9"/>
        <v>-102.88948949135292</v>
      </c>
      <c r="K15" s="37">
        <f t="shared" si="10"/>
        <v>1089.4524517208847</v>
      </c>
      <c r="L15" s="37">
        <f t="shared" si="11"/>
        <v>3323056.9901585062</v>
      </c>
      <c r="M15" s="37">
        <f t="shared" si="12"/>
        <v>3036303.9829461058</v>
      </c>
      <c r="N15" s="41">
        <f>'jan-mar'!M15</f>
        <v>2758064.1908614407</v>
      </c>
      <c r="O15" s="41">
        <f t="shared" si="13"/>
        <v>278239.79208466504</v>
      </c>
      <c r="Q15" s="4"/>
      <c r="R15" s="4"/>
      <c r="S15" s="4"/>
      <c r="T15" s="4"/>
      <c r="U15" s="4"/>
    </row>
    <row r="16" spans="1:21" s="34" customFormat="1" x14ac:dyDescent="0.3">
      <c r="A16" s="33">
        <v>1119</v>
      </c>
      <c r="B16" s="34" t="s">
        <v>211</v>
      </c>
      <c r="C16" s="36">
        <v>146951495</v>
      </c>
      <c r="D16" s="36">
        <v>18991</v>
      </c>
      <c r="E16" s="37">
        <f t="shared" si="7"/>
        <v>7737.9545574219364</v>
      </c>
      <c r="F16" s="38">
        <f t="shared" si="1"/>
        <v>0.81558421958055149</v>
      </c>
      <c r="G16" s="39">
        <f t="shared" si="2"/>
        <v>1049.8002984592492</v>
      </c>
      <c r="H16" s="39">
        <f t="shared" si="3"/>
        <v>280.3167471813382</v>
      </c>
      <c r="I16" s="37">
        <f t="shared" si="8"/>
        <v>1330.1170456405875</v>
      </c>
      <c r="J16" s="40">
        <f t="shared" si="9"/>
        <v>-102.88948949135292</v>
      </c>
      <c r="K16" s="37">
        <f t="shared" si="10"/>
        <v>1227.2275561492347</v>
      </c>
      <c r="L16" s="37">
        <f t="shared" si="11"/>
        <v>25260252.8137604</v>
      </c>
      <c r="M16" s="37">
        <f t="shared" si="12"/>
        <v>23306278.518830117</v>
      </c>
      <c r="N16" s="41">
        <f>'jan-mar'!M16</f>
        <v>20383247.104951423</v>
      </c>
      <c r="O16" s="41">
        <f t="shared" si="13"/>
        <v>2923031.4138786942</v>
      </c>
      <c r="Q16" s="4"/>
      <c r="R16" s="4"/>
      <c r="S16" s="4"/>
      <c r="T16" s="4"/>
      <c r="U16" s="4"/>
    </row>
    <row r="17" spans="1:21" s="34" customFormat="1" x14ac:dyDescent="0.3">
      <c r="A17" s="33">
        <v>1120</v>
      </c>
      <c r="B17" s="34" t="s">
        <v>212</v>
      </c>
      <c r="C17" s="36">
        <v>171145729</v>
      </c>
      <c r="D17" s="36">
        <v>19588</v>
      </c>
      <c r="E17" s="37">
        <f t="shared" si="7"/>
        <v>8737.2743005921984</v>
      </c>
      <c r="F17" s="38">
        <f t="shared" si="1"/>
        <v>0.92091301245427182</v>
      </c>
      <c r="G17" s="39">
        <f t="shared" si="2"/>
        <v>450.20845255709207</v>
      </c>
      <c r="H17" s="39">
        <f t="shared" si="3"/>
        <v>0</v>
      </c>
      <c r="I17" s="37">
        <f t="shared" si="8"/>
        <v>450.20845255709207</v>
      </c>
      <c r="J17" s="40">
        <f t="shared" si="9"/>
        <v>-102.88948949135292</v>
      </c>
      <c r="K17" s="37">
        <f t="shared" si="10"/>
        <v>347.31896306573913</v>
      </c>
      <c r="L17" s="37">
        <f t="shared" si="11"/>
        <v>8818683.1686883196</v>
      </c>
      <c r="M17" s="37">
        <f t="shared" si="12"/>
        <v>6803283.8485316979</v>
      </c>
      <c r="N17" s="41">
        <f>'jan-mar'!M17</f>
        <v>5400986.8773605404</v>
      </c>
      <c r="O17" s="41">
        <f t="shared" si="13"/>
        <v>1402296.9711711574</v>
      </c>
      <c r="Q17" s="4"/>
      <c r="R17" s="4"/>
      <c r="S17" s="4"/>
      <c r="T17" s="4"/>
      <c r="U17" s="4"/>
    </row>
    <row r="18" spans="1:21" s="34" customFormat="1" x14ac:dyDescent="0.3">
      <c r="A18" s="33">
        <v>1121</v>
      </c>
      <c r="B18" s="34" t="s">
        <v>213</v>
      </c>
      <c r="C18" s="36">
        <v>170896515</v>
      </c>
      <c r="D18" s="36">
        <v>18916</v>
      </c>
      <c r="E18" s="37">
        <f t="shared" si="7"/>
        <v>9034.4954007189681</v>
      </c>
      <c r="F18" s="38">
        <f t="shared" si="1"/>
        <v>0.95224026272317597</v>
      </c>
      <c r="G18" s="39">
        <f t="shared" si="2"/>
        <v>271.87579248103026</v>
      </c>
      <c r="H18" s="39">
        <f t="shared" si="3"/>
        <v>0</v>
      </c>
      <c r="I18" s="37">
        <f t="shared" si="8"/>
        <v>271.87579248103026</v>
      </c>
      <c r="J18" s="40">
        <f t="shared" si="9"/>
        <v>-102.88948949135292</v>
      </c>
      <c r="K18" s="37">
        <f t="shared" si="10"/>
        <v>168.98630298967734</v>
      </c>
      <c r="L18" s="37">
        <f t="shared" si="11"/>
        <v>5142802.4905711683</v>
      </c>
      <c r="M18" s="37">
        <f t="shared" si="12"/>
        <v>3196544.9073527367</v>
      </c>
      <c r="N18" s="41">
        <f>'jan-mar'!M18</f>
        <v>1645363.4383577551</v>
      </c>
      <c r="O18" s="41">
        <f t="shared" si="13"/>
        <v>1551181.4689949816</v>
      </c>
      <c r="Q18" s="4"/>
      <c r="R18" s="4"/>
      <c r="S18" s="4"/>
      <c r="T18" s="4"/>
      <c r="U18" s="4"/>
    </row>
    <row r="19" spans="1:21" s="34" customFormat="1" x14ac:dyDescent="0.3">
      <c r="A19" s="33">
        <v>1122</v>
      </c>
      <c r="B19" s="34" t="s">
        <v>214</v>
      </c>
      <c r="C19" s="36">
        <v>103186522</v>
      </c>
      <c r="D19" s="36">
        <v>12002</v>
      </c>
      <c r="E19" s="37">
        <f t="shared" si="7"/>
        <v>8597.4439260123308</v>
      </c>
      <c r="F19" s="38">
        <f t="shared" si="1"/>
        <v>0.90617482213807365</v>
      </c>
      <c r="G19" s="39">
        <f t="shared" si="2"/>
        <v>534.10667730501257</v>
      </c>
      <c r="H19" s="39">
        <f t="shared" si="3"/>
        <v>0</v>
      </c>
      <c r="I19" s="37">
        <f t="shared" si="8"/>
        <v>534.10667730501257</v>
      </c>
      <c r="J19" s="40">
        <f t="shared" si="9"/>
        <v>-102.88948949135292</v>
      </c>
      <c r="K19" s="37">
        <f t="shared" si="10"/>
        <v>431.21718781365962</v>
      </c>
      <c r="L19" s="37">
        <f t="shared" si="11"/>
        <v>6410348.3410147605</v>
      </c>
      <c r="M19" s="37">
        <f t="shared" si="12"/>
        <v>5175468.6881395429</v>
      </c>
      <c r="N19" s="41">
        <f>'jan-mar'!M19</f>
        <v>5145256.4525465183</v>
      </c>
      <c r="O19" s="41">
        <f t="shared" si="13"/>
        <v>30212.235593024641</v>
      </c>
      <c r="Q19" s="4"/>
      <c r="R19" s="4"/>
      <c r="S19" s="4"/>
      <c r="T19" s="4"/>
      <c r="U19" s="4"/>
    </row>
    <row r="20" spans="1:21" s="34" customFormat="1" x14ac:dyDescent="0.3">
      <c r="A20" s="33">
        <v>1124</v>
      </c>
      <c r="B20" s="34" t="s">
        <v>215</v>
      </c>
      <c r="C20" s="36">
        <v>320854275</v>
      </c>
      <c r="D20" s="36">
        <v>27153</v>
      </c>
      <c r="E20" s="37">
        <f t="shared" si="7"/>
        <v>11816.5313225058</v>
      </c>
      <c r="F20" s="38">
        <f t="shared" si="1"/>
        <v>1.2454682184158408</v>
      </c>
      <c r="G20" s="39">
        <f t="shared" si="2"/>
        <v>-1397.3457605910687</v>
      </c>
      <c r="H20" s="39">
        <f t="shared" si="3"/>
        <v>0</v>
      </c>
      <c r="I20" s="37">
        <f t="shared" si="8"/>
        <v>-1397.3457605910687</v>
      </c>
      <c r="J20" s="40">
        <f t="shared" si="9"/>
        <v>-102.88948949135292</v>
      </c>
      <c r="K20" s="37">
        <f t="shared" si="10"/>
        <v>-1500.2352500824215</v>
      </c>
      <c r="L20" s="37">
        <f t="shared" si="11"/>
        <v>-37942129.437329292</v>
      </c>
      <c r="M20" s="37">
        <f t="shared" si="12"/>
        <v>-40735887.745487995</v>
      </c>
      <c r="N20" s="41">
        <f>'jan-mar'!M20</f>
        <v>-43005036.936544284</v>
      </c>
      <c r="O20" s="41">
        <f t="shared" si="13"/>
        <v>2269149.1910562888</v>
      </c>
      <c r="Q20" s="4"/>
      <c r="R20" s="4"/>
      <c r="S20" s="4"/>
      <c r="T20" s="4"/>
      <c r="U20" s="4"/>
    </row>
    <row r="21" spans="1:21" s="34" customFormat="1" x14ac:dyDescent="0.3">
      <c r="A21" s="33">
        <v>1127</v>
      </c>
      <c r="B21" s="34" t="s">
        <v>216</v>
      </c>
      <c r="C21" s="36">
        <v>115032396</v>
      </c>
      <c r="D21" s="36">
        <v>11221</v>
      </c>
      <c r="E21" s="37">
        <f t="shared" si="7"/>
        <v>10251.528027805009</v>
      </c>
      <c r="F21" s="38">
        <f t="shared" si="1"/>
        <v>1.0805161007369803</v>
      </c>
      <c r="G21" s="39">
        <f t="shared" si="2"/>
        <v>-458.34378377059403</v>
      </c>
      <c r="H21" s="39">
        <f t="shared" si="3"/>
        <v>0</v>
      </c>
      <c r="I21" s="37">
        <f t="shared" si="8"/>
        <v>-458.34378377059403</v>
      </c>
      <c r="J21" s="40">
        <f t="shared" si="9"/>
        <v>-102.88948949135292</v>
      </c>
      <c r="K21" s="37">
        <f t="shared" si="10"/>
        <v>-561.23327326194692</v>
      </c>
      <c r="L21" s="37">
        <f t="shared" si="11"/>
        <v>-5143075.5976898354</v>
      </c>
      <c r="M21" s="37">
        <f t="shared" si="12"/>
        <v>-6297598.559272306</v>
      </c>
      <c r="N21" s="41">
        <f>'jan-mar'!M21</f>
        <v>-7147690.1779016405</v>
      </c>
      <c r="O21" s="41">
        <f t="shared" si="13"/>
        <v>850091.61862933449</v>
      </c>
      <c r="Q21" s="4"/>
      <c r="R21" s="4"/>
      <c r="S21" s="4"/>
      <c r="T21" s="4"/>
      <c r="U21" s="4"/>
    </row>
    <row r="22" spans="1:21" s="34" customFormat="1" x14ac:dyDescent="0.3">
      <c r="A22" s="33">
        <v>1130</v>
      </c>
      <c r="B22" s="34" t="s">
        <v>217</v>
      </c>
      <c r="C22" s="36">
        <v>111335922</v>
      </c>
      <c r="D22" s="36">
        <v>12968</v>
      </c>
      <c r="E22" s="37">
        <f t="shared" si="7"/>
        <v>8585.4350709438622</v>
      </c>
      <c r="F22" s="38">
        <f t="shared" si="1"/>
        <v>0.90490908290215644</v>
      </c>
      <c r="G22" s="39">
        <f t="shared" si="2"/>
        <v>541.31199034609381</v>
      </c>
      <c r="H22" s="39">
        <f t="shared" si="3"/>
        <v>0</v>
      </c>
      <c r="I22" s="37">
        <f t="shared" si="8"/>
        <v>541.31199034609381</v>
      </c>
      <c r="J22" s="40">
        <f t="shared" si="9"/>
        <v>-102.88948949135292</v>
      </c>
      <c r="K22" s="37">
        <f t="shared" si="10"/>
        <v>438.42250085474086</v>
      </c>
      <c r="L22" s="37">
        <f t="shared" si="11"/>
        <v>7019733.8908081446</v>
      </c>
      <c r="M22" s="37">
        <f t="shared" si="12"/>
        <v>5685462.9910842795</v>
      </c>
      <c r="N22" s="41">
        <f>'jan-mar'!M22</f>
        <v>4805471.4336129948</v>
      </c>
      <c r="O22" s="41">
        <f t="shared" si="13"/>
        <v>879991.55747128464</v>
      </c>
      <c r="Q22" s="4"/>
      <c r="R22" s="4"/>
      <c r="S22" s="4"/>
      <c r="T22" s="4"/>
      <c r="U22" s="4"/>
    </row>
    <row r="23" spans="1:21" s="34" customFormat="1" x14ac:dyDescent="0.3">
      <c r="A23" s="33">
        <v>1133</v>
      </c>
      <c r="B23" s="34" t="s">
        <v>218</v>
      </c>
      <c r="C23" s="36">
        <v>43408115</v>
      </c>
      <c r="D23" s="36">
        <v>2574</v>
      </c>
      <c r="E23" s="37">
        <f t="shared" si="7"/>
        <v>16864.069541569541</v>
      </c>
      <c r="F23" s="38">
        <f t="shared" si="1"/>
        <v>1.7774812314994524</v>
      </c>
      <c r="G23" s="39">
        <f t="shared" si="2"/>
        <v>-4425.868692029313</v>
      </c>
      <c r="H23" s="39">
        <f t="shared" si="3"/>
        <v>0</v>
      </c>
      <c r="I23" s="37">
        <f t="shared" si="8"/>
        <v>-4425.868692029313</v>
      </c>
      <c r="J23" s="40">
        <f t="shared" si="9"/>
        <v>-102.88948949135292</v>
      </c>
      <c r="K23" s="37">
        <f t="shared" si="10"/>
        <v>-4528.7581815206659</v>
      </c>
      <c r="L23" s="37">
        <f t="shared" si="11"/>
        <v>-11392186.013283452</v>
      </c>
      <c r="M23" s="37">
        <f t="shared" si="12"/>
        <v>-11657023.559234194</v>
      </c>
      <c r="N23" s="41">
        <f>'jan-mar'!M23</f>
        <v>-5134705.0827483134</v>
      </c>
      <c r="O23" s="41">
        <f t="shared" si="13"/>
        <v>-6522318.476485881</v>
      </c>
      <c r="Q23" s="4"/>
      <c r="R23" s="4"/>
      <c r="S23" s="4"/>
      <c r="T23" s="4"/>
      <c r="U23" s="4"/>
    </row>
    <row r="24" spans="1:21" s="34" customFormat="1" x14ac:dyDescent="0.3">
      <c r="A24" s="33">
        <v>1134</v>
      </c>
      <c r="B24" s="34" t="s">
        <v>219</v>
      </c>
      <c r="C24" s="36">
        <v>73413689</v>
      </c>
      <c r="D24" s="36">
        <v>3804</v>
      </c>
      <c r="E24" s="37">
        <f t="shared" si="7"/>
        <v>19299.07702418507</v>
      </c>
      <c r="F24" s="38">
        <f t="shared" si="1"/>
        <v>2.0341322188688395</v>
      </c>
      <c r="G24" s="39">
        <f t="shared" si="2"/>
        <v>-5886.8731815986303</v>
      </c>
      <c r="H24" s="39">
        <f t="shared" si="3"/>
        <v>0</v>
      </c>
      <c r="I24" s="37">
        <f t="shared" si="8"/>
        <v>-5886.8731815986303</v>
      </c>
      <c r="J24" s="40">
        <f t="shared" si="9"/>
        <v>-102.88948949135292</v>
      </c>
      <c r="K24" s="37">
        <f t="shared" si="10"/>
        <v>-5989.7626710899831</v>
      </c>
      <c r="L24" s="37">
        <f t="shared" si="11"/>
        <v>-22393665.582801189</v>
      </c>
      <c r="M24" s="37">
        <f t="shared" si="12"/>
        <v>-22785057.200826295</v>
      </c>
      <c r="N24" s="41">
        <f>'jan-mar'!M24</f>
        <v>-10034855.043502172</v>
      </c>
      <c r="O24" s="41">
        <f t="shared" si="13"/>
        <v>-12750202.157324122</v>
      </c>
      <c r="Q24" s="4"/>
      <c r="R24" s="4"/>
      <c r="S24" s="4"/>
      <c r="T24" s="4"/>
      <c r="U24" s="4"/>
    </row>
    <row r="25" spans="1:21" s="34" customFormat="1" x14ac:dyDescent="0.3">
      <c r="A25" s="33">
        <v>1135</v>
      </c>
      <c r="B25" s="34" t="s">
        <v>220</v>
      </c>
      <c r="C25" s="36">
        <v>57402137</v>
      </c>
      <c r="D25" s="36">
        <v>4595</v>
      </c>
      <c r="E25" s="37">
        <f t="shared" si="7"/>
        <v>12492.304026115342</v>
      </c>
      <c r="F25" s="38">
        <f t="shared" si="1"/>
        <v>1.316694994044626</v>
      </c>
      <c r="G25" s="39">
        <f t="shared" si="2"/>
        <v>-1802.8093827567939</v>
      </c>
      <c r="H25" s="39">
        <f t="shared" si="3"/>
        <v>0</v>
      </c>
      <c r="I25" s="37">
        <f t="shared" si="8"/>
        <v>-1802.8093827567939</v>
      </c>
      <c r="J25" s="40">
        <f t="shared" si="9"/>
        <v>-102.88948949135292</v>
      </c>
      <c r="K25" s="37">
        <f t="shared" si="10"/>
        <v>-1905.6988722481467</v>
      </c>
      <c r="L25" s="37">
        <f t="shared" si="11"/>
        <v>-8283909.1137674674</v>
      </c>
      <c r="M25" s="37">
        <f t="shared" si="12"/>
        <v>-8756686.3179802336</v>
      </c>
      <c r="N25" s="41">
        <f>'jan-mar'!M25</f>
        <v>-3418947.7184259905</v>
      </c>
      <c r="O25" s="41">
        <f t="shared" si="13"/>
        <v>-5337738.5995542426</v>
      </c>
      <c r="Q25" s="4"/>
      <c r="R25" s="4"/>
      <c r="S25" s="4"/>
      <c r="T25" s="4"/>
      <c r="U25" s="4"/>
    </row>
    <row r="26" spans="1:21" s="34" customFormat="1" x14ac:dyDescent="0.3">
      <c r="A26" s="33">
        <v>1144</v>
      </c>
      <c r="B26" s="34" t="s">
        <v>221</v>
      </c>
      <c r="C26" s="36">
        <v>4503770</v>
      </c>
      <c r="D26" s="36">
        <v>517</v>
      </c>
      <c r="E26" s="37">
        <f t="shared" si="7"/>
        <v>8711.3539651837527</v>
      </c>
      <c r="F26" s="38">
        <f t="shared" si="1"/>
        <v>0.91818099634219907</v>
      </c>
      <c r="G26" s="39">
        <f t="shared" si="2"/>
        <v>465.76065380215948</v>
      </c>
      <c r="H26" s="39">
        <f t="shared" si="3"/>
        <v>0</v>
      </c>
      <c r="I26" s="37">
        <f t="shared" si="8"/>
        <v>465.76065380215948</v>
      </c>
      <c r="J26" s="40">
        <f t="shared" si="9"/>
        <v>-102.88948949135292</v>
      </c>
      <c r="K26" s="37">
        <f t="shared" si="10"/>
        <v>362.87116431080653</v>
      </c>
      <c r="L26" s="37">
        <f t="shared" si="11"/>
        <v>240798.25801571645</v>
      </c>
      <c r="M26" s="37">
        <f t="shared" si="12"/>
        <v>187604.39194868697</v>
      </c>
      <c r="N26" s="41">
        <f>'jan-mar'!M26</f>
        <v>234428.17226850125</v>
      </c>
      <c r="O26" s="41">
        <f t="shared" si="13"/>
        <v>-46823.780319814279</v>
      </c>
      <c r="Q26" s="4"/>
      <c r="R26" s="4"/>
      <c r="S26" s="4"/>
      <c r="T26" s="4"/>
      <c r="U26" s="4"/>
    </row>
    <row r="27" spans="1:21" s="34" customFormat="1" x14ac:dyDescent="0.3">
      <c r="A27" s="33">
        <v>1145</v>
      </c>
      <c r="B27" s="34" t="s">
        <v>222</v>
      </c>
      <c r="C27" s="36">
        <v>7159820</v>
      </c>
      <c r="D27" s="36">
        <v>852</v>
      </c>
      <c r="E27" s="37">
        <f t="shared" si="7"/>
        <v>8403.5446009389671</v>
      </c>
      <c r="F27" s="38">
        <f t="shared" si="1"/>
        <v>0.88573773782288179</v>
      </c>
      <c r="G27" s="39">
        <f t="shared" si="2"/>
        <v>650.44627234903089</v>
      </c>
      <c r="H27" s="39">
        <f t="shared" si="3"/>
        <v>47.360231950377511</v>
      </c>
      <c r="I27" s="37">
        <f t="shared" si="8"/>
        <v>697.8065042994084</v>
      </c>
      <c r="J27" s="40">
        <f t="shared" si="9"/>
        <v>-102.88948949135292</v>
      </c>
      <c r="K27" s="37">
        <f t="shared" si="10"/>
        <v>594.91701480805546</v>
      </c>
      <c r="L27" s="37">
        <f t="shared" si="11"/>
        <v>594531.14166309591</v>
      </c>
      <c r="M27" s="37">
        <f t="shared" si="12"/>
        <v>506869.29661646322</v>
      </c>
      <c r="N27" s="41">
        <f>'jan-mar'!M27</f>
        <v>353685.1423070844</v>
      </c>
      <c r="O27" s="41">
        <f t="shared" si="13"/>
        <v>153184.15430937882</v>
      </c>
      <c r="Q27" s="4"/>
      <c r="R27" s="4"/>
      <c r="S27" s="4"/>
      <c r="T27" s="4"/>
      <c r="U27" s="4"/>
    </row>
    <row r="28" spans="1:21" s="34" customFormat="1" x14ac:dyDescent="0.3">
      <c r="A28" s="33">
        <v>1146</v>
      </c>
      <c r="B28" s="34" t="s">
        <v>223</v>
      </c>
      <c r="C28" s="36">
        <v>91657002</v>
      </c>
      <c r="D28" s="36">
        <v>11065</v>
      </c>
      <c r="E28" s="37">
        <f t="shared" si="7"/>
        <v>8283.5067329417088</v>
      </c>
      <c r="F28" s="38">
        <f t="shared" si="1"/>
        <v>0.87308568744391513</v>
      </c>
      <c r="G28" s="39">
        <f t="shared" si="2"/>
        <v>722.46899314738585</v>
      </c>
      <c r="H28" s="39">
        <f t="shared" si="3"/>
        <v>89.373485749417881</v>
      </c>
      <c r="I28" s="37">
        <f t="shared" si="8"/>
        <v>811.84247889680375</v>
      </c>
      <c r="J28" s="40">
        <f t="shared" si="9"/>
        <v>-102.88948949135292</v>
      </c>
      <c r="K28" s="37">
        <f t="shared" si="10"/>
        <v>708.95298940545081</v>
      </c>
      <c r="L28" s="37">
        <f t="shared" si="11"/>
        <v>8983037.0289931335</v>
      </c>
      <c r="M28" s="37">
        <f t="shared" si="12"/>
        <v>7844564.8277713135</v>
      </c>
      <c r="N28" s="41">
        <f>'jan-mar'!M28</f>
        <v>5908338.9969794983</v>
      </c>
      <c r="O28" s="41">
        <f t="shared" si="13"/>
        <v>1936225.8307918152</v>
      </c>
      <c r="Q28" s="4"/>
      <c r="R28" s="4"/>
      <c r="S28" s="4"/>
      <c r="T28" s="4"/>
      <c r="U28" s="4"/>
    </row>
    <row r="29" spans="1:21" s="34" customFormat="1" x14ac:dyDescent="0.3">
      <c r="A29" s="33">
        <v>1149</v>
      </c>
      <c r="B29" s="34" t="s">
        <v>224</v>
      </c>
      <c r="C29" s="36">
        <v>343234938</v>
      </c>
      <c r="D29" s="36">
        <v>42186</v>
      </c>
      <c r="E29" s="37">
        <f t="shared" si="7"/>
        <v>8136.228559237662</v>
      </c>
      <c r="F29" s="38">
        <f t="shared" si="1"/>
        <v>0.85756249543363738</v>
      </c>
      <c r="G29" s="39">
        <f t="shared" si="2"/>
        <v>810.83589736981389</v>
      </c>
      <c r="H29" s="39">
        <f t="shared" si="3"/>
        <v>140.92084654583425</v>
      </c>
      <c r="I29" s="37">
        <f t="shared" si="8"/>
        <v>951.75674391564814</v>
      </c>
      <c r="J29" s="40">
        <f t="shared" si="9"/>
        <v>-102.88948949135292</v>
      </c>
      <c r="K29" s="37">
        <f t="shared" si="10"/>
        <v>848.8672544242952</v>
      </c>
      <c r="L29" s="37">
        <f t="shared" si="11"/>
        <v>40150809.998825535</v>
      </c>
      <c r="M29" s="37">
        <f t="shared" si="12"/>
        <v>35810313.995143317</v>
      </c>
      <c r="N29" s="41">
        <f>'jan-mar'!M29</f>
        <v>28732333.705375202</v>
      </c>
      <c r="O29" s="41">
        <f t="shared" si="13"/>
        <v>7077980.2897681147</v>
      </c>
      <c r="Q29" s="4"/>
      <c r="R29" s="4"/>
      <c r="S29" s="4"/>
      <c r="T29" s="4"/>
      <c r="U29" s="4"/>
    </row>
    <row r="30" spans="1:21" s="34" customFormat="1" x14ac:dyDescent="0.3">
      <c r="A30" s="33">
        <v>1151</v>
      </c>
      <c r="B30" s="34" t="s">
        <v>225</v>
      </c>
      <c r="C30" s="36">
        <v>1810536</v>
      </c>
      <c r="D30" s="36">
        <v>198</v>
      </c>
      <c r="E30" s="37">
        <f t="shared" si="7"/>
        <v>9144.121212121212</v>
      </c>
      <c r="F30" s="38">
        <f t="shared" si="1"/>
        <v>0.96379487721139701</v>
      </c>
      <c r="G30" s="39">
        <f t="shared" si="2"/>
        <v>206.10030563968394</v>
      </c>
      <c r="H30" s="39">
        <f t="shared" si="3"/>
        <v>0</v>
      </c>
      <c r="I30" s="37">
        <f t="shared" si="8"/>
        <v>206.10030563968394</v>
      </c>
      <c r="J30" s="40">
        <f t="shared" si="9"/>
        <v>-102.88948949135292</v>
      </c>
      <c r="K30" s="37">
        <f t="shared" si="10"/>
        <v>103.21081614833102</v>
      </c>
      <c r="L30" s="37">
        <f t="shared" si="11"/>
        <v>40807.86051665742</v>
      </c>
      <c r="M30" s="37">
        <f t="shared" si="12"/>
        <v>20435.741597369542</v>
      </c>
      <c r="N30" s="41">
        <f>'jan-mar'!M30</f>
        <v>-8870.8063652548899</v>
      </c>
      <c r="O30" s="41">
        <f t="shared" si="13"/>
        <v>29306.547962624434</v>
      </c>
      <c r="Q30" s="4"/>
      <c r="R30" s="4"/>
      <c r="S30" s="4"/>
      <c r="T30" s="4"/>
      <c r="U30" s="4"/>
    </row>
    <row r="31" spans="1:21" s="34" customFormat="1" x14ac:dyDescent="0.3">
      <c r="A31" s="33">
        <v>1160</v>
      </c>
      <c r="B31" s="34" t="s">
        <v>226</v>
      </c>
      <c r="C31" s="36">
        <v>85358236</v>
      </c>
      <c r="D31" s="36">
        <v>8714</v>
      </c>
      <c r="E31" s="37">
        <f t="shared" si="7"/>
        <v>9795.5285747073667</v>
      </c>
      <c r="F31" s="38">
        <f t="shared" si="1"/>
        <v>1.0324535339017848</v>
      </c>
      <c r="G31" s="39">
        <f t="shared" si="2"/>
        <v>-184.74411191200889</v>
      </c>
      <c r="H31" s="39">
        <f t="shared" si="3"/>
        <v>0</v>
      </c>
      <c r="I31" s="37">
        <f t="shared" si="8"/>
        <v>-184.74411191200889</v>
      </c>
      <c r="J31" s="40">
        <f t="shared" si="9"/>
        <v>-102.88948949135292</v>
      </c>
      <c r="K31" s="37">
        <f t="shared" si="10"/>
        <v>-287.63360140336181</v>
      </c>
      <c r="L31" s="37">
        <f t="shared" si="11"/>
        <v>-1609860.1912012454</v>
      </c>
      <c r="M31" s="37">
        <f t="shared" si="12"/>
        <v>-2506439.2026288947</v>
      </c>
      <c r="N31" s="41">
        <f>'jan-mar'!M31</f>
        <v>-2816825.7811456164</v>
      </c>
      <c r="O31" s="41">
        <f t="shared" si="13"/>
        <v>310386.57851672173</v>
      </c>
      <c r="Q31" s="4"/>
      <c r="R31" s="4"/>
      <c r="S31" s="4"/>
      <c r="T31" s="4"/>
      <c r="U31" s="4"/>
    </row>
    <row r="32" spans="1:21" s="34" customFormat="1" x14ac:dyDescent="0.3">
      <c r="A32" s="33">
        <v>1505</v>
      </c>
      <c r="B32" s="34" t="s">
        <v>267</v>
      </c>
      <c r="C32" s="36">
        <v>202416293</v>
      </c>
      <c r="D32" s="36">
        <v>24179</v>
      </c>
      <c r="E32" s="37">
        <f t="shared" si="7"/>
        <v>8371.5742172959999</v>
      </c>
      <c r="F32" s="38">
        <f t="shared" si="1"/>
        <v>0.88236804364858212</v>
      </c>
      <c r="G32" s="39">
        <f t="shared" si="2"/>
        <v>669.62850253481122</v>
      </c>
      <c r="H32" s="39">
        <f t="shared" si="3"/>
        <v>58.549866225416004</v>
      </c>
      <c r="I32" s="37">
        <f t="shared" si="8"/>
        <v>728.17836876022727</v>
      </c>
      <c r="J32" s="40">
        <f t="shared" si="9"/>
        <v>-102.88948949135292</v>
      </c>
      <c r="K32" s="37">
        <f t="shared" si="10"/>
        <v>625.28887926887433</v>
      </c>
      <c r="L32" s="37">
        <f t="shared" si="11"/>
        <v>17606624.778253537</v>
      </c>
      <c r="M32" s="37">
        <f t="shared" si="12"/>
        <v>15118859.811842112</v>
      </c>
      <c r="N32" s="41">
        <f>'jan-mar'!M32</f>
        <v>11449771.19865042</v>
      </c>
      <c r="O32" s="41">
        <f t="shared" si="13"/>
        <v>3669088.6131916922</v>
      </c>
      <c r="Q32" s="4"/>
      <c r="R32" s="4"/>
      <c r="S32" s="4"/>
      <c r="T32" s="4"/>
      <c r="U32" s="4"/>
    </row>
    <row r="33" spans="1:21" s="34" customFormat="1" x14ac:dyDescent="0.3">
      <c r="A33" s="33">
        <v>1506</v>
      </c>
      <c r="B33" s="34" t="s">
        <v>265</v>
      </c>
      <c r="C33" s="36">
        <v>300987714</v>
      </c>
      <c r="D33" s="36">
        <v>31967</v>
      </c>
      <c r="E33" s="37">
        <f t="shared" si="7"/>
        <v>9415.5758751212179</v>
      </c>
      <c r="F33" s="38">
        <f t="shared" si="1"/>
        <v>0.99240633232287856</v>
      </c>
      <c r="G33" s="39">
        <f t="shared" si="2"/>
        <v>43.227507839680399</v>
      </c>
      <c r="H33" s="39">
        <f t="shared" si="3"/>
        <v>0</v>
      </c>
      <c r="I33" s="37">
        <f t="shared" si="8"/>
        <v>43.227507839680399</v>
      </c>
      <c r="J33" s="40">
        <f t="shared" si="9"/>
        <v>-102.88948949135292</v>
      </c>
      <c r="K33" s="37">
        <f t="shared" si="10"/>
        <v>-59.661981651672519</v>
      </c>
      <c r="L33" s="37">
        <f t="shared" si="11"/>
        <v>1381853.7431110633</v>
      </c>
      <c r="M33" s="37">
        <f t="shared" si="12"/>
        <v>-1907214.5674590154</v>
      </c>
      <c r="N33" s="41">
        <f>'jan-mar'!M33</f>
        <v>515211.17738330772</v>
      </c>
      <c r="O33" s="41">
        <f t="shared" si="13"/>
        <v>-2422425.744842323</v>
      </c>
      <c r="Q33" s="4"/>
      <c r="R33" s="4"/>
      <c r="S33" s="4"/>
      <c r="T33" s="4"/>
      <c r="U33" s="4"/>
    </row>
    <row r="34" spans="1:21" s="34" customFormat="1" x14ac:dyDescent="0.3">
      <c r="A34" s="33">
        <v>1507</v>
      </c>
      <c r="B34" s="34" t="s">
        <v>266</v>
      </c>
      <c r="C34" s="36">
        <v>611322606</v>
      </c>
      <c r="D34" s="36">
        <v>66258</v>
      </c>
      <c r="E34" s="37">
        <f t="shared" si="7"/>
        <v>9226.3969030154858</v>
      </c>
      <c r="F34" s="38">
        <f t="shared" si="1"/>
        <v>0.97246677553420313</v>
      </c>
      <c r="G34" s="39">
        <f t="shared" si="2"/>
        <v>156.73489110311965</v>
      </c>
      <c r="H34" s="39">
        <f t="shared" si="3"/>
        <v>0</v>
      </c>
      <c r="I34" s="37">
        <f t="shared" si="8"/>
        <v>156.73489110311965</v>
      </c>
      <c r="J34" s="40">
        <f t="shared" si="9"/>
        <v>-102.88948949135292</v>
      </c>
      <c r="K34" s="37">
        <f t="shared" si="10"/>
        <v>53.845401611766732</v>
      </c>
      <c r="L34" s="37">
        <f t="shared" si="11"/>
        <v>10384940.414710501</v>
      </c>
      <c r="M34" s="37">
        <f t="shared" si="12"/>
        <v>3567688.6199924401</v>
      </c>
      <c r="N34" s="41">
        <f>'jan-mar'!M34</f>
        <v>-936817.69368212682</v>
      </c>
      <c r="O34" s="41">
        <f t="shared" si="13"/>
        <v>4504506.3136745673</v>
      </c>
      <c r="Q34" s="4"/>
      <c r="R34" s="4"/>
      <c r="S34" s="4"/>
      <c r="T34" s="4"/>
      <c r="U34" s="4"/>
    </row>
    <row r="35" spans="1:21" s="34" customFormat="1" x14ac:dyDescent="0.3">
      <c r="A35" s="33">
        <v>1511</v>
      </c>
      <c r="B35" s="34" t="s">
        <v>268</v>
      </c>
      <c r="C35" s="36">
        <v>26142838</v>
      </c>
      <c r="D35" s="36">
        <v>3117</v>
      </c>
      <c r="E35" s="37">
        <f t="shared" si="7"/>
        <v>8387.1793391081173</v>
      </c>
      <c r="F35" s="38">
        <f t="shared" si="1"/>
        <v>0.88401283116964446</v>
      </c>
      <c r="G35" s="39">
        <f t="shared" si="2"/>
        <v>660.26542944754067</v>
      </c>
      <c r="H35" s="39">
        <f t="shared" si="3"/>
        <v>53.088073591174904</v>
      </c>
      <c r="I35" s="37">
        <f t="shared" si="8"/>
        <v>713.35350303871553</v>
      </c>
      <c r="J35" s="40">
        <f t="shared" si="9"/>
        <v>-102.88948949135292</v>
      </c>
      <c r="K35" s="37">
        <f t="shared" si="10"/>
        <v>610.46401354736258</v>
      </c>
      <c r="L35" s="37">
        <f t="shared" si="11"/>
        <v>2223522.8689716761</v>
      </c>
      <c r="M35" s="37">
        <f t="shared" si="12"/>
        <v>1902816.3302271292</v>
      </c>
      <c r="N35" s="41">
        <f>'jan-mar'!M35</f>
        <v>1755422.9984984249</v>
      </c>
      <c r="O35" s="41">
        <f t="shared" si="13"/>
        <v>147393.33172870427</v>
      </c>
      <c r="Q35" s="4"/>
      <c r="R35" s="4"/>
      <c r="S35" s="4"/>
      <c r="T35" s="4"/>
      <c r="U35" s="4"/>
    </row>
    <row r="36" spans="1:21" s="34" customFormat="1" x14ac:dyDescent="0.3">
      <c r="A36" s="33">
        <v>1514</v>
      </c>
      <c r="B36" s="34" t="s">
        <v>159</v>
      </c>
      <c r="C36" s="36">
        <v>22054324</v>
      </c>
      <c r="D36" s="36">
        <v>2461</v>
      </c>
      <c r="E36" s="37">
        <f t="shared" si="7"/>
        <v>8961.5294595692812</v>
      </c>
      <c r="F36" s="38">
        <f t="shared" si="1"/>
        <v>0.94454961660643855</v>
      </c>
      <c r="G36" s="39">
        <f t="shared" si="2"/>
        <v>315.65535717084236</v>
      </c>
      <c r="H36" s="39">
        <f t="shared" si="3"/>
        <v>0</v>
      </c>
      <c r="I36" s="37">
        <f t="shared" si="8"/>
        <v>315.65535717084236</v>
      </c>
      <c r="J36" s="40">
        <f t="shared" si="9"/>
        <v>-102.88948949135292</v>
      </c>
      <c r="K36" s="37">
        <f t="shared" si="10"/>
        <v>212.76586767948945</v>
      </c>
      <c r="L36" s="37">
        <f t="shared" si="11"/>
        <v>776827.83399744309</v>
      </c>
      <c r="M36" s="37">
        <f t="shared" si="12"/>
        <v>523616.8003592235</v>
      </c>
      <c r="N36" s="41">
        <f>'jan-mar'!M36</f>
        <v>234730.7279550886</v>
      </c>
      <c r="O36" s="41">
        <f t="shared" si="13"/>
        <v>288886.0724041349</v>
      </c>
      <c r="Q36" s="4"/>
      <c r="R36" s="4"/>
      <c r="S36" s="4"/>
      <c r="T36" s="4"/>
      <c r="U36" s="4"/>
    </row>
    <row r="37" spans="1:21" s="34" customFormat="1" x14ac:dyDescent="0.3">
      <c r="A37" s="33">
        <v>1515</v>
      </c>
      <c r="B37" s="34" t="s">
        <v>413</v>
      </c>
      <c r="C37" s="36">
        <v>89265830</v>
      </c>
      <c r="D37" s="36">
        <v>8900</v>
      </c>
      <c r="E37" s="37">
        <f t="shared" si="7"/>
        <v>10029.868539325842</v>
      </c>
      <c r="F37" s="38">
        <f t="shared" si="1"/>
        <v>1.0571530815330867</v>
      </c>
      <c r="G37" s="39">
        <f t="shared" si="2"/>
        <v>-325.34809068309403</v>
      </c>
      <c r="H37" s="39">
        <f t="shared" si="3"/>
        <v>0</v>
      </c>
      <c r="I37" s="37">
        <f t="shared" si="8"/>
        <v>-325.34809068309403</v>
      </c>
      <c r="J37" s="40">
        <f t="shared" si="9"/>
        <v>-102.88948949135292</v>
      </c>
      <c r="K37" s="37">
        <f t="shared" si="10"/>
        <v>-428.23758017444698</v>
      </c>
      <c r="L37" s="37">
        <f t="shared" si="11"/>
        <v>-2895598.007079537</v>
      </c>
      <c r="M37" s="37">
        <f t="shared" si="12"/>
        <v>-3811314.4635525779</v>
      </c>
      <c r="N37" s="41">
        <f>'jan-mar'!M37</f>
        <v>-4584446.5810644859</v>
      </c>
      <c r="O37" s="41">
        <f t="shared" si="13"/>
        <v>773132.11751190806</v>
      </c>
      <c r="Q37" s="4"/>
      <c r="R37" s="4"/>
      <c r="S37" s="4"/>
      <c r="T37" s="4"/>
      <c r="U37" s="4"/>
    </row>
    <row r="38" spans="1:21" s="34" customFormat="1" x14ac:dyDescent="0.3">
      <c r="A38" s="33">
        <v>1516</v>
      </c>
      <c r="B38" s="34" t="s">
        <v>269</v>
      </c>
      <c r="C38" s="36">
        <v>84160592</v>
      </c>
      <c r="D38" s="36">
        <v>8571</v>
      </c>
      <c r="E38" s="37">
        <f t="shared" si="7"/>
        <v>9819.2266946680666</v>
      </c>
      <c r="F38" s="38">
        <f t="shared" si="1"/>
        <v>1.0349513274117164</v>
      </c>
      <c r="G38" s="39">
        <f t="shared" si="2"/>
        <v>-198.96298388842879</v>
      </c>
      <c r="H38" s="39">
        <f t="shared" si="3"/>
        <v>0</v>
      </c>
      <c r="I38" s="37">
        <f t="shared" si="8"/>
        <v>-198.96298388842879</v>
      </c>
      <c r="J38" s="40">
        <f t="shared" si="9"/>
        <v>-102.88948949135292</v>
      </c>
      <c r="K38" s="37">
        <f t="shared" si="10"/>
        <v>-301.85247337978171</v>
      </c>
      <c r="L38" s="37">
        <f t="shared" si="11"/>
        <v>-1705311.7349077233</v>
      </c>
      <c r="M38" s="37">
        <f t="shared" si="12"/>
        <v>-2587177.5493381089</v>
      </c>
      <c r="N38" s="41">
        <f>'jan-mar'!M38</f>
        <v>-3231008.6543262638</v>
      </c>
      <c r="O38" s="41">
        <f t="shared" si="13"/>
        <v>643831.10498815496</v>
      </c>
      <c r="Q38" s="4"/>
      <c r="R38" s="4"/>
      <c r="S38" s="4"/>
      <c r="T38" s="4"/>
      <c r="U38" s="4"/>
    </row>
    <row r="39" spans="1:21" s="34" customFormat="1" x14ac:dyDescent="0.3">
      <c r="A39" s="33">
        <v>1517</v>
      </c>
      <c r="B39" s="34" t="s">
        <v>270</v>
      </c>
      <c r="C39" s="36">
        <v>40409337</v>
      </c>
      <c r="D39" s="36">
        <v>5175</v>
      </c>
      <c r="E39" s="37">
        <f t="shared" si="7"/>
        <v>7808.5675362318843</v>
      </c>
      <c r="F39" s="38">
        <f t="shared" si="1"/>
        <v>0.82302686230836775</v>
      </c>
      <c r="G39" s="39">
        <f t="shared" si="2"/>
        <v>1007.4325111732805</v>
      </c>
      <c r="H39" s="39">
        <f t="shared" si="3"/>
        <v>255.60220459785646</v>
      </c>
      <c r="I39" s="37">
        <f t="shared" si="8"/>
        <v>1263.0347157711369</v>
      </c>
      <c r="J39" s="40">
        <f t="shared" si="9"/>
        <v>-102.88948949135292</v>
      </c>
      <c r="K39" s="37">
        <f t="shared" si="10"/>
        <v>1160.1452262797841</v>
      </c>
      <c r="L39" s="37">
        <f t="shared" si="11"/>
        <v>6536204.6541156331</v>
      </c>
      <c r="M39" s="37">
        <f t="shared" si="12"/>
        <v>6003751.5459978823</v>
      </c>
      <c r="N39" s="41">
        <f>'jan-mar'!M39</f>
        <v>5060511.9652163433</v>
      </c>
      <c r="O39" s="41">
        <f t="shared" si="13"/>
        <v>943239.58078153897</v>
      </c>
      <c r="Q39" s="4"/>
      <c r="R39" s="4"/>
      <c r="S39" s="4"/>
      <c r="T39" s="4"/>
      <c r="U39" s="4"/>
    </row>
    <row r="40" spans="1:21" s="34" customFormat="1" x14ac:dyDescent="0.3">
      <c r="A40" s="33">
        <v>1520</v>
      </c>
      <c r="B40" s="34" t="s">
        <v>272</v>
      </c>
      <c r="C40" s="36">
        <v>88822299</v>
      </c>
      <c r="D40" s="36">
        <v>10825</v>
      </c>
      <c r="E40" s="37">
        <f t="shared" si="7"/>
        <v>8205.2932101616625</v>
      </c>
      <c r="F40" s="38">
        <f t="shared" si="1"/>
        <v>0.86484194364006639</v>
      </c>
      <c r="G40" s="39">
        <f t="shared" si="2"/>
        <v>769.39710681541362</v>
      </c>
      <c r="H40" s="39">
        <f t="shared" si="3"/>
        <v>116.74821872243409</v>
      </c>
      <c r="I40" s="37">
        <f t="shared" si="8"/>
        <v>886.14532553784773</v>
      </c>
      <c r="J40" s="40">
        <f t="shared" si="9"/>
        <v>-102.88948949135292</v>
      </c>
      <c r="K40" s="37">
        <f t="shared" si="10"/>
        <v>783.25583604649478</v>
      </c>
      <c r="L40" s="37">
        <f t="shared" si="11"/>
        <v>9592523.1489472017</v>
      </c>
      <c r="M40" s="37">
        <f t="shared" si="12"/>
        <v>8478744.4252033066</v>
      </c>
      <c r="N40" s="41">
        <f>'jan-mar'!M40</f>
        <v>7573536.7596071409</v>
      </c>
      <c r="O40" s="41">
        <f t="shared" si="13"/>
        <v>905207.66559616569</v>
      </c>
      <c r="Q40" s="4"/>
      <c r="R40" s="4"/>
      <c r="S40" s="4"/>
      <c r="T40" s="4"/>
      <c r="U40" s="4"/>
    </row>
    <row r="41" spans="1:21" s="34" customFormat="1" x14ac:dyDescent="0.3">
      <c r="A41" s="33">
        <v>1525</v>
      </c>
      <c r="B41" s="34" t="s">
        <v>273</v>
      </c>
      <c r="C41" s="36">
        <v>37360371</v>
      </c>
      <c r="D41" s="36">
        <v>4523</v>
      </c>
      <c r="E41" s="37">
        <f t="shared" si="7"/>
        <v>8260.0864470484194</v>
      </c>
      <c r="F41" s="38">
        <f t="shared" si="1"/>
        <v>0.87061717778146031</v>
      </c>
      <c r="G41" s="39">
        <f t="shared" si="2"/>
        <v>736.52116468335953</v>
      </c>
      <c r="H41" s="39">
        <f t="shared" si="3"/>
        <v>97.570585812069197</v>
      </c>
      <c r="I41" s="37">
        <f t="shared" si="8"/>
        <v>834.09175049542876</v>
      </c>
      <c r="J41" s="40">
        <f t="shared" si="9"/>
        <v>-102.88948949135292</v>
      </c>
      <c r="K41" s="37">
        <f t="shared" si="10"/>
        <v>731.20226100407581</v>
      </c>
      <c r="L41" s="37">
        <f t="shared" si="11"/>
        <v>3772596.9874908244</v>
      </c>
      <c r="M41" s="37">
        <f t="shared" si="12"/>
        <v>3307227.8265214348</v>
      </c>
      <c r="N41" s="41">
        <f>'jan-mar'!M41</f>
        <v>2473629.7328547905</v>
      </c>
      <c r="O41" s="41">
        <f t="shared" si="13"/>
        <v>833598.0936666443</v>
      </c>
      <c r="Q41" s="4"/>
      <c r="R41" s="4"/>
      <c r="S41" s="4"/>
      <c r="T41" s="4"/>
      <c r="U41" s="4"/>
    </row>
    <row r="42" spans="1:21" s="34" customFormat="1" x14ac:dyDescent="0.3">
      <c r="A42" s="33">
        <v>1528</v>
      </c>
      <c r="B42" s="34" t="s">
        <v>274</v>
      </c>
      <c r="C42" s="36">
        <v>60235055</v>
      </c>
      <c r="D42" s="36">
        <v>7625</v>
      </c>
      <c r="E42" s="37">
        <f t="shared" si="7"/>
        <v>7899.6793442622948</v>
      </c>
      <c r="F42" s="38">
        <f t="shared" si="1"/>
        <v>0.83263009172715274</v>
      </c>
      <c r="G42" s="39">
        <f t="shared" si="2"/>
        <v>952.76542635503426</v>
      </c>
      <c r="H42" s="39">
        <f t="shared" si="3"/>
        <v>223.71307178721281</v>
      </c>
      <c r="I42" s="37">
        <f t="shared" si="8"/>
        <v>1176.4784981422472</v>
      </c>
      <c r="J42" s="40">
        <f t="shared" si="9"/>
        <v>-102.88948949135292</v>
      </c>
      <c r="K42" s="37">
        <f t="shared" si="10"/>
        <v>1073.5890086508944</v>
      </c>
      <c r="L42" s="37">
        <f t="shared" si="11"/>
        <v>8970648.5483346339</v>
      </c>
      <c r="M42" s="37">
        <f t="shared" si="12"/>
        <v>8186116.1909630699</v>
      </c>
      <c r="N42" s="41">
        <f>'jan-mar'!M42</f>
        <v>6886432.79464244</v>
      </c>
      <c r="O42" s="41">
        <f t="shared" si="13"/>
        <v>1299683.3963206299</v>
      </c>
      <c r="Q42" s="4"/>
      <c r="R42" s="4"/>
      <c r="S42" s="4"/>
      <c r="T42" s="4"/>
      <c r="U42" s="4"/>
    </row>
    <row r="43" spans="1:21" s="34" customFormat="1" x14ac:dyDescent="0.3">
      <c r="A43" s="33">
        <v>1531</v>
      </c>
      <c r="B43" s="34" t="s">
        <v>275</v>
      </c>
      <c r="C43" s="36">
        <v>76115170</v>
      </c>
      <c r="D43" s="36">
        <v>9310</v>
      </c>
      <c r="E43" s="37">
        <f t="shared" si="7"/>
        <v>8175.6358754027924</v>
      </c>
      <c r="F43" s="38">
        <f t="shared" si="1"/>
        <v>0.86171604595681472</v>
      </c>
      <c r="G43" s="39">
        <f t="shared" si="2"/>
        <v>787.19150767073563</v>
      </c>
      <c r="H43" s="39">
        <f t="shared" si="3"/>
        <v>127.12828588803863</v>
      </c>
      <c r="I43" s="37">
        <f t="shared" si="8"/>
        <v>914.31979355877422</v>
      </c>
      <c r="J43" s="40">
        <f t="shared" si="9"/>
        <v>-102.88948949135292</v>
      </c>
      <c r="K43" s="37">
        <f t="shared" si="10"/>
        <v>811.43030406742128</v>
      </c>
      <c r="L43" s="37">
        <f t="shared" si="11"/>
        <v>8512317.2780321874</v>
      </c>
      <c r="M43" s="37">
        <f t="shared" si="12"/>
        <v>7554416.1308676917</v>
      </c>
      <c r="N43" s="41">
        <f>'jan-mar'!M43</f>
        <v>5824914.8518191613</v>
      </c>
      <c r="O43" s="41">
        <f t="shared" si="13"/>
        <v>1729501.2790485304</v>
      </c>
      <c r="Q43" s="4"/>
      <c r="R43" s="4"/>
      <c r="S43" s="4"/>
      <c r="T43" s="4"/>
      <c r="U43" s="4"/>
    </row>
    <row r="44" spans="1:21" s="34" customFormat="1" x14ac:dyDescent="0.3">
      <c r="A44" s="33">
        <v>1532</v>
      </c>
      <c r="B44" s="34" t="s">
        <v>276</v>
      </c>
      <c r="C44" s="36">
        <v>78635916</v>
      </c>
      <c r="D44" s="36">
        <v>8462</v>
      </c>
      <c r="E44" s="37">
        <f t="shared" si="7"/>
        <v>9292.8286457102331</v>
      </c>
      <c r="F44" s="38">
        <f t="shared" si="1"/>
        <v>0.97946871391714485</v>
      </c>
      <c r="G44" s="39">
        <f t="shared" si="2"/>
        <v>116.87584548627127</v>
      </c>
      <c r="H44" s="39">
        <f t="shared" si="3"/>
        <v>0</v>
      </c>
      <c r="I44" s="37">
        <f t="shared" si="8"/>
        <v>116.87584548627127</v>
      </c>
      <c r="J44" s="40">
        <f t="shared" si="9"/>
        <v>-102.88948949135292</v>
      </c>
      <c r="K44" s="37">
        <f t="shared" si="10"/>
        <v>13.986355994918355</v>
      </c>
      <c r="L44" s="37">
        <f t="shared" si="11"/>
        <v>989003.40450482757</v>
      </c>
      <c r="M44" s="37">
        <f t="shared" si="12"/>
        <v>118352.54442899913</v>
      </c>
      <c r="N44" s="41">
        <f>'jan-mar'!M44</f>
        <v>54768.354228350283</v>
      </c>
      <c r="O44" s="41">
        <f t="shared" si="13"/>
        <v>63584.190200648845</v>
      </c>
      <c r="Q44" s="4"/>
      <c r="R44" s="4"/>
      <c r="S44" s="4"/>
      <c r="T44" s="4"/>
      <c r="U44" s="4"/>
    </row>
    <row r="45" spans="1:21" s="34" customFormat="1" x14ac:dyDescent="0.3">
      <c r="A45" s="33">
        <v>1535</v>
      </c>
      <c r="B45" s="34" t="s">
        <v>277</v>
      </c>
      <c r="C45" s="36">
        <v>58759417</v>
      </c>
      <c r="D45" s="36">
        <v>6532</v>
      </c>
      <c r="E45" s="37">
        <f t="shared" si="7"/>
        <v>8995.6241579914276</v>
      </c>
      <c r="F45" s="38">
        <f t="shared" si="1"/>
        <v>0.94814321460421802</v>
      </c>
      <c r="G45" s="39">
        <f t="shared" si="2"/>
        <v>295.19853811755456</v>
      </c>
      <c r="H45" s="39">
        <f t="shared" si="3"/>
        <v>0</v>
      </c>
      <c r="I45" s="37">
        <f t="shared" si="8"/>
        <v>295.19853811755456</v>
      </c>
      <c r="J45" s="40">
        <f t="shared" si="9"/>
        <v>-102.88948949135292</v>
      </c>
      <c r="K45" s="37">
        <f t="shared" si="10"/>
        <v>192.30904862620164</v>
      </c>
      <c r="L45" s="37">
        <f t="shared" si="11"/>
        <v>1928236.8509838665</v>
      </c>
      <c r="M45" s="37">
        <f t="shared" si="12"/>
        <v>1256162.7056263492</v>
      </c>
      <c r="N45" s="41">
        <f>'jan-mar'!M45</f>
        <v>539124.2910209829</v>
      </c>
      <c r="O45" s="41">
        <f t="shared" si="13"/>
        <v>717038.4146053663</v>
      </c>
      <c r="Q45" s="4"/>
      <c r="R45" s="4"/>
      <c r="S45" s="4"/>
      <c r="T45" s="4"/>
      <c r="U45" s="4"/>
    </row>
    <row r="46" spans="1:21" s="34" customFormat="1" x14ac:dyDescent="0.3">
      <c r="A46" s="33">
        <v>1539</v>
      </c>
      <c r="B46" s="34" t="s">
        <v>278</v>
      </c>
      <c r="C46" s="36">
        <v>61761206</v>
      </c>
      <c r="D46" s="36">
        <v>7468</v>
      </c>
      <c r="E46" s="37">
        <f t="shared" si="7"/>
        <v>8270.1132833422598</v>
      </c>
      <c r="F46" s="38">
        <f t="shared" si="1"/>
        <v>0.87167401126282662</v>
      </c>
      <c r="G46" s="39">
        <f t="shared" si="2"/>
        <v>730.50506290705528</v>
      </c>
      <c r="H46" s="39">
        <f t="shared" si="3"/>
        <v>94.06119310922503</v>
      </c>
      <c r="I46" s="37">
        <f t="shared" si="8"/>
        <v>824.56625601628025</v>
      </c>
      <c r="J46" s="40">
        <f t="shared" si="9"/>
        <v>-102.88948949135292</v>
      </c>
      <c r="K46" s="37">
        <f t="shared" si="10"/>
        <v>721.6767665249273</v>
      </c>
      <c r="L46" s="37">
        <f t="shared" si="11"/>
        <v>6157860.7999295807</v>
      </c>
      <c r="M46" s="37">
        <f t="shared" si="12"/>
        <v>5389482.092408157</v>
      </c>
      <c r="N46" s="41">
        <f>'jan-mar'!M46</f>
        <v>6069767.5737363612</v>
      </c>
      <c r="O46" s="41">
        <f t="shared" si="13"/>
        <v>-680285.48132820427</v>
      </c>
      <c r="Q46" s="4"/>
      <c r="R46" s="4"/>
      <c r="S46" s="4"/>
      <c r="T46" s="4"/>
      <c r="U46" s="4"/>
    </row>
    <row r="47" spans="1:21" s="34" customFormat="1" x14ac:dyDescent="0.3">
      <c r="A47" s="33">
        <v>1547</v>
      </c>
      <c r="B47" s="34" t="s">
        <v>279</v>
      </c>
      <c r="C47" s="36">
        <v>33194202</v>
      </c>
      <c r="D47" s="36">
        <v>3509</v>
      </c>
      <c r="E47" s="37">
        <f t="shared" si="7"/>
        <v>9459.7326873753209</v>
      </c>
      <c r="F47" s="38">
        <f t="shared" si="1"/>
        <v>0.99706048207190812</v>
      </c>
      <c r="G47" s="39">
        <f t="shared" si="2"/>
        <v>16.733420487218609</v>
      </c>
      <c r="H47" s="39">
        <f t="shared" si="3"/>
        <v>0</v>
      </c>
      <c r="I47" s="37">
        <f t="shared" si="8"/>
        <v>16.733420487218609</v>
      </c>
      <c r="J47" s="40">
        <f t="shared" si="9"/>
        <v>-102.88948949135292</v>
      </c>
      <c r="K47" s="37">
        <f t="shared" si="10"/>
        <v>-86.156069004134309</v>
      </c>
      <c r="L47" s="37">
        <f t="shared" si="11"/>
        <v>58717.572489650098</v>
      </c>
      <c r="M47" s="37">
        <f t="shared" si="12"/>
        <v>-302321.64613550727</v>
      </c>
      <c r="N47" s="41">
        <f>'jan-mar'!M47</f>
        <v>-533622.43502868479</v>
      </c>
      <c r="O47" s="41">
        <f t="shared" si="13"/>
        <v>231300.78889317752</v>
      </c>
      <c r="Q47" s="4"/>
      <c r="R47" s="4"/>
      <c r="S47" s="4"/>
      <c r="T47" s="4"/>
      <c r="U47" s="4"/>
    </row>
    <row r="48" spans="1:21" s="34" customFormat="1" x14ac:dyDescent="0.3">
      <c r="A48" s="33">
        <v>1554</v>
      </c>
      <c r="B48" s="34" t="s">
        <v>280</v>
      </c>
      <c r="C48" s="36">
        <v>49738444</v>
      </c>
      <c r="D48" s="36">
        <v>5788</v>
      </c>
      <c r="E48" s="37">
        <f t="shared" si="7"/>
        <v>8593.3731859018662</v>
      </c>
      <c r="F48" s="38">
        <f t="shared" si="1"/>
        <v>0.90574576412649299</v>
      </c>
      <c r="G48" s="39">
        <f t="shared" si="2"/>
        <v>536.54912137129133</v>
      </c>
      <c r="H48" s="39">
        <f t="shared" si="3"/>
        <v>0</v>
      </c>
      <c r="I48" s="37">
        <f t="shared" si="8"/>
        <v>536.54912137129133</v>
      </c>
      <c r="J48" s="40">
        <f t="shared" si="9"/>
        <v>-102.88948949135292</v>
      </c>
      <c r="K48" s="37">
        <f t="shared" si="10"/>
        <v>433.65963187993839</v>
      </c>
      <c r="L48" s="37">
        <f t="shared" si="11"/>
        <v>3105546.3144970341</v>
      </c>
      <c r="M48" s="37">
        <f t="shared" si="12"/>
        <v>2510021.9493210833</v>
      </c>
      <c r="N48" s="41">
        <f>'jan-mar'!M48</f>
        <v>2094402.0906964836</v>
      </c>
      <c r="O48" s="41">
        <f t="shared" si="13"/>
        <v>415619.85862459964</v>
      </c>
      <c r="Q48" s="4"/>
      <c r="R48" s="4"/>
      <c r="S48" s="4"/>
      <c r="T48" s="4"/>
      <c r="U48" s="4"/>
    </row>
    <row r="49" spans="1:21" s="34" customFormat="1" x14ac:dyDescent="0.3">
      <c r="A49" s="33">
        <v>1557</v>
      </c>
      <c r="B49" s="34" t="s">
        <v>281</v>
      </c>
      <c r="C49" s="36">
        <v>19676253</v>
      </c>
      <c r="D49" s="36">
        <v>2629</v>
      </c>
      <c r="E49" s="37">
        <f t="shared" si="7"/>
        <v>7484.3107645492582</v>
      </c>
      <c r="F49" s="38">
        <f t="shared" si="1"/>
        <v>0.78885003894839789</v>
      </c>
      <c r="G49" s="39">
        <f t="shared" si="2"/>
        <v>1201.9865741828562</v>
      </c>
      <c r="H49" s="39">
        <f t="shared" si="3"/>
        <v>369.09207468677556</v>
      </c>
      <c r="I49" s="37">
        <f t="shared" si="8"/>
        <v>1571.0786488696317</v>
      </c>
      <c r="J49" s="40">
        <f t="shared" si="9"/>
        <v>-102.88948949135292</v>
      </c>
      <c r="K49" s="37">
        <f t="shared" si="10"/>
        <v>1468.1891593782789</v>
      </c>
      <c r="L49" s="37">
        <f t="shared" si="11"/>
        <v>4130365.7678782619</v>
      </c>
      <c r="M49" s="37">
        <f t="shared" si="12"/>
        <v>3859869.3000054951</v>
      </c>
      <c r="N49" s="41">
        <f>'jan-mar'!M49</f>
        <v>3448407.5408413084</v>
      </c>
      <c r="O49" s="41">
        <f t="shared" si="13"/>
        <v>411461.75916418666</v>
      </c>
      <c r="Q49" s="4"/>
      <c r="R49" s="4"/>
      <c r="S49" s="4"/>
      <c r="T49" s="4"/>
      <c r="U49" s="4"/>
    </row>
    <row r="50" spans="1:21" s="34" customFormat="1" x14ac:dyDescent="0.3">
      <c r="A50" s="33">
        <v>1560</v>
      </c>
      <c r="B50" s="34" t="s">
        <v>282</v>
      </c>
      <c r="C50" s="36">
        <v>22266890</v>
      </c>
      <c r="D50" s="36">
        <v>3025</v>
      </c>
      <c r="E50" s="37">
        <f t="shared" si="7"/>
        <v>7360.9553719008263</v>
      </c>
      <c r="F50" s="38">
        <f t="shared" si="1"/>
        <v>0.77584831983805158</v>
      </c>
      <c r="G50" s="39">
        <f t="shared" si="2"/>
        <v>1275.9998097719154</v>
      </c>
      <c r="H50" s="39">
        <f t="shared" si="3"/>
        <v>412.26646211372673</v>
      </c>
      <c r="I50" s="37">
        <f t="shared" si="8"/>
        <v>1688.266271885642</v>
      </c>
      <c r="J50" s="40">
        <f t="shared" si="9"/>
        <v>-102.88948949135292</v>
      </c>
      <c r="K50" s="37">
        <f t="shared" si="10"/>
        <v>1585.3767823942892</v>
      </c>
      <c r="L50" s="37">
        <f t="shared" si="11"/>
        <v>5107005.4724540673</v>
      </c>
      <c r="M50" s="37">
        <f t="shared" si="12"/>
        <v>4795764.7667427249</v>
      </c>
      <c r="N50" s="41">
        <f>'jan-mar'!M50</f>
        <v>4289798.4700056901</v>
      </c>
      <c r="O50" s="41">
        <f t="shared" si="13"/>
        <v>505966.29673703481</v>
      </c>
      <c r="Q50" s="4"/>
      <c r="R50" s="4"/>
      <c r="S50" s="4"/>
      <c r="T50" s="4"/>
      <c r="U50" s="4"/>
    </row>
    <row r="51" spans="1:21" s="34" customFormat="1" x14ac:dyDescent="0.3">
      <c r="A51" s="33">
        <v>1563</v>
      </c>
      <c r="B51" s="34" t="s">
        <v>283</v>
      </c>
      <c r="C51" s="36">
        <v>71954901</v>
      </c>
      <c r="D51" s="36">
        <v>7036</v>
      </c>
      <c r="E51" s="37">
        <f t="shared" si="7"/>
        <v>10226.677231381467</v>
      </c>
      <c r="F51" s="38">
        <f t="shared" si="1"/>
        <v>1.0778968145604275</v>
      </c>
      <c r="G51" s="39">
        <f t="shared" si="2"/>
        <v>-443.43330591646918</v>
      </c>
      <c r="H51" s="39">
        <f t="shared" si="3"/>
        <v>0</v>
      </c>
      <c r="I51" s="37">
        <f t="shared" si="8"/>
        <v>-443.43330591646918</v>
      </c>
      <c r="J51" s="40">
        <f t="shared" si="9"/>
        <v>-102.88948949135292</v>
      </c>
      <c r="K51" s="37">
        <f t="shared" si="10"/>
        <v>-546.32279540782213</v>
      </c>
      <c r="L51" s="37">
        <f t="shared" si="11"/>
        <v>-3119996.7404282773</v>
      </c>
      <c r="M51" s="37">
        <f t="shared" si="12"/>
        <v>-3843927.1884894366</v>
      </c>
      <c r="N51" s="41">
        <f>'jan-mar'!M51</f>
        <v>-1025088.57972694</v>
      </c>
      <c r="O51" s="41">
        <f t="shared" si="13"/>
        <v>-2818838.6087624966</v>
      </c>
      <c r="Q51" s="4"/>
      <c r="R51" s="4"/>
      <c r="S51" s="4"/>
      <c r="T51" s="4"/>
      <c r="U51" s="4"/>
    </row>
    <row r="52" spans="1:21" s="34" customFormat="1" x14ac:dyDescent="0.3">
      <c r="A52" s="33">
        <v>1566</v>
      </c>
      <c r="B52" s="34" t="s">
        <v>284</v>
      </c>
      <c r="C52" s="36">
        <v>49578871</v>
      </c>
      <c r="D52" s="36">
        <v>5920</v>
      </c>
      <c r="E52" s="37">
        <f t="shared" si="7"/>
        <v>8374.809290540541</v>
      </c>
      <c r="F52" s="38">
        <f t="shared" si="1"/>
        <v>0.88270902196111356</v>
      </c>
      <c r="G52" s="39">
        <f t="shared" si="2"/>
        <v>667.68745858808654</v>
      </c>
      <c r="H52" s="39">
        <f t="shared" si="3"/>
        <v>57.417590589826609</v>
      </c>
      <c r="I52" s="37">
        <f t="shared" si="8"/>
        <v>725.1050491779132</v>
      </c>
      <c r="J52" s="40">
        <f t="shared" si="9"/>
        <v>-102.88948949135292</v>
      </c>
      <c r="K52" s="37">
        <f t="shared" si="10"/>
        <v>622.21555968656025</v>
      </c>
      <c r="L52" s="37">
        <f t="shared" si="11"/>
        <v>4292621.891133246</v>
      </c>
      <c r="M52" s="37">
        <f t="shared" si="12"/>
        <v>3683516.1133444365</v>
      </c>
      <c r="N52" s="41">
        <f>'jan-mar'!M52</f>
        <v>6080840.905184688</v>
      </c>
      <c r="O52" s="41">
        <f t="shared" si="13"/>
        <v>-2397324.7918402515</v>
      </c>
      <c r="Q52" s="4"/>
      <c r="R52" s="4"/>
      <c r="S52" s="4"/>
      <c r="T52" s="4"/>
      <c r="U52" s="4"/>
    </row>
    <row r="53" spans="1:21" s="34" customFormat="1" x14ac:dyDescent="0.3">
      <c r="A53" s="33">
        <v>1573</v>
      </c>
      <c r="B53" s="34" t="s">
        <v>286</v>
      </c>
      <c r="C53" s="36">
        <v>17734553</v>
      </c>
      <c r="D53" s="36">
        <v>2150</v>
      </c>
      <c r="E53" s="37">
        <f t="shared" si="7"/>
        <v>8248.6293023255821</v>
      </c>
      <c r="F53" s="38">
        <f t="shared" si="1"/>
        <v>0.86940958908756782</v>
      </c>
      <c r="G53" s="39">
        <f t="shared" si="2"/>
        <v>743.39545151706182</v>
      </c>
      <c r="H53" s="39">
        <f t="shared" si="3"/>
        <v>101.58058646506224</v>
      </c>
      <c r="I53" s="37">
        <f t="shared" si="8"/>
        <v>844.97603798212401</v>
      </c>
      <c r="J53" s="40">
        <f t="shared" si="9"/>
        <v>-102.88948949135292</v>
      </c>
      <c r="K53" s="37">
        <f t="shared" si="10"/>
        <v>742.08654849077107</v>
      </c>
      <c r="L53" s="37">
        <f t="shared" si="11"/>
        <v>1816698.4816615665</v>
      </c>
      <c r="M53" s="37">
        <f t="shared" si="12"/>
        <v>1595486.0792551578</v>
      </c>
      <c r="N53" s="41">
        <f>'jan-mar'!M53</f>
        <v>1213360.2952106553</v>
      </c>
      <c r="O53" s="41">
        <f t="shared" si="13"/>
        <v>382125.78404450254</v>
      </c>
      <c r="Q53" s="4"/>
      <c r="R53" s="4"/>
      <c r="S53" s="4"/>
      <c r="T53" s="4"/>
      <c r="U53" s="4"/>
    </row>
    <row r="54" spans="1:21" s="34" customFormat="1" x14ac:dyDescent="0.3">
      <c r="A54" s="33">
        <v>1576</v>
      </c>
      <c r="B54" s="34" t="s">
        <v>287</v>
      </c>
      <c r="C54" s="36">
        <v>29214461</v>
      </c>
      <c r="D54" s="36">
        <v>3507</v>
      </c>
      <c r="E54" s="37">
        <f t="shared" si="7"/>
        <v>8330.3282007413745</v>
      </c>
      <c r="F54" s="38">
        <f t="shared" si="1"/>
        <v>0.87802069319919951</v>
      </c>
      <c r="G54" s="39">
        <f t="shared" si="2"/>
        <v>694.37611246758638</v>
      </c>
      <c r="H54" s="39">
        <f t="shared" si="3"/>
        <v>72.985972019534884</v>
      </c>
      <c r="I54" s="37">
        <f t="shared" si="8"/>
        <v>767.36208448712125</v>
      </c>
      <c r="J54" s="40">
        <f t="shared" si="9"/>
        <v>-102.88948949135292</v>
      </c>
      <c r="K54" s="37">
        <f t="shared" si="10"/>
        <v>664.4725949957683</v>
      </c>
      <c r="L54" s="37">
        <f t="shared" si="11"/>
        <v>2691138.8302963343</v>
      </c>
      <c r="M54" s="37">
        <f t="shared" si="12"/>
        <v>2330305.3906501592</v>
      </c>
      <c r="N54" s="41">
        <f>'jan-mar'!M54</f>
        <v>1863857.4529784983</v>
      </c>
      <c r="O54" s="41">
        <f t="shared" si="13"/>
        <v>466447.93767166091</v>
      </c>
      <c r="Q54" s="4"/>
      <c r="R54" s="4"/>
      <c r="S54" s="4"/>
      <c r="T54" s="4"/>
      <c r="U54" s="4"/>
    </row>
    <row r="55" spans="1:21" s="34" customFormat="1" x14ac:dyDescent="0.3">
      <c r="A55" s="33">
        <v>1577</v>
      </c>
      <c r="B55" s="34" t="s">
        <v>271</v>
      </c>
      <c r="C55" s="36">
        <v>79253702</v>
      </c>
      <c r="D55" s="36">
        <v>10473</v>
      </c>
      <c r="E55" s="37">
        <f t="shared" si="7"/>
        <v>7567.4307266303831</v>
      </c>
      <c r="F55" s="38">
        <f t="shared" si="1"/>
        <v>0.79761092386991461</v>
      </c>
      <c r="G55" s="39">
        <f t="shared" si="2"/>
        <v>1152.1145969341812</v>
      </c>
      <c r="H55" s="39">
        <f t="shared" si="3"/>
        <v>340.00008795838187</v>
      </c>
      <c r="I55" s="37">
        <f t="shared" si="8"/>
        <v>1492.1146848925632</v>
      </c>
      <c r="J55" s="40">
        <f t="shared" si="9"/>
        <v>-102.88948949135292</v>
      </c>
      <c r="K55" s="37">
        <f t="shared" si="10"/>
        <v>1389.2251954012104</v>
      </c>
      <c r="L55" s="37">
        <f t="shared" si="11"/>
        <v>15626917.094879815</v>
      </c>
      <c r="M55" s="37">
        <f t="shared" si="12"/>
        <v>14549355.471436877</v>
      </c>
      <c r="N55" s="41">
        <f>'jan-mar'!M55</f>
        <v>13760953.861461017</v>
      </c>
      <c r="O55" s="41">
        <f t="shared" si="13"/>
        <v>788401.60997585952</v>
      </c>
      <c r="Q55" s="4"/>
      <c r="R55" s="4"/>
      <c r="S55" s="4"/>
      <c r="T55" s="4"/>
      <c r="U55" s="4"/>
    </row>
    <row r="56" spans="1:21" s="34" customFormat="1" x14ac:dyDescent="0.3">
      <c r="A56" s="33">
        <v>1578</v>
      </c>
      <c r="B56" s="34" t="s">
        <v>414</v>
      </c>
      <c r="C56" s="36">
        <v>27490688</v>
      </c>
      <c r="D56" s="36">
        <v>2549</v>
      </c>
      <c r="E56" s="37">
        <f t="shared" si="7"/>
        <v>10784.891329933307</v>
      </c>
      <c r="F56" s="38">
        <f t="shared" si="1"/>
        <v>1.136732855344563</v>
      </c>
      <c r="G56" s="39">
        <f t="shared" si="2"/>
        <v>-778.36176504757316</v>
      </c>
      <c r="H56" s="39">
        <f t="shared" si="3"/>
        <v>0</v>
      </c>
      <c r="I56" s="37">
        <f t="shared" si="8"/>
        <v>-778.36176504757316</v>
      </c>
      <c r="J56" s="40">
        <f t="shared" si="9"/>
        <v>-102.88948949135292</v>
      </c>
      <c r="K56" s="37">
        <f t="shared" si="10"/>
        <v>-881.2512545389261</v>
      </c>
      <c r="L56" s="37">
        <f t="shared" si="11"/>
        <v>-1984044.1391062639</v>
      </c>
      <c r="M56" s="37">
        <f t="shared" si="12"/>
        <v>-2246309.4478197228</v>
      </c>
      <c r="N56" s="41">
        <f>'jan-mar'!M56</f>
        <v>499671.08068164194</v>
      </c>
      <c r="O56" s="41">
        <f t="shared" si="13"/>
        <v>-2745980.5285013649</v>
      </c>
      <c r="Q56" s="4"/>
      <c r="R56" s="4"/>
      <c r="S56" s="4"/>
      <c r="T56" s="4"/>
      <c r="U56" s="4"/>
    </row>
    <row r="57" spans="1:21" s="34" customFormat="1" x14ac:dyDescent="0.3">
      <c r="A57" s="33">
        <v>1579</v>
      </c>
      <c r="B57" s="34" t="s">
        <v>415</v>
      </c>
      <c r="C57" s="36">
        <v>103992502</v>
      </c>
      <c r="D57" s="36">
        <v>13279</v>
      </c>
      <c r="E57" s="37">
        <f t="shared" si="7"/>
        <v>7831.3504028917841</v>
      </c>
      <c r="F57" s="38">
        <f t="shared" si="1"/>
        <v>0.8254281876698355</v>
      </c>
      <c r="G57" s="39">
        <f t="shared" si="2"/>
        <v>993.76279117734066</v>
      </c>
      <c r="H57" s="39">
        <f t="shared" si="3"/>
        <v>247.62820126689152</v>
      </c>
      <c r="I57" s="37">
        <f t="shared" si="8"/>
        <v>1241.3909924442321</v>
      </c>
      <c r="J57" s="40">
        <f t="shared" si="9"/>
        <v>-102.88948949135292</v>
      </c>
      <c r="K57" s="37">
        <f t="shared" si="10"/>
        <v>1138.5015029528793</v>
      </c>
      <c r="L57" s="37">
        <f t="shared" si="11"/>
        <v>16484430.988666957</v>
      </c>
      <c r="M57" s="37">
        <f t="shared" si="12"/>
        <v>15118161.457711283</v>
      </c>
      <c r="N57" s="41">
        <f>'jan-mar'!M57</f>
        <v>13352319.955489444</v>
      </c>
      <c r="O57" s="41">
        <f t="shared" si="13"/>
        <v>1765841.5022218395</v>
      </c>
      <c r="Q57" s="4"/>
      <c r="R57" s="4"/>
      <c r="S57" s="4"/>
      <c r="T57" s="4"/>
      <c r="U57" s="4"/>
    </row>
    <row r="58" spans="1:21" s="34" customFormat="1" x14ac:dyDescent="0.3">
      <c r="A58" s="33">
        <v>1804</v>
      </c>
      <c r="B58" s="34" t="s">
        <v>288</v>
      </c>
      <c r="C58" s="36">
        <v>494750938</v>
      </c>
      <c r="D58" s="36">
        <v>52357</v>
      </c>
      <c r="E58" s="37">
        <f t="shared" si="7"/>
        <v>9449.5662089118941</v>
      </c>
      <c r="F58" s="38">
        <f t="shared" si="1"/>
        <v>0.99598893023712465</v>
      </c>
      <c r="G58" s="39">
        <f t="shared" si="2"/>
        <v>22.833307565274662</v>
      </c>
      <c r="H58" s="39">
        <f t="shared" si="3"/>
        <v>0</v>
      </c>
      <c r="I58" s="37">
        <f t="shared" si="8"/>
        <v>22.833307565274662</v>
      </c>
      <c r="J58" s="40">
        <f t="shared" si="9"/>
        <v>-102.88948949135292</v>
      </c>
      <c r="K58" s="37">
        <f t="shared" si="10"/>
        <v>-80.056181926078253</v>
      </c>
      <c r="L58" s="37">
        <f t="shared" si="11"/>
        <v>1195483.4841950855</v>
      </c>
      <c r="M58" s="37">
        <f t="shared" si="12"/>
        <v>-4191501.517103679</v>
      </c>
      <c r="N58" s="41">
        <f>'jan-mar'!M58</f>
        <v>-8530825.6760891415</v>
      </c>
      <c r="O58" s="41">
        <f t="shared" si="13"/>
        <v>4339324.158985462</v>
      </c>
      <c r="Q58" s="4"/>
      <c r="R58" s="4"/>
      <c r="S58" s="4"/>
      <c r="T58" s="4"/>
      <c r="U58" s="4"/>
    </row>
    <row r="59" spans="1:21" s="34" customFormat="1" x14ac:dyDescent="0.3">
      <c r="A59" s="33">
        <v>1806</v>
      </c>
      <c r="B59" s="34" t="s">
        <v>289</v>
      </c>
      <c r="C59" s="36">
        <v>196535518</v>
      </c>
      <c r="D59" s="36">
        <v>21845</v>
      </c>
      <c r="E59" s="37">
        <f t="shared" si="7"/>
        <v>8996.8193179217214</v>
      </c>
      <c r="F59" s="38">
        <f t="shared" si="1"/>
        <v>0.94826918504922253</v>
      </c>
      <c r="G59" s="39">
        <f t="shared" si="2"/>
        <v>294.48144215937828</v>
      </c>
      <c r="H59" s="39">
        <f t="shared" si="3"/>
        <v>0</v>
      </c>
      <c r="I59" s="37">
        <f t="shared" si="8"/>
        <v>294.48144215937828</v>
      </c>
      <c r="J59" s="40">
        <f t="shared" si="9"/>
        <v>-102.88948949135292</v>
      </c>
      <c r="K59" s="37">
        <f t="shared" si="10"/>
        <v>191.59195266802536</v>
      </c>
      <c r="L59" s="37">
        <f t="shared" si="11"/>
        <v>6432947.1039716182</v>
      </c>
      <c r="M59" s="37">
        <f t="shared" si="12"/>
        <v>4185326.2060330138</v>
      </c>
      <c r="N59" s="41">
        <f>'jan-mar'!M59</f>
        <v>7669351.1149040777</v>
      </c>
      <c r="O59" s="41">
        <f t="shared" si="13"/>
        <v>-3484024.908871064</v>
      </c>
      <c r="Q59" s="4"/>
      <c r="R59" s="4"/>
      <c r="S59" s="4"/>
      <c r="T59" s="4"/>
      <c r="U59" s="4"/>
    </row>
    <row r="60" spans="1:21" s="34" customFormat="1" x14ac:dyDescent="0.3">
      <c r="A60" s="33">
        <v>1811</v>
      </c>
      <c r="B60" s="34" t="s">
        <v>290</v>
      </c>
      <c r="C60" s="36">
        <v>15854942</v>
      </c>
      <c r="D60" s="36">
        <v>1426</v>
      </c>
      <c r="E60" s="37">
        <f t="shared" si="7"/>
        <v>11118.472650771388</v>
      </c>
      <c r="F60" s="38">
        <f t="shared" si="1"/>
        <v>1.1718924907757924</v>
      </c>
      <c r="G60" s="39">
        <f t="shared" si="2"/>
        <v>-978.51055755042137</v>
      </c>
      <c r="H60" s="39">
        <f t="shared" si="3"/>
        <v>0</v>
      </c>
      <c r="I60" s="37">
        <f t="shared" si="8"/>
        <v>-978.51055755042137</v>
      </c>
      <c r="J60" s="40">
        <f t="shared" si="9"/>
        <v>-102.88948949135292</v>
      </c>
      <c r="K60" s="37">
        <f t="shared" si="10"/>
        <v>-1081.4000470417743</v>
      </c>
      <c r="L60" s="37">
        <f t="shared" si="11"/>
        <v>-1395356.0550669008</v>
      </c>
      <c r="M60" s="37">
        <f t="shared" si="12"/>
        <v>-1542076.4670815701</v>
      </c>
      <c r="N60" s="41">
        <f>'jan-mar'!M60</f>
        <v>-160715.66604471451</v>
      </c>
      <c r="O60" s="41">
        <f t="shared" si="13"/>
        <v>-1381360.8010368557</v>
      </c>
      <c r="Q60" s="4"/>
      <c r="R60" s="4"/>
      <c r="S60" s="4"/>
      <c r="T60" s="4"/>
      <c r="U60" s="4"/>
    </row>
    <row r="61" spans="1:21" s="34" customFormat="1" x14ac:dyDescent="0.3">
      <c r="A61" s="33">
        <v>1812</v>
      </c>
      <c r="B61" s="34" t="s">
        <v>291</v>
      </c>
      <c r="C61" s="36">
        <v>13159929</v>
      </c>
      <c r="D61" s="36">
        <v>1975</v>
      </c>
      <c r="E61" s="37">
        <f t="shared" si="7"/>
        <v>6663.2551898734173</v>
      </c>
      <c r="F61" s="38">
        <f t="shared" si="1"/>
        <v>0.70231037718959821</v>
      </c>
      <c r="G61" s="39">
        <f t="shared" si="2"/>
        <v>1694.6199189883607</v>
      </c>
      <c r="H61" s="39">
        <f t="shared" si="3"/>
        <v>656.4615258233199</v>
      </c>
      <c r="I61" s="37">
        <f t="shared" si="8"/>
        <v>2351.0814448116807</v>
      </c>
      <c r="J61" s="40">
        <f t="shared" si="9"/>
        <v>-102.88948949135292</v>
      </c>
      <c r="K61" s="37">
        <f t="shared" si="10"/>
        <v>2248.1919553203279</v>
      </c>
      <c r="L61" s="37">
        <f t="shared" si="11"/>
        <v>4643385.8535030698</v>
      </c>
      <c r="M61" s="37">
        <f t="shared" si="12"/>
        <v>4440179.1117576472</v>
      </c>
      <c r="N61" s="41">
        <f>'jan-mar'!M61</f>
        <v>4376509.750251648</v>
      </c>
      <c r="O61" s="41">
        <f t="shared" si="13"/>
        <v>63669.36150599923</v>
      </c>
      <c r="Q61" s="4"/>
      <c r="R61" s="4"/>
      <c r="S61" s="4"/>
      <c r="T61" s="4"/>
      <c r="U61" s="4"/>
    </row>
    <row r="62" spans="1:21" s="34" customFormat="1" x14ac:dyDescent="0.3">
      <c r="A62" s="33">
        <v>1813</v>
      </c>
      <c r="B62" s="34" t="s">
        <v>292</v>
      </c>
      <c r="C62" s="36">
        <v>61086210</v>
      </c>
      <c r="D62" s="36">
        <v>7917</v>
      </c>
      <c r="E62" s="37">
        <f t="shared" si="7"/>
        <v>7715.82796513831</v>
      </c>
      <c r="F62" s="38">
        <f t="shared" si="1"/>
        <v>0.81325206586141274</v>
      </c>
      <c r="G62" s="39">
        <f t="shared" si="2"/>
        <v>1063.076253829425</v>
      </c>
      <c r="H62" s="39">
        <f t="shared" si="3"/>
        <v>288.06105448060748</v>
      </c>
      <c r="I62" s="37">
        <f t="shared" si="8"/>
        <v>1351.1373083100325</v>
      </c>
      <c r="J62" s="40">
        <f t="shared" si="9"/>
        <v>-102.88948949135292</v>
      </c>
      <c r="K62" s="37">
        <f t="shared" si="10"/>
        <v>1248.2478188186797</v>
      </c>
      <c r="L62" s="37">
        <f t="shared" si="11"/>
        <v>10696954.069890527</v>
      </c>
      <c r="M62" s="37">
        <f t="shared" si="12"/>
        <v>9882377.9815874863</v>
      </c>
      <c r="N62" s="41">
        <f>'jan-mar'!M62</f>
        <v>8533661.5959454663</v>
      </c>
      <c r="O62" s="41">
        <f t="shared" si="13"/>
        <v>1348716.38564202</v>
      </c>
      <c r="Q62" s="4"/>
      <c r="R62" s="4"/>
      <c r="S62" s="4"/>
      <c r="T62" s="4"/>
      <c r="U62" s="4"/>
    </row>
    <row r="63" spans="1:21" s="34" customFormat="1" x14ac:dyDescent="0.3">
      <c r="A63" s="33">
        <v>1815</v>
      </c>
      <c r="B63" s="34" t="s">
        <v>293</v>
      </c>
      <c r="C63" s="36">
        <v>7556910</v>
      </c>
      <c r="D63" s="36">
        <v>1200</v>
      </c>
      <c r="E63" s="37">
        <f t="shared" si="7"/>
        <v>6297.4250000000002</v>
      </c>
      <c r="F63" s="38">
        <f t="shared" si="1"/>
        <v>0.66375169508662102</v>
      </c>
      <c r="G63" s="39">
        <f t="shared" si="2"/>
        <v>1914.1180329124109</v>
      </c>
      <c r="H63" s="39">
        <f t="shared" si="3"/>
        <v>784.50209227901587</v>
      </c>
      <c r="I63" s="37">
        <f t="shared" si="8"/>
        <v>2698.6201251914267</v>
      </c>
      <c r="J63" s="40">
        <f t="shared" si="9"/>
        <v>-102.88948949135292</v>
      </c>
      <c r="K63" s="37">
        <f t="shared" si="10"/>
        <v>2595.7306357000739</v>
      </c>
      <c r="L63" s="37">
        <f t="shared" si="11"/>
        <v>3238344.150229712</v>
      </c>
      <c r="M63" s="37">
        <f t="shared" si="12"/>
        <v>3114876.7628400885</v>
      </c>
      <c r="N63" s="41">
        <f>'jan-mar'!M63</f>
        <v>2963785.5368617605</v>
      </c>
      <c r="O63" s="41">
        <f t="shared" si="13"/>
        <v>151091.22597832792</v>
      </c>
      <c r="Q63" s="4"/>
      <c r="R63" s="4"/>
      <c r="S63" s="4"/>
      <c r="T63" s="4"/>
      <c r="U63" s="4"/>
    </row>
    <row r="64" spans="1:21" s="34" customFormat="1" x14ac:dyDescent="0.3">
      <c r="A64" s="33">
        <v>1816</v>
      </c>
      <c r="B64" s="34" t="s">
        <v>294</v>
      </c>
      <c r="C64" s="36">
        <v>3127664</v>
      </c>
      <c r="D64" s="36">
        <v>462</v>
      </c>
      <c r="E64" s="37">
        <f t="shared" si="7"/>
        <v>6769.8354978354982</v>
      </c>
      <c r="F64" s="38">
        <f t="shared" si="1"/>
        <v>0.71354399411599034</v>
      </c>
      <c r="G64" s="39">
        <f t="shared" si="2"/>
        <v>1630.6717342111122</v>
      </c>
      <c r="H64" s="39">
        <f t="shared" si="3"/>
        <v>619.15841803659157</v>
      </c>
      <c r="I64" s="37">
        <f t="shared" si="8"/>
        <v>2249.8301522477036</v>
      </c>
      <c r="J64" s="40">
        <f t="shared" si="9"/>
        <v>-102.88948949135292</v>
      </c>
      <c r="K64" s="37">
        <f t="shared" si="10"/>
        <v>2146.9406627563508</v>
      </c>
      <c r="L64" s="37">
        <f t="shared" si="11"/>
        <v>1039421.530338439</v>
      </c>
      <c r="M64" s="37">
        <f t="shared" si="12"/>
        <v>991886.58619343408</v>
      </c>
      <c r="N64" s="41">
        <f>'jan-mar'!M64</f>
        <v>908272.30069177819</v>
      </c>
      <c r="O64" s="41">
        <f t="shared" si="13"/>
        <v>83614.28550165589</v>
      </c>
      <c r="Q64" s="4"/>
      <c r="R64" s="4"/>
      <c r="S64" s="4"/>
      <c r="T64" s="4"/>
      <c r="U64" s="4"/>
    </row>
    <row r="65" spans="1:21" s="34" customFormat="1" x14ac:dyDescent="0.3">
      <c r="A65" s="33">
        <v>1818</v>
      </c>
      <c r="B65" s="34" t="s">
        <v>416</v>
      </c>
      <c r="C65" s="36">
        <v>14015568</v>
      </c>
      <c r="D65" s="36">
        <v>1777</v>
      </c>
      <c r="E65" s="37">
        <f t="shared" si="7"/>
        <v>7887.2076533483396</v>
      </c>
      <c r="F65" s="38">
        <f t="shared" si="1"/>
        <v>0.83131556936527717</v>
      </c>
      <c r="G65" s="39">
        <f t="shared" si="2"/>
        <v>960.2484409034073</v>
      </c>
      <c r="H65" s="39">
        <f t="shared" si="3"/>
        <v>228.07816360709711</v>
      </c>
      <c r="I65" s="37">
        <f t="shared" si="8"/>
        <v>1188.3266045105045</v>
      </c>
      <c r="J65" s="40">
        <f t="shared" si="9"/>
        <v>-102.88948949135292</v>
      </c>
      <c r="K65" s="37">
        <f t="shared" si="10"/>
        <v>1085.4371150191516</v>
      </c>
      <c r="L65" s="37">
        <f t="shared" si="11"/>
        <v>2111656.3762151664</v>
      </c>
      <c r="M65" s="37">
        <f t="shared" si="12"/>
        <v>1928821.7533890326</v>
      </c>
      <c r="N65" s="41">
        <f>'jan-mar'!M65</f>
        <v>1548672.9356694573</v>
      </c>
      <c r="O65" s="41">
        <f t="shared" si="13"/>
        <v>380148.81771957525</v>
      </c>
      <c r="Q65" s="4"/>
      <c r="R65" s="4"/>
      <c r="S65" s="4"/>
      <c r="T65" s="4"/>
      <c r="U65" s="4"/>
    </row>
    <row r="66" spans="1:21" s="34" customFormat="1" x14ac:dyDescent="0.3">
      <c r="A66" s="33">
        <v>1820</v>
      </c>
      <c r="B66" s="34" t="s">
        <v>295</v>
      </c>
      <c r="C66" s="36">
        <v>59196285</v>
      </c>
      <c r="D66" s="36">
        <v>7447</v>
      </c>
      <c r="E66" s="37">
        <f t="shared" si="7"/>
        <v>7949.0110111454278</v>
      </c>
      <c r="F66" s="38">
        <f t="shared" si="1"/>
        <v>0.83782967370155148</v>
      </c>
      <c r="G66" s="39">
        <f t="shared" si="2"/>
        <v>923.1664262251544</v>
      </c>
      <c r="H66" s="39">
        <f t="shared" si="3"/>
        <v>206.44698837811623</v>
      </c>
      <c r="I66" s="37">
        <f t="shared" si="8"/>
        <v>1129.6134146032707</v>
      </c>
      <c r="J66" s="40">
        <f t="shared" si="9"/>
        <v>-102.88948949135292</v>
      </c>
      <c r="K66" s="37">
        <f t="shared" si="10"/>
        <v>1026.7239251119179</v>
      </c>
      <c r="L66" s="37">
        <f t="shared" si="11"/>
        <v>8412231.0985505562</v>
      </c>
      <c r="M66" s="37">
        <f t="shared" si="12"/>
        <v>7646013.0703084525</v>
      </c>
      <c r="N66" s="41">
        <f>'jan-mar'!M66</f>
        <v>6360249.112341281</v>
      </c>
      <c r="O66" s="41">
        <f t="shared" si="13"/>
        <v>1285763.9579671714</v>
      </c>
      <c r="Q66" s="4"/>
      <c r="R66" s="4"/>
      <c r="S66" s="4"/>
      <c r="T66" s="4"/>
      <c r="U66" s="4"/>
    </row>
    <row r="67" spans="1:21" s="34" customFormat="1" x14ac:dyDescent="0.3">
      <c r="A67" s="33">
        <v>1822</v>
      </c>
      <c r="B67" s="34" t="s">
        <v>296</v>
      </c>
      <c r="C67" s="36">
        <v>14607952</v>
      </c>
      <c r="D67" s="36">
        <v>2294</v>
      </c>
      <c r="E67" s="37">
        <f t="shared" si="7"/>
        <v>6367.895379250218</v>
      </c>
      <c r="F67" s="38">
        <f t="shared" si="1"/>
        <v>0.67117930775064305</v>
      </c>
      <c r="G67" s="39">
        <f t="shared" si="2"/>
        <v>1871.8358053622803</v>
      </c>
      <c r="H67" s="39">
        <f t="shared" si="3"/>
        <v>759.83745954143967</v>
      </c>
      <c r="I67" s="37">
        <f t="shared" si="8"/>
        <v>2631.6732649037199</v>
      </c>
      <c r="J67" s="40">
        <f t="shared" si="9"/>
        <v>-102.88948949135292</v>
      </c>
      <c r="K67" s="37">
        <f t="shared" si="10"/>
        <v>2528.783775412367</v>
      </c>
      <c r="L67" s="37">
        <f t="shared" si="11"/>
        <v>6037058.4696891336</v>
      </c>
      <c r="M67" s="37">
        <f t="shared" si="12"/>
        <v>5801029.9807959702</v>
      </c>
      <c r="N67" s="41">
        <f>'jan-mar'!M67</f>
        <v>5414696.4876340656</v>
      </c>
      <c r="O67" s="41">
        <f t="shared" si="13"/>
        <v>386333.49316190463</v>
      </c>
      <c r="Q67" s="4"/>
      <c r="R67" s="4"/>
      <c r="S67" s="4"/>
      <c r="T67" s="4"/>
      <c r="U67" s="4"/>
    </row>
    <row r="68" spans="1:21" s="34" customFormat="1" x14ac:dyDescent="0.3">
      <c r="A68" s="33">
        <v>1824</v>
      </c>
      <c r="B68" s="34" t="s">
        <v>297</v>
      </c>
      <c r="C68" s="36">
        <v>108125558</v>
      </c>
      <c r="D68" s="36">
        <v>13278</v>
      </c>
      <c r="E68" s="37">
        <f t="shared" si="7"/>
        <v>8143.2111763819848</v>
      </c>
      <c r="F68" s="38">
        <f t="shared" si="1"/>
        <v>0.858298466718041</v>
      </c>
      <c r="G68" s="39">
        <f t="shared" si="2"/>
        <v>806.64632708322017</v>
      </c>
      <c r="H68" s="39">
        <f t="shared" si="3"/>
        <v>138.47693054532127</v>
      </c>
      <c r="I68" s="37">
        <f t="shared" si="8"/>
        <v>945.12325762854141</v>
      </c>
      <c r="J68" s="40">
        <f t="shared" si="9"/>
        <v>-102.88948949135292</v>
      </c>
      <c r="K68" s="37">
        <f t="shared" si="10"/>
        <v>842.23376813718846</v>
      </c>
      <c r="L68" s="37">
        <f t="shared" si="11"/>
        <v>12549346.614791773</v>
      </c>
      <c r="M68" s="37">
        <f t="shared" si="12"/>
        <v>11183179.973325588</v>
      </c>
      <c r="N68" s="41">
        <f>'jan-mar'!M68</f>
        <v>10203295.876375386</v>
      </c>
      <c r="O68" s="41">
        <f t="shared" si="13"/>
        <v>979884.09695020132</v>
      </c>
      <c r="Q68" s="4"/>
      <c r="R68" s="4"/>
      <c r="S68" s="4"/>
      <c r="T68" s="4"/>
      <c r="U68" s="4"/>
    </row>
    <row r="69" spans="1:21" s="34" customFormat="1" x14ac:dyDescent="0.3">
      <c r="A69" s="33">
        <v>1825</v>
      </c>
      <c r="B69" s="34" t="s">
        <v>298</v>
      </c>
      <c r="C69" s="36">
        <v>12094614</v>
      </c>
      <c r="D69" s="36">
        <v>1482</v>
      </c>
      <c r="E69" s="37">
        <f t="shared" si="7"/>
        <v>8161.0080971659918</v>
      </c>
      <c r="F69" s="38">
        <f t="shared" si="1"/>
        <v>0.86017427092971588</v>
      </c>
      <c r="G69" s="39">
        <f t="shared" si="2"/>
        <v>795.96817461281603</v>
      </c>
      <c r="H69" s="39">
        <f t="shared" si="3"/>
        <v>132.24800827091886</v>
      </c>
      <c r="I69" s="37">
        <f t="shared" si="8"/>
        <v>928.21618288373486</v>
      </c>
      <c r="J69" s="40">
        <f t="shared" si="9"/>
        <v>-102.88948949135292</v>
      </c>
      <c r="K69" s="37">
        <f t="shared" si="10"/>
        <v>825.32669339238191</v>
      </c>
      <c r="L69" s="37">
        <f t="shared" si="11"/>
        <v>1375616.3830336952</v>
      </c>
      <c r="M69" s="37">
        <f t="shared" si="12"/>
        <v>1223134.1596075101</v>
      </c>
      <c r="N69" s="41">
        <f>'jan-mar'!M69</f>
        <v>2212403.1470242757</v>
      </c>
      <c r="O69" s="41">
        <f t="shared" si="13"/>
        <v>-989268.98741676565</v>
      </c>
      <c r="Q69" s="4"/>
      <c r="R69" s="4"/>
      <c r="S69" s="4"/>
      <c r="T69" s="4"/>
      <c r="U69" s="4"/>
    </row>
    <row r="70" spans="1:21" s="34" customFormat="1" x14ac:dyDescent="0.3">
      <c r="A70" s="33">
        <v>1826</v>
      </c>
      <c r="B70" s="34" t="s">
        <v>417</v>
      </c>
      <c r="C70" s="36">
        <v>10732061</v>
      </c>
      <c r="D70" s="36">
        <v>1297</v>
      </c>
      <c r="E70" s="37">
        <f t="shared" si="7"/>
        <v>8274.526599845798</v>
      </c>
      <c r="F70" s="38">
        <f t="shared" si="1"/>
        <v>0.87213917699488008</v>
      </c>
      <c r="G70" s="39">
        <f t="shared" si="2"/>
        <v>727.85707300493232</v>
      </c>
      <c r="H70" s="39">
        <f t="shared" si="3"/>
        <v>92.516532332986657</v>
      </c>
      <c r="I70" s="37">
        <f t="shared" si="8"/>
        <v>820.373605337919</v>
      </c>
      <c r="J70" s="40">
        <f t="shared" si="9"/>
        <v>-102.88948949135292</v>
      </c>
      <c r="K70" s="37">
        <f t="shared" si="10"/>
        <v>717.48411584656606</v>
      </c>
      <c r="L70" s="37">
        <f t="shared" si="11"/>
        <v>1064024.5661232809</v>
      </c>
      <c r="M70" s="37">
        <f t="shared" si="12"/>
        <v>930576.89825299615</v>
      </c>
      <c r="N70" s="41">
        <f>'jan-mar'!M70</f>
        <v>1939703.8609247534</v>
      </c>
      <c r="O70" s="41">
        <f t="shared" si="13"/>
        <v>-1009126.9626717572</v>
      </c>
      <c r="Q70" s="4"/>
      <c r="R70" s="4"/>
      <c r="S70" s="4"/>
      <c r="T70" s="4"/>
      <c r="U70" s="4"/>
    </row>
    <row r="71" spans="1:21" s="34" customFormat="1" x14ac:dyDescent="0.3">
      <c r="A71" s="33">
        <v>1827</v>
      </c>
      <c r="B71" s="34" t="s">
        <v>299</v>
      </c>
      <c r="C71" s="36">
        <v>10040805</v>
      </c>
      <c r="D71" s="36">
        <v>1371</v>
      </c>
      <c r="E71" s="37">
        <f t="shared" si="7"/>
        <v>7323.7089715536104</v>
      </c>
      <c r="F71" s="38">
        <f t="shared" si="1"/>
        <v>0.77192253090585483</v>
      </c>
      <c r="G71" s="39">
        <f t="shared" si="2"/>
        <v>1298.3476499802448</v>
      </c>
      <c r="H71" s="39">
        <f t="shared" si="3"/>
        <v>425.30270223525235</v>
      </c>
      <c r="I71" s="37">
        <f t="shared" si="8"/>
        <v>1723.6503522154972</v>
      </c>
      <c r="J71" s="40">
        <f t="shared" si="9"/>
        <v>-102.88948949135292</v>
      </c>
      <c r="K71" s="37">
        <f t="shared" si="10"/>
        <v>1620.7608627241443</v>
      </c>
      <c r="L71" s="37">
        <f t="shared" si="11"/>
        <v>2363124.6328874468</v>
      </c>
      <c r="M71" s="37">
        <f t="shared" si="12"/>
        <v>2222063.1427948019</v>
      </c>
      <c r="N71" s="41">
        <f>'jan-mar'!M71</f>
        <v>1990272.315364562</v>
      </c>
      <c r="O71" s="41">
        <f t="shared" si="13"/>
        <v>231790.82743023988</v>
      </c>
      <c r="Q71" s="4"/>
      <c r="R71" s="4"/>
      <c r="S71" s="4"/>
      <c r="T71" s="4"/>
      <c r="U71" s="4"/>
    </row>
    <row r="72" spans="1:21" s="34" customFormat="1" x14ac:dyDescent="0.3">
      <c r="A72" s="33">
        <v>1828</v>
      </c>
      <c r="B72" s="34" t="s">
        <v>300</v>
      </c>
      <c r="C72" s="36">
        <v>14208586</v>
      </c>
      <c r="D72" s="36">
        <v>1761</v>
      </c>
      <c r="E72" s="37">
        <f t="shared" si="7"/>
        <v>8068.4758659852359</v>
      </c>
      <c r="F72" s="38">
        <f t="shared" ref="F72:F135" si="14">IF(ISNUMBER(C72),E72/E$365,"")</f>
        <v>0.85042132821164085</v>
      </c>
      <c r="G72" s="39">
        <f t="shared" ref="G72:G135" si="15">(E$365-E72)*0.6</f>
        <v>851.4875133212696</v>
      </c>
      <c r="H72" s="39">
        <f t="shared" ref="H72:H135" si="16">IF(E72&gt;=E$365*0.9,0,IF(E72&lt;0.9*E$365,(E$365*0.9-E72)*0.35))</f>
        <v>164.63428918418339</v>
      </c>
      <c r="I72" s="37">
        <f t="shared" si="8"/>
        <v>1016.1218025054529</v>
      </c>
      <c r="J72" s="40">
        <f t="shared" si="9"/>
        <v>-102.88948949135292</v>
      </c>
      <c r="K72" s="37">
        <f t="shared" si="10"/>
        <v>913.23231301409999</v>
      </c>
      <c r="L72" s="37">
        <f t="shared" si="11"/>
        <v>1789390.4942121026</v>
      </c>
      <c r="M72" s="37">
        <f t="shared" si="12"/>
        <v>1608202.1032178302</v>
      </c>
      <c r="N72" s="41">
        <f>'jan-mar'!M72</f>
        <v>2660593.7698446349</v>
      </c>
      <c r="O72" s="41">
        <f t="shared" si="13"/>
        <v>-1052391.6666268047</v>
      </c>
      <c r="Q72" s="4"/>
      <c r="R72" s="4"/>
      <c r="S72" s="4"/>
      <c r="T72" s="4"/>
      <c r="U72" s="4"/>
    </row>
    <row r="73" spans="1:21" s="34" customFormat="1" x14ac:dyDescent="0.3">
      <c r="A73" s="33">
        <v>1832</v>
      </c>
      <c r="B73" s="34" t="s">
        <v>301</v>
      </c>
      <c r="C73" s="36">
        <v>62587870</v>
      </c>
      <c r="D73" s="36">
        <v>4454</v>
      </c>
      <c r="E73" s="37">
        <f t="shared" ref="E73:E136" si="17">(C73)/D73</f>
        <v>14052.058823529413</v>
      </c>
      <c r="F73" s="38">
        <f t="shared" si="14"/>
        <v>1.4810939175257438</v>
      </c>
      <c r="G73" s="39">
        <f t="shared" si="15"/>
        <v>-2738.6622612052365</v>
      </c>
      <c r="H73" s="39">
        <f t="shared" si="16"/>
        <v>0</v>
      </c>
      <c r="I73" s="37">
        <f t="shared" ref="I73:I136" si="18">G73+H73</f>
        <v>-2738.6622612052365</v>
      </c>
      <c r="J73" s="40">
        <f t="shared" ref="J73:J136" si="19">I$367</f>
        <v>-102.88948949135292</v>
      </c>
      <c r="K73" s="37">
        <f t="shared" ref="K73:K136" si="20">I73+J73</f>
        <v>-2841.5517506965894</v>
      </c>
      <c r="L73" s="37">
        <f t="shared" ref="L73:L136" si="21">(I73*D73)</f>
        <v>-12198001.711408123</v>
      </c>
      <c r="M73" s="37">
        <f t="shared" ref="M73:M136" si="22">(K73*D73)</f>
        <v>-12656271.497602608</v>
      </c>
      <c r="N73" s="41">
        <f>'jan-mar'!M73</f>
        <v>-3523061.8926810389</v>
      </c>
      <c r="O73" s="41">
        <f t="shared" ref="O73:O136" si="23">M73-N73</f>
        <v>-9133209.6049215682</v>
      </c>
      <c r="Q73" s="4"/>
      <c r="R73" s="4"/>
      <c r="S73" s="4"/>
      <c r="T73" s="4"/>
      <c r="U73" s="4"/>
    </row>
    <row r="74" spans="1:21" s="34" customFormat="1" x14ac:dyDescent="0.3">
      <c r="A74" s="33">
        <v>1833</v>
      </c>
      <c r="B74" s="34" t="s">
        <v>302</v>
      </c>
      <c r="C74" s="36">
        <v>241719324</v>
      </c>
      <c r="D74" s="36">
        <v>26184</v>
      </c>
      <c r="E74" s="37">
        <f t="shared" si="17"/>
        <v>9231.5659945004591</v>
      </c>
      <c r="F74" s="38">
        <f t="shared" si="14"/>
        <v>0.97301160032135159</v>
      </c>
      <c r="G74" s="39">
        <f t="shared" si="15"/>
        <v>153.63343621213571</v>
      </c>
      <c r="H74" s="39">
        <f t="shared" si="16"/>
        <v>0</v>
      </c>
      <c r="I74" s="37">
        <f t="shared" si="18"/>
        <v>153.63343621213571</v>
      </c>
      <c r="J74" s="40">
        <f t="shared" si="19"/>
        <v>-102.88948949135292</v>
      </c>
      <c r="K74" s="37">
        <f t="shared" si="20"/>
        <v>50.743946720782787</v>
      </c>
      <c r="L74" s="37">
        <f t="shared" si="21"/>
        <v>4022737.8937785611</v>
      </c>
      <c r="M74" s="37">
        <f t="shared" si="22"/>
        <v>1328679.5009369764</v>
      </c>
      <c r="N74" s="41">
        <f>'jan-mar'!M74</f>
        <v>6983597.1340008192</v>
      </c>
      <c r="O74" s="41">
        <f t="shared" si="23"/>
        <v>-5654917.6330638425</v>
      </c>
      <c r="Q74" s="4"/>
      <c r="R74" s="4"/>
      <c r="S74" s="4"/>
      <c r="T74" s="4"/>
      <c r="U74" s="4"/>
    </row>
    <row r="75" spans="1:21" s="34" customFormat="1" x14ac:dyDescent="0.3">
      <c r="A75" s="33">
        <v>1834</v>
      </c>
      <c r="B75" s="34" t="s">
        <v>303</v>
      </c>
      <c r="C75" s="36">
        <v>18830730</v>
      </c>
      <c r="D75" s="36">
        <v>1890</v>
      </c>
      <c r="E75" s="37">
        <f t="shared" si="17"/>
        <v>9963.3492063492067</v>
      </c>
      <c r="F75" s="38">
        <f t="shared" si="14"/>
        <v>1.0501419110913153</v>
      </c>
      <c r="G75" s="39">
        <f t="shared" si="15"/>
        <v>-285.43649089711289</v>
      </c>
      <c r="H75" s="39">
        <f t="shared" si="16"/>
        <v>0</v>
      </c>
      <c r="I75" s="37">
        <f t="shared" si="18"/>
        <v>-285.43649089711289</v>
      </c>
      <c r="J75" s="40">
        <f t="shared" si="19"/>
        <v>-102.88948949135292</v>
      </c>
      <c r="K75" s="37">
        <f t="shared" si="20"/>
        <v>-388.32598038846584</v>
      </c>
      <c r="L75" s="37">
        <f t="shared" si="21"/>
        <v>-539474.96779554337</v>
      </c>
      <c r="M75" s="37">
        <f t="shared" si="22"/>
        <v>-733936.10293420043</v>
      </c>
      <c r="N75" s="41">
        <f>'jan-mar'!M75</f>
        <v>-77793.115304705396</v>
      </c>
      <c r="O75" s="41">
        <f t="shared" si="23"/>
        <v>-656142.9876294951</v>
      </c>
      <c r="Q75" s="4"/>
      <c r="R75" s="4"/>
      <c r="S75" s="4"/>
      <c r="T75" s="4"/>
      <c r="U75" s="4"/>
    </row>
    <row r="76" spans="1:21" s="34" customFormat="1" x14ac:dyDescent="0.3">
      <c r="A76" s="33">
        <v>1835</v>
      </c>
      <c r="B76" s="34" t="s">
        <v>304</v>
      </c>
      <c r="C76" s="36">
        <v>3749508</v>
      </c>
      <c r="D76" s="36">
        <v>435</v>
      </c>
      <c r="E76" s="37">
        <f t="shared" si="17"/>
        <v>8619.5586206896551</v>
      </c>
      <c r="F76" s="38">
        <f t="shared" si="14"/>
        <v>0.90850572184365119</v>
      </c>
      <c r="G76" s="39">
        <f t="shared" si="15"/>
        <v>520.83786049861806</v>
      </c>
      <c r="H76" s="39">
        <f t="shared" si="16"/>
        <v>0</v>
      </c>
      <c r="I76" s="37">
        <f t="shared" si="18"/>
        <v>520.83786049861806</v>
      </c>
      <c r="J76" s="40">
        <f t="shared" si="19"/>
        <v>-102.88948949135292</v>
      </c>
      <c r="K76" s="37">
        <f t="shared" si="20"/>
        <v>417.94837100726511</v>
      </c>
      <c r="L76" s="37">
        <f t="shared" si="21"/>
        <v>226564.46931689885</v>
      </c>
      <c r="M76" s="37">
        <f t="shared" si="22"/>
        <v>181807.54138816032</v>
      </c>
      <c r="N76" s="41">
        <f>'jan-mar'!M76</f>
        <v>221519.11461238872</v>
      </c>
      <c r="O76" s="41">
        <f t="shared" si="23"/>
        <v>-39711.573224228399</v>
      </c>
      <c r="Q76" s="4"/>
      <c r="R76" s="4"/>
      <c r="S76" s="4"/>
      <c r="T76" s="4"/>
      <c r="U76" s="4"/>
    </row>
    <row r="77" spans="1:21" s="34" customFormat="1" x14ac:dyDescent="0.3">
      <c r="A77" s="33">
        <v>1836</v>
      </c>
      <c r="B77" s="34" t="s">
        <v>305</v>
      </c>
      <c r="C77" s="36">
        <v>9643578</v>
      </c>
      <c r="D77" s="36">
        <v>1213</v>
      </c>
      <c r="E77" s="37">
        <f t="shared" si="17"/>
        <v>7950.1879637262982</v>
      </c>
      <c r="F77" s="38">
        <f t="shared" si="14"/>
        <v>0.83795372508296362</v>
      </c>
      <c r="G77" s="39">
        <f t="shared" si="15"/>
        <v>922.46025467663219</v>
      </c>
      <c r="H77" s="39">
        <f t="shared" si="16"/>
        <v>206.0350549748116</v>
      </c>
      <c r="I77" s="37">
        <f t="shared" si="18"/>
        <v>1128.4953096514437</v>
      </c>
      <c r="J77" s="40">
        <f t="shared" si="19"/>
        <v>-102.88948949135292</v>
      </c>
      <c r="K77" s="37">
        <f t="shared" si="20"/>
        <v>1025.6058201600908</v>
      </c>
      <c r="L77" s="37">
        <f t="shared" si="21"/>
        <v>1368864.8106072012</v>
      </c>
      <c r="M77" s="37">
        <f t="shared" si="22"/>
        <v>1244059.8598541901</v>
      </c>
      <c r="N77" s="41">
        <f>'jan-mar'!M77</f>
        <v>1517886.9153444304</v>
      </c>
      <c r="O77" s="41">
        <f t="shared" si="23"/>
        <v>-273827.05549024022</v>
      </c>
      <c r="Q77" s="4"/>
      <c r="R77" s="4"/>
      <c r="S77" s="4"/>
      <c r="T77" s="4"/>
      <c r="U77" s="4"/>
    </row>
    <row r="78" spans="1:21" s="34" customFormat="1" x14ac:dyDescent="0.3">
      <c r="A78" s="33">
        <v>1837</v>
      </c>
      <c r="B78" s="34" t="s">
        <v>306</v>
      </c>
      <c r="C78" s="36">
        <v>69687464</v>
      </c>
      <c r="D78" s="36">
        <v>6288</v>
      </c>
      <c r="E78" s="37">
        <f t="shared" si="17"/>
        <v>11082.611959287531</v>
      </c>
      <c r="F78" s="38">
        <f t="shared" si="14"/>
        <v>1.1681127562399483</v>
      </c>
      <c r="G78" s="39">
        <f t="shared" si="15"/>
        <v>-956.99414266010751</v>
      </c>
      <c r="H78" s="39">
        <f t="shared" si="16"/>
        <v>0</v>
      </c>
      <c r="I78" s="37">
        <f t="shared" si="18"/>
        <v>-956.99414266010751</v>
      </c>
      <c r="J78" s="40">
        <f t="shared" si="19"/>
        <v>-102.88948949135292</v>
      </c>
      <c r="K78" s="37">
        <f t="shared" si="20"/>
        <v>-1059.8836321514605</v>
      </c>
      <c r="L78" s="37">
        <f t="shared" si="21"/>
        <v>-6017579.1690467559</v>
      </c>
      <c r="M78" s="37">
        <f t="shared" si="22"/>
        <v>-6664548.2789683836</v>
      </c>
      <c r="N78" s="41">
        <f>'jan-mar'!M78</f>
        <v>-2452813.5779026435</v>
      </c>
      <c r="O78" s="41">
        <f t="shared" si="23"/>
        <v>-4211734.7010657396</v>
      </c>
      <c r="Q78" s="4"/>
      <c r="R78" s="4"/>
      <c r="S78" s="4"/>
      <c r="T78" s="4"/>
      <c r="U78" s="4"/>
    </row>
    <row r="79" spans="1:21" s="34" customFormat="1" x14ac:dyDescent="0.3">
      <c r="A79" s="33">
        <v>1838</v>
      </c>
      <c r="B79" s="34" t="s">
        <v>307</v>
      </c>
      <c r="C79" s="36">
        <v>18295091</v>
      </c>
      <c r="D79" s="36">
        <v>1950</v>
      </c>
      <c r="E79" s="37">
        <f t="shared" si="17"/>
        <v>9382.0979487179484</v>
      </c>
      <c r="F79" s="38">
        <f t="shared" si="14"/>
        <v>0.98887774239951221</v>
      </c>
      <c r="G79" s="39">
        <f t="shared" si="15"/>
        <v>63.31426368164211</v>
      </c>
      <c r="H79" s="39">
        <f t="shared" si="16"/>
        <v>0</v>
      </c>
      <c r="I79" s="37">
        <f t="shared" si="18"/>
        <v>63.31426368164211</v>
      </c>
      <c r="J79" s="40">
        <f t="shared" si="19"/>
        <v>-102.88948949135292</v>
      </c>
      <c r="K79" s="37">
        <f t="shared" si="20"/>
        <v>-39.575225809710808</v>
      </c>
      <c r="L79" s="37">
        <f t="shared" si="21"/>
        <v>123462.81417920212</v>
      </c>
      <c r="M79" s="37">
        <f t="shared" si="22"/>
        <v>-77171.690328936078</v>
      </c>
      <c r="N79" s="41">
        <f>'jan-mar'!M79</f>
        <v>802543.05246339762</v>
      </c>
      <c r="O79" s="41">
        <f t="shared" si="23"/>
        <v>-879714.74279233371</v>
      </c>
      <c r="Q79" s="4"/>
      <c r="R79" s="4"/>
      <c r="S79" s="4"/>
      <c r="T79" s="4"/>
      <c r="U79" s="4"/>
    </row>
    <row r="80" spans="1:21" s="34" customFormat="1" x14ac:dyDescent="0.3">
      <c r="A80" s="33">
        <v>1839</v>
      </c>
      <c r="B80" s="34" t="s">
        <v>308</v>
      </c>
      <c r="C80" s="36">
        <v>12767893</v>
      </c>
      <c r="D80" s="36">
        <v>1017</v>
      </c>
      <c r="E80" s="37">
        <f t="shared" si="17"/>
        <v>12554.467059980334</v>
      </c>
      <c r="F80" s="38">
        <f t="shared" si="14"/>
        <v>1.3232470084155181</v>
      </c>
      <c r="G80" s="39">
        <f t="shared" si="15"/>
        <v>-1840.1072030757891</v>
      </c>
      <c r="H80" s="39">
        <f t="shared" si="16"/>
        <v>0</v>
      </c>
      <c r="I80" s="37">
        <f t="shared" si="18"/>
        <v>-1840.1072030757891</v>
      </c>
      <c r="J80" s="40">
        <f t="shared" si="19"/>
        <v>-102.88948949135292</v>
      </c>
      <c r="K80" s="37">
        <f t="shared" si="20"/>
        <v>-1942.996692567142</v>
      </c>
      <c r="L80" s="37">
        <f t="shared" si="21"/>
        <v>-1871389.0255280775</v>
      </c>
      <c r="M80" s="37">
        <f t="shared" si="22"/>
        <v>-1976027.6363407834</v>
      </c>
      <c r="N80" s="41">
        <f>'jan-mar'!M80</f>
        <v>-284521.89633062732</v>
      </c>
      <c r="O80" s="41">
        <f t="shared" si="23"/>
        <v>-1691505.7400101561</v>
      </c>
      <c r="Q80" s="4"/>
      <c r="R80" s="4"/>
      <c r="S80" s="4"/>
      <c r="T80" s="4"/>
      <c r="U80" s="4"/>
    </row>
    <row r="81" spans="1:21" s="34" customFormat="1" x14ac:dyDescent="0.3">
      <c r="A81" s="33">
        <v>1840</v>
      </c>
      <c r="B81" s="34" t="s">
        <v>309</v>
      </c>
      <c r="C81" s="36">
        <v>34770760</v>
      </c>
      <c r="D81" s="36">
        <v>4671</v>
      </c>
      <c r="E81" s="37">
        <f t="shared" si="17"/>
        <v>7443.9648897452362</v>
      </c>
      <c r="F81" s="38">
        <f t="shared" si="14"/>
        <v>0.78459756388264923</v>
      </c>
      <c r="G81" s="39">
        <f t="shared" si="15"/>
        <v>1226.1940990652695</v>
      </c>
      <c r="H81" s="39">
        <f t="shared" si="16"/>
        <v>383.21313086818327</v>
      </c>
      <c r="I81" s="37">
        <f t="shared" si="18"/>
        <v>1609.4072299334528</v>
      </c>
      <c r="J81" s="40">
        <f t="shared" si="19"/>
        <v>-102.88948949135292</v>
      </c>
      <c r="K81" s="37">
        <f t="shared" si="20"/>
        <v>1506.5177404420999</v>
      </c>
      <c r="L81" s="37">
        <f t="shared" si="21"/>
        <v>7517541.1710191574</v>
      </c>
      <c r="M81" s="37">
        <f t="shared" si="22"/>
        <v>7036944.3656050488</v>
      </c>
      <c r="N81" s="41">
        <f>'jan-mar'!M81</f>
        <v>6436121.4417344062</v>
      </c>
      <c r="O81" s="41">
        <f t="shared" si="23"/>
        <v>600822.92387064267</v>
      </c>
      <c r="Q81" s="4"/>
      <c r="R81" s="4"/>
      <c r="S81" s="4"/>
      <c r="T81" s="4"/>
      <c r="U81" s="4"/>
    </row>
    <row r="82" spans="1:21" s="34" customFormat="1" x14ac:dyDescent="0.3">
      <c r="A82" s="33">
        <v>1841</v>
      </c>
      <c r="B82" s="34" t="s">
        <v>418</v>
      </c>
      <c r="C82" s="36">
        <v>89005815</v>
      </c>
      <c r="D82" s="36">
        <v>9739</v>
      </c>
      <c r="E82" s="37">
        <f t="shared" si="17"/>
        <v>9139.1123318615882</v>
      </c>
      <c r="F82" s="38">
        <f t="shared" si="14"/>
        <v>0.9632669387662689</v>
      </c>
      <c r="G82" s="39">
        <f t="shared" si="15"/>
        <v>209.1056337954582</v>
      </c>
      <c r="H82" s="39">
        <f t="shared" si="16"/>
        <v>0</v>
      </c>
      <c r="I82" s="37">
        <f t="shared" si="18"/>
        <v>209.1056337954582</v>
      </c>
      <c r="J82" s="40">
        <f t="shared" si="19"/>
        <v>-102.88948949135292</v>
      </c>
      <c r="K82" s="37">
        <f t="shared" si="20"/>
        <v>106.21614430410528</v>
      </c>
      <c r="L82" s="37">
        <f t="shared" si="21"/>
        <v>2036479.7675339675</v>
      </c>
      <c r="M82" s="37">
        <f t="shared" si="22"/>
        <v>1034439.0293776813</v>
      </c>
      <c r="N82" s="41">
        <f>'jan-mar'!M82</f>
        <v>3848520.5182261732</v>
      </c>
      <c r="O82" s="41">
        <f t="shared" si="23"/>
        <v>-2814081.488848492</v>
      </c>
      <c r="Q82" s="4"/>
      <c r="R82" s="4"/>
      <c r="S82" s="4"/>
      <c r="T82" s="4"/>
      <c r="U82" s="4"/>
    </row>
    <row r="83" spans="1:21" s="34" customFormat="1" x14ac:dyDescent="0.3">
      <c r="A83" s="33">
        <v>1845</v>
      </c>
      <c r="B83" s="34" t="s">
        <v>310</v>
      </c>
      <c r="C83" s="36">
        <v>29284053</v>
      </c>
      <c r="D83" s="36">
        <v>1926</v>
      </c>
      <c r="E83" s="37">
        <f t="shared" si="17"/>
        <v>15204.596573208722</v>
      </c>
      <c r="F83" s="38">
        <f t="shared" si="14"/>
        <v>1.6025719637114406</v>
      </c>
      <c r="G83" s="39">
        <f t="shared" si="15"/>
        <v>-3430.1849110128223</v>
      </c>
      <c r="H83" s="39">
        <f t="shared" si="16"/>
        <v>0</v>
      </c>
      <c r="I83" s="37">
        <f t="shared" si="18"/>
        <v>-3430.1849110128223</v>
      </c>
      <c r="J83" s="40">
        <f t="shared" si="19"/>
        <v>-102.88948949135292</v>
      </c>
      <c r="K83" s="37">
        <f t="shared" si="20"/>
        <v>-3533.0744005041752</v>
      </c>
      <c r="L83" s="37">
        <f t="shared" si="21"/>
        <v>-6606536.1386106955</v>
      </c>
      <c r="M83" s="37">
        <f t="shared" si="22"/>
        <v>-6804701.2953710416</v>
      </c>
      <c r="N83" s="41">
        <f>'jan-mar'!M83</f>
        <v>-2472501.734643843</v>
      </c>
      <c r="O83" s="41">
        <f t="shared" si="23"/>
        <v>-4332199.5607271986</v>
      </c>
      <c r="Q83" s="4"/>
      <c r="R83" s="4"/>
      <c r="S83" s="4"/>
      <c r="T83" s="4"/>
      <c r="U83" s="4"/>
    </row>
    <row r="84" spans="1:21" s="34" customFormat="1" x14ac:dyDescent="0.3">
      <c r="A84" s="33">
        <v>1848</v>
      </c>
      <c r="B84" s="34" t="s">
        <v>311</v>
      </c>
      <c r="C84" s="36">
        <v>20608072</v>
      </c>
      <c r="D84" s="36">
        <v>2608</v>
      </c>
      <c r="E84" s="37">
        <f t="shared" si="17"/>
        <v>7901.8680981595089</v>
      </c>
      <c r="F84" s="38">
        <f t="shared" si="14"/>
        <v>0.83286078746539549</v>
      </c>
      <c r="G84" s="39">
        <f t="shared" si="15"/>
        <v>951.45217401670573</v>
      </c>
      <c r="H84" s="39">
        <f t="shared" si="16"/>
        <v>222.94700792318784</v>
      </c>
      <c r="I84" s="37">
        <f t="shared" si="18"/>
        <v>1174.3991819398937</v>
      </c>
      <c r="J84" s="40">
        <f t="shared" si="19"/>
        <v>-102.88948949135292</v>
      </c>
      <c r="K84" s="37">
        <f t="shared" si="20"/>
        <v>1071.5096924485408</v>
      </c>
      <c r="L84" s="37">
        <f t="shared" si="21"/>
        <v>3062833.0664992426</v>
      </c>
      <c r="M84" s="37">
        <f t="shared" si="22"/>
        <v>2794497.2779057943</v>
      </c>
      <c r="N84" s="41">
        <f>'jan-mar'!M84</f>
        <v>2644761.7294462267</v>
      </c>
      <c r="O84" s="41">
        <f t="shared" si="23"/>
        <v>149735.5484595676</v>
      </c>
      <c r="Q84" s="4"/>
      <c r="R84" s="4"/>
      <c r="S84" s="4"/>
      <c r="T84" s="4"/>
      <c r="U84" s="4"/>
    </row>
    <row r="85" spans="1:21" s="34" customFormat="1" x14ac:dyDescent="0.3">
      <c r="A85" s="33">
        <v>1851</v>
      </c>
      <c r="B85" s="34" t="s">
        <v>312</v>
      </c>
      <c r="C85" s="36">
        <v>15795392</v>
      </c>
      <c r="D85" s="36">
        <v>2034</v>
      </c>
      <c r="E85" s="37">
        <f t="shared" si="17"/>
        <v>7765.679449360865</v>
      </c>
      <c r="F85" s="38">
        <f t="shared" si="14"/>
        <v>0.81850643683928137</v>
      </c>
      <c r="G85" s="39">
        <f t="shared" si="15"/>
        <v>1033.1653632958921</v>
      </c>
      <c r="H85" s="39">
        <f t="shared" si="16"/>
        <v>270.61303500271322</v>
      </c>
      <c r="I85" s="37">
        <f t="shared" si="18"/>
        <v>1303.7783982986052</v>
      </c>
      <c r="J85" s="40">
        <f t="shared" si="19"/>
        <v>-102.88948949135292</v>
      </c>
      <c r="K85" s="37">
        <f t="shared" si="20"/>
        <v>1200.8889088072524</v>
      </c>
      <c r="L85" s="37">
        <f t="shared" si="21"/>
        <v>2651885.2621393632</v>
      </c>
      <c r="M85" s="37">
        <f t="shared" si="22"/>
        <v>2442608.0405139513</v>
      </c>
      <c r="N85" s="41">
        <f>'jan-mar'!M85</f>
        <v>1980881.5679806848</v>
      </c>
      <c r="O85" s="41">
        <f t="shared" si="23"/>
        <v>461726.47253326653</v>
      </c>
      <c r="Q85" s="4"/>
      <c r="R85" s="4"/>
      <c r="S85" s="4"/>
      <c r="T85" s="4"/>
      <c r="U85" s="4"/>
    </row>
    <row r="86" spans="1:21" s="34" customFormat="1" x14ac:dyDescent="0.3">
      <c r="A86" s="33">
        <v>1853</v>
      </c>
      <c r="B86" s="34" t="s">
        <v>314</v>
      </c>
      <c r="C86" s="36">
        <v>9715251</v>
      </c>
      <c r="D86" s="36">
        <v>1348</v>
      </c>
      <c r="E86" s="37">
        <f t="shared" si="17"/>
        <v>7207.1594955489618</v>
      </c>
      <c r="F86" s="38">
        <f t="shared" si="14"/>
        <v>0.75963815876016938</v>
      </c>
      <c r="G86" s="39">
        <f t="shared" si="15"/>
        <v>1368.2773355830341</v>
      </c>
      <c r="H86" s="39">
        <f t="shared" si="16"/>
        <v>466.09501883687932</v>
      </c>
      <c r="I86" s="37">
        <f t="shared" si="18"/>
        <v>1834.3723544199133</v>
      </c>
      <c r="J86" s="40">
        <f t="shared" si="19"/>
        <v>-102.88948949135292</v>
      </c>
      <c r="K86" s="37">
        <f t="shared" si="20"/>
        <v>1731.4828649285605</v>
      </c>
      <c r="L86" s="37">
        <f t="shared" si="21"/>
        <v>2472733.9337580432</v>
      </c>
      <c r="M86" s="37">
        <f t="shared" si="22"/>
        <v>2334038.9019236998</v>
      </c>
      <c r="N86" s="41">
        <f>'jan-mar'!M86</f>
        <v>2779900.5957413781</v>
      </c>
      <c r="O86" s="41">
        <f t="shared" si="23"/>
        <v>-445861.69381767837</v>
      </c>
      <c r="Q86" s="4"/>
      <c r="R86" s="4"/>
      <c r="S86" s="4"/>
      <c r="T86" s="4"/>
      <c r="U86" s="4"/>
    </row>
    <row r="87" spans="1:21" s="34" customFormat="1" x14ac:dyDescent="0.3">
      <c r="A87" s="33">
        <v>1856</v>
      </c>
      <c r="B87" s="34" t="s">
        <v>315</v>
      </c>
      <c r="C87" s="36">
        <v>4236266</v>
      </c>
      <c r="D87" s="36">
        <v>498</v>
      </c>
      <c r="E87" s="37">
        <f t="shared" si="17"/>
        <v>8506.5582329317276</v>
      </c>
      <c r="F87" s="38">
        <f t="shared" si="14"/>
        <v>0.89659542534630987</v>
      </c>
      <c r="G87" s="39">
        <f t="shared" si="15"/>
        <v>588.6380931533746</v>
      </c>
      <c r="H87" s="39">
        <f t="shared" si="16"/>
        <v>11.305460752911312</v>
      </c>
      <c r="I87" s="37">
        <f t="shared" si="18"/>
        <v>599.94355390628596</v>
      </c>
      <c r="J87" s="40">
        <f t="shared" si="19"/>
        <v>-102.88948949135292</v>
      </c>
      <c r="K87" s="37">
        <f t="shared" si="20"/>
        <v>497.05406441493301</v>
      </c>
      <c r="L87" s="37">
        <f t="shared" si="21"/>
        <v>298771.88984533038</v>
      </c>
      <c r="M87" s="37">
        <f t="shared" si="22"/>
        <v>247532.92407863663</v>
      </c>
      <c r="N87" s="41">
        <f>'jan-mar'!M87</f>
        <v>225390.63247526801</v>
      </c>
      <c r="O87" s="41">
        <f t="shared" si="23"/>
        <v>22142.29160336862</v>
      </c>
      <c r="Q87" s="4"/>
      <c r="R87" s="4"/>
      <c r="S87" s="4"/>
      <c r="T87" s="4"/>
      <c r="U87" s="4"/>
    </row>
    <row r="88" spans="1:21" s="34" customFormat="1" x14ac:dyDescent="0.3">
      <c r="A88" s="33">
        <v>1857</v>
      </c>
      <c r="B88" s="34" t="s">
        <v>316</v>
      </c>
      <c r="C88" s="36">
        <v>5811624</v>
      </c>
      <c r="D88" s="36">
        <v>728</v>
      </c>
      <c r="E88" s="37">
        <f t="shared" si="17"/>
        <v>7983</v>
      </c>
      <c r="F88" s="38">
        <f t="shared" si="14"/>
        <v>0.84141212985887015</v>
      </c>
      <c r="G88" s="39">
        <f t="shared" si="15"/>
        <v>902.77303291241117</v>
      </c>
      <c r="H88" s="39">
        <f t="shared" si="16"/>
        <v>194.55084227901597</v>
      </c>
      <c r="I88" s="37">
        <f t="shared" si="18"/>
        <v>1097.3238751914271</v>
      </c>
      <c r="J88" s="40">
        <f t="shared" si="19"/>
        <v>-102.88948949135292</v>
      </c>
      <c r="K88" s="37">
        <f t="shared" si="20"/>
        <v>994.43438570007413</v>
      </c>
      <c r="L88" s="37">
        <f t="shared" si="21"/>
        <v>798851.78113935888</v>
      </c>
      <c r="M88" s="37">
        <f t="shared" si="22"/>
        <v>723948.23278965394</v>
      </c>
      <c r="N88" s="41">
        <f>'jan-mar'!M88</f>
        <v>619295.74502946832</v>
      </c>
      <c r="O88" s="41">
        <f t="shared" si="23"/>
        <v>104652.48776018561</v>
      </c>
      <c r="Q88" s="4"/>
      <c r="R88" s="4"/>
      <c r="S88" s="4"/>
      <c r="T88" s="4"/>
      <c r="U88" s="4"/>
    </row>
    <row r="89" spans="1:21" s="34" customFormat="1" x14ac:dyDescent="0.3">
      <c r="A89" s="33">
        <v>1859</v>
      </c>
      <c r="B89" s="34" t="s">
        <v>317</v>
      </c>
      <c r="C89" s="36">
        <v>10410838</v>
      </c>
      <c r="D89" s="36">
        <v>1272</v>
      </c>
      <c r="E89" s="37">
        <f t="shared" si="17"/>
        <v>8184.6210691823899</v>
      </c>
      <c r="F89" s="38">
        <f t="shared" si="14"/>
        <v>0.86266308980440154</v>
      </c>
      <c r="G89" s="39">
        <f t="shared" si="15"/>
        <v>781.8003914029772</v>
      </c>
      <c r="H89" s="39">
        <f t="shared" si="16"/>
        <v>123.98346806517951</v>
      </c>
      <c r="I89" s="37">
        <f t="shared" si="18"/>
        <v>905.78385946815672</v>
      </c>
      <c r="J89" s="40">
        <f t="shared" si="19"/>
        <v>-102.88948949135292</v>
      </c>
      <c r="K89" s="37">
        <f t="shared" si="20"/>
        <v>802.89436997680377</v>
      </c>
      <c r="L89" s="37">
        <f t="shared" si="21"/>
        <v>1152157.0692434954</v>
      </c>
      <c r="M89" s="37">
        <f t="shared" si="22"/>
        <v>1021281.6386104944</v>
      </c>
      <c r="N89" s="41">
        <f>'jan-mar'!M89</f>
        <v>919460.18307346688</v>
      </c>
      <c r="O89" s="41">
        <f t="shared" si="23"/>
        <v>101821.45553702756</v>
      </c>
      <c r="Q89" s="4"/>
      <c r="R89" s="4"/>
      <c r="S89" s="4"/>
      <c r="T89" s="4"/>
      <c r="U89" s="4"/>
    </row>
    <row r="90" spans="1:21" s="34" customFormat="1" x14ac:dyDescent="0.3">
      <c r="A90" s="33">
        <v>1860</v>
      </c>
      <c r="B90" s="34" t="s">
        <v>318</v>
      </c>
      <c r="C90" s="36">
        <v>88547226</v>
      </c>
      <c r="D90" s="36">
        <v>11433</v>
      </c>
      <c r="E90" s="37">
        <f t="shared" si="17"/>
        <v>7744.8811335607452</v>
      </c>
      <c r="F90" s="38">
        <f t="shared" si="14"/>
        <v>0.81631428411538609</v>
      </c>
      <c r="G90" s="39">
        <f t="shared" si="15"/>
        <v>1045.6443527759641</v>
      </c>
      <c r="H90" s="39">
        <f t="shared" si="16"/>
        <v>277.89244553275512</v>
      </c>
      <c r="I90" s="37">
        <f t="shared" si="18"/>
        <v>1323.5367983087192</v>
      </c>
      <c r="J90" s="40">
        <f t="shared" si="19"/>
        <v>-102.88948949135292</v>
      </c>
      <c r="K90" s="37">
        <f t="shared" si="20"/>
        <v>1220.6473088173664</v>
      </c>
      <c r="L90" s="37">
        <f t="shared" si="21"/>
        <v>15131996.215063587</v>
      </c>
      <c r="M90" s="37">
        <f t="shared" si="22"/>
        <v>13955660.681708951</v>
      </c>
      <c r="N90" s="41">
        <f>'jan-mar'!M90</f>
        <v>12915884.210950432</v>
      </c>
      <c r="O90" s="41">
        <f t="shared" si="23"/>
        <v>1039776.4707585182</v>
      </c>
      <c r="Q90" s="4"/>
      <c r="R90" s="4"/>
      <c r="S90" s="4"/>
      <c r="T90" s="4"/>
      <c r="U90" s="4"/>
    </row>
    <row r="91" spans="1:21" s="34" customFormat="1" x14ac:dyDescent="0.3">
      <c r="A91" s="33">
        <v>1865</v>
      </c>
      <c r="B91" s="34" t="s">
        <v>319</v>
      </c>
      <c r="C91" s="36">
        <v>78031782</v>
      </c>
      <c r="D91" s="36">
        <v>9608</v>
      </c>
      <c r="E91" s="37">
        <f t="shared" si="17"/>
        <v>8121.542672772689</v>
      </c>
      <c r="F91" s="38">
        <f t="shared" si="14"/>
        <v>0.85601459577068384</v>
      </c>
      <c r="G91" s="39">
        <f t="shared" si="15"/>
        <v>819.64742924879772</v>
      </c>
      <c r="H91" s="39">
        <f t="shared" si="16"/>
        <v>146.06090680857483</v>
      </c>
      <c r="I91" s="37">
        <f t="shared" si="18"/>
        <v>965.70833605737255</v>
      </c>
      <c r="J91" s="40">
        <f t="shared" si="19"/>
        <v>-102.88948949135292</v>
      </c>
      <c r="K91" s="37">
        <f t="shared" si="20"/>
        <v>862.8188465660196</v>
      </c>
      <c r="L91" s="37">
        <f t="shared" si="21"/>
        <v>9278525.6928392351</v>
      </c>
      <c r="M91" s="37">
        <f t="shared" si="22"/>
        <v>8289963.4778063167</v>
      </c>
      <c r="N91" s="41">
        <f>'jan-mar'!M91</f>
        <v>7936337.5278065009</v>
      </c>
      <c r="O91" s="41">
        <f t="shared" si="23"/>
        <v>353625.94999981578</v>
      </c>
      <c r="Q91" s="4"/>
      <c r="R91" s="4"/>
      <c r="S91" s="4"/>
      <c r="T91" s="4"/>
      <c r="U91" s="4"/>
    </row>
    <row r="92" spans="1:21" s="34" customFormat="1" x14ac:dyDescent="0.3">
      <c r="A92" s="33">
        <v>1866</v>
      </c>
      <c r="B92" s="34" t="s">
        <v>320</v>
      </c>
      <c r="C92" s="36">
        <v>61216660</v>
      </c>
      <c r="D92" s="36">
        <v>8061</v>
      </c>
      <c r="E92" s="37">
        <f t="shared" si="17"/>
        <v>7594.1769011288925</v>
      </c>
      <c r="F92" s="38">
        <f t="shared" si="14"/>
        <v>0.80042998382862285</v>
      </c>
      <c r="G92" s="39">
        <f t="shared" si="15"/>
        <v>1136.0668922350756</v>
      </c>
      <c r="H92" s="39">
        <f t="shared" si="16"/>
        <v>330.63892688390359</v>
      </c>
      <c r="I92" s="37">
        <f t="shared" si="18"/>
        <v>1466.7058191189792</v>
      </c>
      <c r="J92" s="40">
        <f t="shared" si="19"/>
        <v>-102.88948949135292</v>
      </c>
      <c r="K92" s="37">
        <f t="shared" si="20"/>
        <v>1363.8163296276264</v>
      </c>
      <c r="L92" s="37">
        <f t="shared" si="21"/>
        <v>11823115.607918091</v>
      </c>
      <c r="M92" s="37">
        <f t="shared" si="22"/>
        <v>10993723.433128295</v>
      </c>
      <c r="N92" s="41">
        <f>'jan-mar'!M92</f>
        <v>9450075.438368883</v>
      </c>
      <c r="O92" s="41">
        <f t="shared" si="23"/>
        <v>1543647.9947594125</v>
      </c>
      <c r="Q92" s="4"/>
      <c r="R92" s="4"/>
      <c r="S92" s="4"/>
      <c r="T92" s="4"/>
      <c r="U92" s="4"/>
    </row>
    <row r="93" spans="1:21" s="34" customFormat="1" x14ac:dyDescent="0.3">
      <c r="A93" s="33">
        <v>1867</v>
      </c>
      <c r="B93" s="34" t="s">
        <v>170</v>
      </c>
      <c r="C93" s="36">
        <v>18587396</v>
      </c>
      <c r="D93" s="36">
        <v>2569</v>
      </c>
      <c r="E93" s="37">
        <f t="shared" si="17"/>
        <v>7235.2650836901521</v>
      </c>
      <c r="F93" s="38">
        <f t="shared" si="14"/>
        <v>0.76260050158602621</v>
      </c>
      <c r="G93" s="39">
        <f t="shared" si="15"/>
        <v>1351.4139826983198</v>
      </c>
      <c r="H93" s="39">
        <f t="shared" si="16"/>
        <v>456.25806298746272</v>
      </c>
      <c r="I93" s="37">
        <f t="shared" si="18"/>
        <v>1807.6720456857825</v>
      </c>
      <c r="J93" s="40">
        <f t="shared" si="19"/>
        <v>-102.88948949135292</v>
      </c>
      <c r="K93" s="37">
        <f t="shared" si="20"/>
        <v>1704.7825561944296</v>
      </c>
      <c r="L93" s="37">
        <f t="shared" si="21"/>
        <v>4643909.4853667747</v>
      </c>
      <c r="M93" s="37">
        <f t="shared" si="22"/>
        <v>4379586.3868634896</v>
      </c>
      <c r="N93" s="41">
        <f>'jan-mar'!M93</f>
        <v>3932434.1439982215</v>
      </c>
      <c r="O93" s="41">
        <f t="shared" si="23"/>
        <v>447152.24286526814</v>
      </c>
      <c r="Q93" s="4"/>
      <c r="R93" s="4"/>
      <c r="S93" s="4"/>
      <c r="T93" s="4"/>
      <c r="U93" s="4"/>
    </row>
    <row r="94" spans="1:21" s="34" customFormat="1" x14ac:dyDescent="0.3">
      <c r="A94" s="33">
        <v>1868</v>
      </c>
      <c r="B94" s="34" t="s">
        <v>321</v>
      </c>
      <c r="C94" s="36">
        <v>38002224</v>
      </c>
      <c r="D94" s="36">
        <v>4410</v>
      </c>
      <c r="E94" s="37">
        <f t="shared" si="17"/>
        <v>8617.2843537414974</v>
      </c>
      <c r="F94" s="38">
        <f t="shared" si="14"/>
        <v>0.90826601298774279</v>
      </c>
      <c r="G94" s="39">
        <f t="shared" si="15"/>
        <v>522.20242066751268</v>
      </c>
      <c r="H94" s="39">
        <f t="shared" si="16"/>
        <v>0</v>
      </c>
      <c r="I94" s="37">
        <f t="shared" si="18"/>
        <v>522.20242066751268</v>
      </c>
      <c r="J94" s="40">
        <f t="shared" si="19"/>
        <v>-102.88948949135292</v>
      </c>
      <c r="K94" s="37">
        <f t="shared" si="20"/>
        <v>419.31293117615974</v>
      </c>
      <c r="L94" s="37">
        <f t="shared" si="21"/>
        <v>2302912.6751437308</v>
      </c>
      <c r="M94" s="37">
        <f t="shared" si="22"/>
        <v>1849170.0264868645</v>
      </c>
      <c r="N94" s="41">
        <f>'jan-mar'!M94</f>
        <v>1654105.5309556858</v>
      </c>
      <c r="O94" s="41">
        <f t="shared" si="23"/>
        <v>195064.49553117878</v>
      </c>
      <c r="Q94" s="4"/>
      <c r="R94" s="4"/>
      <c r="S94" s="4"/>
      <c r="T94" s="4"/>
      <c r="U94" s="4"/>
    </row>
    <row r="95" spans="1:21" s="34" customFormat="1" x14ac:dyDescent="0.3">
      <c r="A95" s="33">
        <v>1870</v>
      </c>
      <c r="B95" s="34" t="s">
        <v>385</v>
      </c>
      <c r="C95" s="36">
        <v>84467898</v>
      </c>
      <c r="D95" s="36">
        <v>10566</v>
      </c>
      <c r="E95" s="37">
        <f t="shared" si="17"/>
        <v>7994.311754684838</v>
      </c>
      <c r="F95" s="38">
        <f t="shared" si="14"/>
        <v>0.84260439437118517</v>
      </c>
      <c r="G95" s="39">
        <f t="shared" si="15"/>
        <v>895.98598010150829</v>
      </c>
      <c r="H95" s="39">
        <f t="shared" si="16"/>
        <v>190.59172813932267</v>
      </c>
      <c r="I95" s="37">
        <f t="shared" si="18"/>
        <v>1086.577708240831</v>
      </c>
      <c r="J95" s="40">
        <f t="shared" si="19"/>
        <v>-102.88948949135292</v>
      </c>
      <c r="K95" s="37">
        <f t="shared" si="20"/>
        <v>983.6882187494781</v>
      </c>
      <c r="L95" s="37">
        <f t="shared" si="21"/>
        <v>11480780.06527262</v>
      </c>
      <c r="M95" s="37">
        <f t="shared" si="22"/>
        <v>10393649.719306985</v>
      </c>
      <c r="N95" s="41">
        <f>'jan-mar'!M95</f>
        <v>8535982.8690678086</v>
      </c>
      <c r="O95" s="41">
        <f t="shared" si="23"/>
        <v>1857666.8502391763</v>
      </c>
      <c r="Q95" s="4"/>
      <c r="R95" s="4"/>
      <c r="S95" s="4"/>
      <c r="T95" s="4"/>
      <c r="U95" s="4"/>
    </row>
    <row r="96" spans="1:21" s="34" customFormat="1" x14ac:dyDescent="0.3">
      <c r="A96" s="33">
        <v>1871</v>
      </c>
      <c r="B96" s="34" t="s">
        <v>322</v>
      </c>
      <c r="C96" s="36">
        <v>39430886</v>
      </c>
      <c r="D96" s="36">
        <v>4663</v>
      </c>
      <c r="E96" s="37">
        <f t="shared" si="17"/>
        <v>8456.119665451426</v>
      </c>
      <c r="F96" s="38">
        <f t="shared" si="14"/>
        <v>0.89127917550406621</v>
      </c>
      <c r="G96" s="39">
        <f t="shared" si="15"/>
        <v>618.90123364155545</v>
      </c>
      <c r="H96" s="39">
        <f t="shared" si="16"/>
        <v>28.95895937101686</v>
      </c>
      <c r="I96" s="37">
        <f t="shared" si="18"/>
        <v>647.86019301257227</v>
      </c>
      <c r="J96" s="40">
        <f t="shared" si="19"/>
        <v>-102.88948949135292</v>
      </c>
      <c r="K96" s="37">
        <f t="shared" si="20"/>
        <v>544.97070352121932</v>
      </c>
      <c r="L96" s="37">
        <f t="shared" si="21"/>
        <v>3020972.0800176244</v>
      </c>
      <c r="M96" s="37">
        <f t="shared" si="22"/>
        <v>2541198.3905194458</v>
      </c>
      <c r="N96" s="41">
        <f>'jan-mar'!M96</f>
        <v>2005032.8450445281</v>
      </c>
      <c r="O96" s="41">
        <f t="shared" si="23"/>
        <v>536165.54547491763</v>
      </c>
      <c r="Q96" s="4"/>
      <c r="R96" s="4"/>
      <c r="S96" s="4"/>
      <c r="T96" s="4"/>
      <c r="U96" s="4"/>
    </row>
    <row r="97" spans="1:21" s="34" customFormat="1" x14ac:dyDescent="0.3">
      <c r="A97" s="33">
        <v>1874</v>
      </c>
      <c r="B97" s="34" t="s">
        <v>323</v>
      </c>
      <c r="C97" s="36">
        <v>8883964</v>
      </c>
      <c r="D97" s="36">
        <v>1015</v>
      </c>
      <c r="E97" s="37">
        <f t="shared" si="17"/>
        <v>8752.6738916256163</v>
      </c>
      <c r="F97" s="38">
        <f t="shared" si="14"/>
        <v>0.92253613693008085</v>
      </c>
      <c r="G97" s="39">
        <f t="shared" si="15"/>
        <v>440.96869793704133</v>
      </c>
      <c r="H97" s="39">
        <f t="shared" si="16"/>
        <v>0</v>
      </c>
      <c r="I97" s="37">
        <f t="shared" si="18"/>
        <v>440.96869793704133</v>
      </c>
      <c r="J97" s="40">
        <f t="shared" si="19"/>
        <v>-102.88948949135292</v>
      </c>
      <c r="K97" s="37">
        <f t="shared" si="20"/>
        <v>338.07920844568844</v>
      </c>
      <c r="L97" s="37">
        <f t="shared" si="21"/>
        <v>447583.22840609693</v>
      </c>
      <c r="M97" s="37">
        <f t="shared" si="22"/>
        <v>343150.39657237375</v>
      </c>
      <c r="N97" s="41">
        <f>'jan-mar'!M97</f>
        <v>270631.00474376825</v>
      </c>
      <c r="O97" s="41">
        <f t="shared" si="23"/>
        <v>72519.391828605498</v>
      </c>
      <c r="Q97" s="4"/>
      <c r="R97" s="4"/>
      <c r="S97" s="4"/>
      <c r="T97" s="4"/>
      <c r="U97" s="4"/>
    </row>
    <row r="98" spans="1:21" s="34" customFormat="1" x14ac:dyDescent="0.3">
      <c r="A98" s="33">
        <v>1875</v>
      </c>
      <c r="B98" s="34" t="s">
        <v>384</v>
      </c>
      <c r="C98" s="36">
        <v>30963305</v>
      </c>
      <c r="D98" s="36">
        <v>2766</v>
      </c>
      <c r="E98" s="37">
        <f t="shared" si="17"/>
        <v>11194.253434562544</v>
      </c>
      <c r="F98" s="38">
        <f t="shared" si="14"/>
        <v>1.1798798226926273</v>
      </c>
      <c r="G98" s="39">
        <f t="shared" si="15"/>
        <v>-1023.9790278251155</v>
      </c>
      <c r="H98" s="39">
        <f t="shared" si="16"/>
        <v>0</v>
      </c>
      <c r="I98" s="37">
        <f t="shared" si="18"/>
        <v>-1023.9790278251155</v>
      </c>
      <c r="J98" s="40">
        <f t="shared" si="19"/>
        <v>-102.88948949135292</v>
      </c>
      <c r="K98" s="37">
        <f t="shared" si="20"/>
        <v>-1126.8685173164683</v>
      </c>
      <c r="L98" s="37">
        <f t="shared" si="21"/>
        <v>-2832325.9909642693</v>
      </c>
      <c r="M98" s="37">
        <f t="shared" si="22"/>
        <v>-3116918.3188973516</v>
      </c>
      <c r="N98" s="41">
        <f>'jan-mar'!M98</f>
        <v>-1277607.5858903811</v>
      </c>
      <c r="O98" s="41">
        <f t="shared" si="23"/>
        <v>-1839310.7330069705</v>
      </c>
      <c r="Q98" s="4"/>
      <c r="R98" s="4"/>
      <c r="S98" s="4"/>
      <c r="T98" s="4"/>
      <c r="U98" s="4"/>
    </row>
    <row r="99" spans="1:21" s="34" customFormat="1" x14ac:dyDescent="0.3">
      <c r="A99" s="33">
        <v>3001</v>
      </c>
      <c r="B99" s="34" t="s">
        <v>63</v>
      </c>
      <c r="C99" s="36">
        <v>224155975</v>
      </c>
      <c r="D99" s="36">
        <v>31373</v>
      </c>
      <c r="E99" s="37">
        <f t="shared" si="17"/>
        <v>7144.8689956331882</v>
      </c>
      <c r="F99" s="38">
        <f t="shared" si="14"/>
        <v>0.75307270940477611</v>
      </c>
      <c r="G99" s="39">
        <f t="shared" si="15"/>
        <v>1405.6516355324982</v>
      </c>
      <c r="H99" s="39">
        <f t="shared" si="16"/>
        <v>487.89669380740008</v>
      </c>
      <c r="I99" s="37">
        <f t="shared" si="18"/>
        <v>1893.5483293398984</v>
      </c>
      <c r="J99" s="40">
        <f t="shared" si="19"/>
        <v>-102.88948949135292</v>
      </c>
      <c r="K99" s="37">
        <f t="shared" si="20"/>
        <v>1790.6588398485455</v>
      </c>
      <c r="L99" s="37">
        <f t="shared" si="21"/>
        <v>59406291.736380629</v>
      </c>
      <c r="M99" s="37">
        <f t="shared" si="22"/>
        <v>56178339.782568417</v>
      </c>
      <c r="N99" s="41">
        <f>'jan-mar'!M99</f>
        <v>51935016.195136704</v>
      </c>
      <c r="O99" s="41">
        <f t="shared" si="23"/>
        <v>4243323.5874317139</v>
      </c>
      <c r="Q99" s="4"/>
      <c r="R99" s="4"/>
      <c r="S99" s="4"/>
      <c r="T99" s="4"/>
      <c r="U99" s="4"/>
    </row>
    <row r="100" spans="1:21" s="34" customFormat="1" x14ac:dyDescent="0.3">
      <c r="A100" s="33">
        <v>3002</v>
      </c>
      <c r="B100" s="34" t="s">
        <v>64</v>
      </c>
      <c r="C100" s="36">
        <v>406752561</v>
      </c>
      <c r="D100" s="36">
        <v>49273</v>
      </c>
      <c r="E100" s="37">
        <f t="shared" si="17"/>
        <v>8255.0800844275764</v>
      </c>
      <c r="F100" s="38">
        <f t="shared" si="14"/>
        <v>0.8700895046966991</v>
      </c>
      <c r="G100" s="39">
        <f t="shared" si="15"/>
        <v>739.52498225586532</v>
      </c>
      <c r="H100" s="39">
        <f t="shared" si="16"/>
        <v>99.322812729364244</v>
      </c>
      <c r="I100" s="37">
        <f t="shared" si="18"/>
        <v>838.8477949852296</v>
      </c>
      <c r="J100" s="40">
        <f t="shared" si="19"/>
        <v>-102.88948949135292</v>
      </c>
      <c r="K100" s="37">
        <f t="shared" si="20"/>
        <v>735.95830549387665</v>
      </c>
      <c r="L100" s="37">
        <f t="shared" si="21"/>
        <v>41332547.40230722</v>
      </c>
      <c r="M100" s="37">
        <f t="shared" si="22"/>
        <v>36262873.586599782</v>
      </c>
      <c r="N100" s="41">
        <f>'jan-mar'!M100</f>
        <v>31440994.786657982</v>
      </c>
      <c r="O100" s="41">
        <f t="shared" si="23"/>
        <v>4821878.7999418005</v>
      </c>
      <c r="Q100" s="4"/>
      <c r="R100" s="4"/>
      <c r="S100" s="4"/>
      <c r="T100" s="4"/>
      <c r="U100" s="4"/>
    </row>
    <row r="101" spans="1:21" s="34" customFormat="1" x14ac:dyDescent="0.3">
      <c r="A101" s="33">
        <v>3003</v>
      </c>
      <c r="B101" s="34" t="s">
        <v>65</v>
      </c>
      <c r="C101" s="36">
        <v>430227569</v>
      </c>
      <c r="D101" s="36">
        <v>56732</v>
      </c>
      <c r="E101" s="37">
        <f t="shared" si="17"/>
        <v>7583.5078791510959</v>
      </c>
      <c r="F101" s="38">
        <f t="shared" si="14"/>
        <v>0.79930546366003341</v>
      </c>
      <c r="G101" s="39">
        <f t="shared" si="15"/>
        <v>1142.4683054217535</v>
      </c>
      <c r="H101" s="39">
        <f t="shared" si="16"/>
        <v>334.37308457613238</v>
      </c>
      <c r="I101" s="37">
        <f t="shared" si="18"/>
        <v>1476.8413899978859</v>
      </c>
      <c r="J101" s="40">
        <f t="shared" si="19"/>
        <v>-102.88948949135292</v>
      </c>
      <c r="K101" s="37">
        <f t="shared" si="20"/>
        <v>1373.9519005065331</v>
      </c>
      <c r="L101" s="37">
        <f t="shared" si="21"/>
        <v>83784165.73736006</v>
      </c>
      <c r="M101" s="37">
        <f t="shared" si="22"/>
        <v>77947039.219536632</v>
      </c>
      <c r="N101" s="41">
        <f>'jan-mar'!M101</f>
        <v>75012241.598367855</v>
      </c>
      <c r="O101" s="41">
        <f t="shared" si="23"/>
        <v>2934797.6211687773</v>
      </c>
      <c r="Q101" s="4"/>
      <c r="R101" s="4"/>
      <c r="S101" s="4"/>
      <c r="T101" s="4"/>
      <c r="U101" s="4"/>
    </row>
    <row r="102" spans="1:21" s="34" customFormat="1" x14ac:dyDescent="0.3">
      <c r="A102" s="33">
        <v>3004</v>
      </c>
      <c r="B102" s="34" t="s">
        <v>66</v>
      </c>
      <c r="C102" s="36">
        <v>643466609</v>
      </c>
      <c r="D102" s="36">
        <v>82385</v>
      </c>
      <c r="E102" s="37">
        <f t="shared" si="17"/>
        <v>7810.4825999878622</v>
      </c>
      <c r="F102" s="38">
        <f t="shared" si="14"/>
        <v>0.82322871097099248</v>
      </c>
      <c r="G102" s="39">
        <f t="shared" si="15"/>
        <v>1006.2834729196938</v>
      </c>
      <c r="H102" s="39">
        <f t="shared" si="16"/>
        <v>254.93193228326422</v>
      </c>
      <c r="I102" s="37">
        <f t="shared" si="18"/>
        <v>1261.215405202958</v>
      </c>
      <c r="J102" s="40">
        <f t="shared" si="19"/>
        <v>-102.88948949135292</v>
      </c>
      <c r="K102" s="37">
        <f t="shared" si="20"/>
        <v>1158.3259157116051</v>
      </c>
      <c r="L102" s="37">
        <f t="shared" si="21"/>
        <v>103905231.15764569</v>
      </c>
      <c r="M102" s="37">
        <f t="shared" si="22"/>
        <v>95428680.565900594</v>
      </c>
      <c r="N102" s="41">
        <f>'jan-mar'!M102</f>
        <v>84149377.361130208</v>
      </c>
      <c r="O102" s="41">
        <f t="shared" si="23"/>
        <v>11279303.204770386</v>
      </c>
      <c r="Q102" s="4"/>
      <c r="R102" s="4"/>
      <c r="S102" s="4"/>
      <c r="T102" s="4"/>
      <c r="U102" s="4"/>
    </row>
    <row r="103" spans="1:21" s="34" customFormat="1" x14ac:dyDescent="0.3">
      <c r="A103" s="33">
        <v>3005</v>
      </c>
      <c r="B103" s="34" t="s">
        <v>138</v>
      </c>
      <c r="C103" s="36">
        <v>874820209</v>
      </c>
      <c r="D103" s="36">
        <v>101386</v>
      </c>
      <c r="E103" s="37">
        <f t="shared" si="17"/>
        <v>8628.6095614779169</v>
      </c>
      <c r="F103" s="38">
        <f t="shared" si="14"/>
        <v>0.90945969545831717</v>
      </c>
      <c r="G103" s="39">
        <f t="shared" si="15"/>
        <v>515.40729602566091</v>
      </c>
      <c r="H103" s="39">
        <f t="shared" si="16"/>
        <v>0</v>
      </c>
      <c r="I103" s="37">
        <f t="shared" si="18"/>
        <v>515.40729602566091</v>
      </c>
      <c r="J103" s="40">
        <f t="shared" si="19"/>
        <v>-102.88948949135292</v>
      </c>
      <c r="K103" s="37">
        <f t="shared" si="20"/>
        <v>412.51780653430797</v>
      </c>
      <c r="L103" s="37">
        <f t="shared" si="21"/>
        <v>52255084.114857659</v>
      </c>
      <c r="M103" s="37">
        <f t="shared" si="22"/>
        <v>41823530.333287351</v>
      </c>
      <c r="N103" s="41">
        <f>'jan-mar'!M103</f>
        <v>34631983.83561749</v>
      </c>
      <c r="O103" s="41">
        <f t="shared" si="23"/>
        <v>7191546.4976698607</v>
      </c>
      <c r="Q103" s="4"/>
      <c r="R103" s="4"/>
      <c r="S103" s="4"/>
      <c r="T103" s="4"/>
      <c r="U103" s="4"/>
    </row>
    <row r="104" spans="1:21" s="34" customFormat="1" x14ac:dyDescent="0.3">
      <c r="A104" s="33">
        <v>3006</v>
      </c>
      <c r="B104" s="34" t="s">
        <v>139</v>
      </c>
      <c r="C104" s="36">
        <v>268921140</v>
      </c>
      <c r="D104" s="36">
        <v>27723</v>
      </c>
      <c r="E104" s="37">
        <f t="shared" si="17"/>
        <v>9700.290011903473</v>
      </c>
      <c r="F104" s="38">
        <f t="shared" si="14"/>
        <v>1.0224153424983622</v>
      </c>
      <c r="G104" s="39">
        <f t="shared" si="15"/>
        <v>-127.60097422967264</v>
      </c>
      <c r="H104" s="39">
        <f t="shared" si="16"/>
        <v>0</v>
      </c>
      <c r="I104" s="37">
        <f t="shared" si="18"/>
        <v>-127.60097422967264</v>
      </c>
      <c r="J104" s="40">
        <f t="shared" si="19"/>
        <v>-102.88948949135292</v>
      </c>
      <c r="K104" s="37">
        <f t="shared" si="20"/>
        <v>-230.49046372102555</v>
      </c>
      <c r="L104" s="37">
        <f t="shared" si="21"/>
        <v>-3537481.8085692148</v>
      </c>
      <c r="M104" s="37">
        <f t="shared" si="22"/>
        <v>-6389887.1257379912</v>
      </c>
      <c r="N104" s="41">
        <f>'jan-mar'!M104</f>
        <v>-6947549.142747283</v>
      </c>
      <c r="O104" s="41">
        <f t="shared" si="23"/>
        <v>557662.0170092918</v>
      </c>
      <c r="Q104" s="4"/>
      <c r="R104" s="4"/>
      <c r="S104" s="4"/>
      <c r="T104" s="4"/>
      <c r="U104" s="4"/>
    </row>
    <row r="105" spans="1:21" s="34" customFormat="1" x14ac:dyDescent="0.3">
      <c r="A105" s="33">
        <v>3007</v>
      </c>
      <c r="B105" s="34" t="s">
        <v>140</v>
      </c>
      <c r="C105" s="36">
        <v>248860324</v>
      </c>
      <c r="D105" s="36">
        <v>30641</v>
      </c>
      <c r="E105" s="37">
        <f t="shared" si="17"/>
        <v>8121.8081655298456</v>
      </c>
      <c r="F105" s="38">
        <f t="shared" si="14"/>
        <v>0.85604257883798451</v>
      </c>
      <c r="G105" s="39">
        <f t="shared" si="15"/>
        <v>819.48813359450378</v>
      </c>
      <c r="H105" s="39">
        <f t="shared" si="16"/>
        <v>145.96798434357001</v>
      </c>
      <c r="I105" s="37">
        <f t="shared" si="18"/>
        <v>965.45611793807382</v>
      </c>
      <c r="J105" s="40">
        <f t="shared" si="19"/>
        <v>-102.88948949135292</v>
      </c>
      <c r="K105" s="37">
        <f t="shared" si="20"/>
        <v>862.56662844672087</v>
      </c>
      <c r="L105" s="37">
        <f t="shared" si="21"/>
        <v>29582540.909740519</v>
      </c>
      <c r="M105" s="37">
        <f t="shared" si="22"/>
        <v>26429904.062235974</v>
      </c>
      <c r="N105" s="41">
        <f>'jan-mar'!M105</f>
        <v>24536927.83365101</v>
      </c>
      <c r="O105" s="41">
        <f t="shared" si="23"/>
        <v>1892976.2285849638</v>
      </c>
      <c r="Q105" s="4"/>
      <c r="R105" s="4"/>
      <c r="S105" s="4"/>
      <c r="T105" s="4"/>
      <c r="U105" s="4"/>
    </row>
    <row r="106" spans="1:21" s="34" customFormat="1" x14ac:dyDescent="0.3">
      <c r="A106" s="33">
        <v>3011</v>
      </c>
      <c r="B106" s="34" t="s">
        <v>67</v>
      </c>
      <c r="C106" s="36">
        <v>44098483</v>
      </c>
      <c r="D106" s="36">
        <v>4668</v>
      </c>
      <c r="E106" s="37">
        <f t="shared" si="17"/>
        <v>9446.9757926306775</v>
      </c>
      <c r="F106" s="38">
        <f t="shared" si="14"/>
        <v>0.99571589908587832</v>
      </c>
      <c r="G106" s="39">
        <f t="shared" si="15"/>
        <v>24.387557334004669</v>
      </c>
      <c r="H106" s="39">
        <f t="shared" si="16"/>
        <v>0</v>
      </c>
      <c r="I106" s="37">
        <f t="shared" si="18"/>
        <v>24.387557334004669</v>
      </c>
      <c r="J106" s="40">
        <f t="shared" si="19"/>
        <v>-102.88948949135292</v>
      </c>
      <c r="K106" s="37">
        <f t="shared" si="20"/>
        <v>-78.50193215734825</v>
      </c>
      <c r="L106" s="37">
        <f t="shared" si="21"/>
        <v>113841.11763513379</v>
      </c>
      <c r="M106" s="37">
        <f t="shared" si="22"/>
        <v>-366447.01931050164</v>
      </c>
      <c r="N106" s="41">
        <f>'jan-mar'!M106</f>
        <v>-578712.10764146375</v>
      </c>
      <c r="O106" s="41">
        <f t="shared" si="23"/>
        <v>212265.08833096211</v>
      </c>
      <c r="Q106" s="4"/>
      <c r="R106" s="4"/>
      <c r="S106" s="4"/>
      <c r="T106" s="4"/>
      <c r="U106" s="4"/>
    </row>
    <row r="107" spans="1:21" s="34" customFormat="1" x14ac:dyDescent="0.3">
      <c r="A107" s="33">
        <v>3012</v>
      </c>
      <c r="B107" s="34" t="s">
        <v>68</v>
      </c>
      <c r="C107" s="36">
        <v>9867410</v>
      </c>
      <c r="D107" s="36">
        <v>1325</v>
      </c>
      <c r="E107" s="37">
        <f t="shared" si="17"/>
        <v>7447.1018867924531</v>
      </c>
      <c r="F107" s="38">
        <f t="shared" si="14"/>
        <v>0.78492820491570192</v>
      </c>
      <c r="G107" s="39">
        <f t="shared" si="15"/>
        <v>1224.3119008369392</v>
      </c>
      <c r="H107" s="39">
        <f t="shared" si="16"/>
        <v>382.11518190165737</v>
      </c>
      <c r="I107" s="37">
        <f t="shared" si="18"/>
        <v>1606.4270827385967</v>
      </c>
      <c r="J107" s="40">
        <f t="shared" si="19"/>
        <v>-102.88948949135292</v>
      </c>
      <c r="K107" s="37">
        <f t="shared" si="20"/>
        <v>1503.5375932472439</v>
      </c>
      <c r="L107" s="37">
        <f t="shared" si="21"/>
        <v>2128515.8846286405</v>
      </c>
      <c r="M107" s="37">
        <f t="shared" si="22"/>
        <v>1992187.3110525981</v>
      </c>
      <c r="N107" s="41">
        <f>'jan-mar'!M107</f>
        <v>1834035.6261181945</v>
      </c>
      <c r="O107" s="41">
        <f t="shared" si="23"/>
        <v>158151.68493440351</v>
      </c>
      <c r="Q107" s="4"/>
      <c r="R107" s="4"/>
      <c r="S107" s="4"/>
      <c r="T107" s="4"/>
      <c r="U107" s="4"/>
    </row>
    <row r="108" spans="1:21" s="34" customFormat="1" x14ac:dyDescent="0.3">
      <c r="A108" s="33">
        <v>3013</v>
      </c>
      <c r="B108" s="34" t="s">
        <v>69</v>
      </c>
      <c r="C108" s="36">
        <v>25295194</v>
      </c>
      <c r="D108" s="36">
        <v>3595</v>
      </c>
      <c r="E108" s="37">
        <f t="shared" si="17"/>
        <v>7036.2152990264258</v>
      </c>
      <c r="F108" s="38">
        <f t="shared" si="14"/>
        <v>0.74162055629454993</v>
      </c>
      <c r="G108" s="39">
        <f t="shared" si="15"/>
        <v>1470.8438534965555</v>
      </c>
      <c r="H108" s="39">
        <f t="shared" si="16"/>
        <v>525.92548761976695</v>
      </c>
      <c r="I108" s="37">
        <f t="shared" si="18"/>
        <v>1996.7693411163225</v>
      </c>
      <c r="J108" s="40">
        <f t="shared" si="19"/>
        <v>-102.88948949135292</v>
      </c>
      <c r="K108" s="37">
        <f t="shared" si="20"/>
        <v>1893.8798516249697</v>
      </c>
      <c r="L108" s="37">
        <f t="shared" si="21"/>
        <v>7178385.7813131791</v>
      </c>
      <c r="M108" s="37">
        <f t="shared" si="22"/>
        <v>6808498.0665917657</v>
      </c>
      <c r="N108" s="41">
        <f>'jan-mar'!M108</f>
        <v>6426061.0650150282</v>
      </c>
      <c r="O108" s="41">
        <f t="shared" si="23"/>
        <v>382437.0015767375</v>
      </c>
      <c r="Q108" s="4"/>
      <c r="R108" s="4"/>
      <c r="S108" s="4"/>
      <c r="T108" s="4"/>
      <c r="U108" s="4"/>
    </row>
    <row r="109" spans="1:21" s="34" customFormat="1" x14ac:dyDescent="0.3">
      <c r="A109" s="33">
        <v>3014</v>
      </c>
      <c r="B109" s="34" t="s">
        <v>419</v>
      </c>
      <c r="C109" s="36">
        <v>368406983</v>
      </c>
      <c r="D109" s="36">
        <v>44792</v>
      </c>
      <c r="E109" s="37">
        <f t="shared" si="17"/>
        <v>8224.8388774781215</v>
      </c>
      <c r="F109" s="38">
        <f t="shared" si="14"/>
        <v>0.86690206659713198</v>
      </c>
      <c r="G109" s="39">
        <f t="shared" si="15"/>
        <v>757.66970642553827</v>
      </c>
      <c r="H109" s="39">
        <f t="shared" si="16"/>
        <v>109.90723516167344</v>
      </c>
      <c r="I109" s="37">
        <f t="shared" si="18"/>
        <v>867.57694158721165</v>
      </c>
      <c r="J109" s="40">
        <f t="shared" si="19"/>
        <v>-102.88948949135292</v>
      </c>
      <c r="K109" s="37">
        <f t="shared" si="20"/>
        <v>764.6874520958587</v>
      </c>
      <c r="L109" s="37">
        <f t="shared" si="21"/>
        <v>38860506.367574386</v>
      </c>
      <c r="M109" s="37">
        <f t="shared" si="22"/>
        <v>34251880.3542777</v>
      </c>
      <c r="N109" s="41">
        <f>'jan-mar'!M109</f>
        <v>45557845.77659332</v>
      </c>
      <c r="O109" s="41">
        <f t="shared" si="23"/>
        <v>-11305965.42231562</v>
      </c>
      <c r="Q109" s="4"/>
      <c r="R109" s="4"/>
      <c r="S109" s="4"/>
      <c r="T109" s="4"/>
      <c r="U109" s="4"/>
    </row>
    <row r="110" spans="1:21" s="34" customFormat="1" x14ac:dyDescent="0.3">
      <c r="A110" s="33">
        <v>3015</v>
      </c>
      <c r="B110" s="34" t="s">
        <v>70</v>
      </c>
      <c r="C110" s="36">
        <v>29932420</v>
      </c>
      <c r="D110" s="36">
        <v>3805</v>
      </c>
      <c r="E110" s="37">
        <f t="shared" si="17"/>
        <v>7866.6018396846257</v>
      </c>
      <c r="F110" s="38">
        <f t="shared" si="14"/>
        <v>0.82914370646132374</v>
      </c>
      <c r="G110" s="39">
        <f t="shared" si="15"/>
        <v>972.61192910163572</v>
      </c>
      <c r="H110" s="39">
        <f t="shared" si="16"/>
        <v>235.29019838939698</v>
      </c>
      <c r="I110" s="37">
        <f t="shared" si="18"/>
        <v>1207.9021274910326</v>
      </c>
      <c r="J110" s="40">
        <f t="shared" si="19"/>
        <v>-102.88948949135292</v>
      </c>
      <c r="K110" s="37">
        <f t="shared" si="20"/>
        <v>1105.0126379996798</v>
      </c>
      <c r="L110" s="37">
        <f t="shared" si="21"/>
        <v>4596067.5951033793</v>
      </c>
      <c r="M110" s="37">
        <f t="shared" si="22"/>
        <v>4204573.0875887815</v>
      </c>
      <c r="N110" s="41">
        <f>'jan-mar'!M110</f>
        <v>4963375.1289658342</v>
      </c>
      <c r="O110" s="41">
        <f t="shared" si="23"/>
        <v>-758802.04137705266</v>
      </c>
      <c r="Q110" s="4"/>
      <c r="R110" s="4"/>
      <c r="S110" s="4"/>
      <c r="T110" s="4"/>
      <c r="U110" s="4"/>
    </row>
    <row r="111" spans="1:21" s="34" customFormat="1" x14ac:dyDescent="0.3">
      <c r="A111" s="33">
        <v>3016</v>
      </c>
      <c r="B111" s="34" t="s">
        <v>71</v>
      </c>
      <c r="C111" s="36">
        <v>60672645</v>
      </c>
      <c r="D111" s="36">
        <v>8255</v>
      </c>
      <c r="E111" s="37">
        <f t="shared" si="17"/>
        <v>7349.8055723803755</v>
      </c>
      <c r="F111" s="38">
        <f t="shared" si="14"/>
        <v>0.77467312547979006</v>
      </c>
      <c r="G111" s="39">
        <f t="shared" si="15"/>
        <v>1282.6896894841859</v>
      </c>
      <c r="H111" s="39">
        <f t="shared" si="16"/>
        <v>416.16889194588452</v>
      </c>
      <c r="I111" s="37">
        <f t="shared" si="18"/>
        <v>1698.8585814300704</v>
      </c>
      <c r="J111" s="40">
        <f t="shared" si="19"/>
        <v>-102.88948949135292</v>
      </c>
      <c r="K111" s="37">
        <f t="shared" si="20"/>
        <v>1595.9690919387176</v>
      </c>
      <c r="L111" s="37">
        <f t="shared" si="21"/>
        <v>14024077.589705231</v>
      </c>
      <c r="M111" s="37">
        <f t="shared" si="22"/>
        <v>13174724.853954114</v>
      </c>
      <c r="N111" s="41">
        <f>'jan-mar'!M111</f>
        <v>12207862.336494867</v>
      </c>
      <c r="O111" s="41">
        <f t="shared" si="23"/>
        <v>966862.51745924726</v>
      </c>
      <c r="Q111" s="4"/>
      <c r="R111" s="4"/>
      <c r="S111" s="4"/>
      <c r="T111" s="4"/>
      <c r="U111" s="4"/>
    </row>
    <row r="112" spans="1:21" s="34" customFormat="1" x14ac:dyDescent="0.3">
      <c r="A112" s="33">
        <v>3017</v>
      </c>
      <c r="B112" s="34" t="s">
        <v>72</v>
      </c>
      <c r="C112" s="36">
        <v>59102000</v>
      </c>
      <c r="D112" s="36">
        <v>7508</v>
      </c>
      <c r="E112" s="37">
        <f t="shared" si="17"/>
        <v>7871.8700053276507</v>
      </c>
      <c r="F112" s="38">
        <f t="shared" si="14"/>
        <v>0.82969897371350299</v>
      </c>
      <c r="G112" s="39">
        <f t="shared" si="15"/>
        <v>969.45102971582071</v>
      </c>
      <c r="H112" s="39">
        <f t="shared" si="16"/>
        <v>233.44634041433821</v>
      </c>
      <c r="I112" s="37">
        <f t="shared" si="18"/>
        <v>1202.8973701301588</v>
      </c>
      <c r="J112" s="40">
        <f t="shared" si="19"/>
        <v>-102.88948949135292</v>
      </c>
      <c r="K112" s="37">
        <f t="shared" si="20"/>
        <v>1100.007880638806</v>
      </c>
      <c r="L112" s="37">
        <f t="shared" si="21"/>
        <v>9031353.4549372327</v>
      </c>
      <c r="M112" s="37">
        <f t="shared" si="22"/>
        <v>8258859.1678361557</v>
      </c>
      <c r="N112" s="41">
        <f>'jan-mar'!M112</f>
        <v>7166188.7382984208</v>
      </c>
      <c r="O112" s="41">
        <f t="shared" si="23"/>
        <v>1092670.4295377349</v>
      </c>
      <c r="Q112" s="4"/>
      <c r="R112" s="4"/>
      <c r="S112" s="4"/>
      <c r="T112" s="4"/>
      <c r="U112" s="4"/>
    </row>
    <row r="113" spans="1:21" s="34" customFormat="1" x14ac:dyDescent="0.3">
      <c r="A113" s="33">
        <v>3018</v>
      </c>
      <c r="B113" s="34" t="s">
        <v>420</v>
      </c>
      <c r="C113" s="36">
        <v>43087555</v>
      </c>
      <c r="D113" s="36">
        <v>5736</v>
      </c>
      <c r="E113" s="37">
        <f t="shared" si="17"/>
        <v>7511.7773709902367</v>
      </c>
      <c r="F113" s="38">
        <f t="shared" si="14"/>
        <v>0.79174503278849551</v>
      </c>
      <c r="G113" s="39">
        <f t="shared" si="15"/>
        <v>1185.5066103182692</v>
      </c>
      <c r="H113" s="39">
        <f t="shared" si="16"/>
        <v>359.47876243243309</v>
      </c>
      <c r="I113" s="37">
        <f t="shared" si="18"/>
        <v>1544.9853727507023</v>
      </c>
      <c r="J113" s="40">
        <f t="shared" si="19"/>
        <v>-102.88948949135292</v>
      </c>
      <c r="K113" s="37">
        <f t="shared" si="20"/>
        <v>1442.0958832593494</v>
      </c>
      <c r="L113" s="37">
        <f t="shared" si="21"/>
        <v>8862036.0980980285</v>
      </c>
      <c r="M113" s="37">
        <f t="shared" si="22"/>
        <v>8271861.986375628</v>
      </c>
      <c r="N113" s="41">
        <f>'jan-mar'!M113</f>
        <v>7279858.0481992168</v>
      </c>
      <c r="O113" s="41">
        <f t="shared" si="23"/>
        <v>992003.9381764112</v>
      </c>
      <c r="Q113" s="4"/>
      <c r="R113" s="4"/>
      <c r="S113" s="4"/>
      <c r="T113" s="4"/>
      <c r="U113" s="4"/>
    </row>
    <row r="114" spans="1:21" s="34" customFormat="1" x14ac:dyDescent="0.3">
      <c r="A114" s="33">
        <v>3019</v>
      </c>
      <c r="B114" s="34" t="s">
        <v>73</v>
      </c>
      <c r="C114" s="36">
        <v>167308545</v>
      </c>
      <c r="D114" s="36">
        <v>18042</v>
      </c>
      <c r="E114" s="37">
        <f t="shared" si="17"/>
        <v>9273.281509810442</v>
      </c>
      <c r="F114" s="38">
        <f t="shared" si="14"/>
        <v>0.97740843617067308</v>
      </c>
      <c r="G114" s="39">
        <f t="shared" si="15"/>
        <v>128.60412702614593</v>
      </c>
      <c r="H114" s="39">
        <f t="shared" si="16"/>
        <v>0</v>
      </c>
      <c r="I114" s="37">
        <f t="shared" si="18"/>
        <v>128.60412702614593</v>
      </c>
      <c r="J114" s="40">
        <f t="shared" si="19"/>
        <v>-102.88948949135292</v>
      </c>
      <c r="K114" s="37">
        <f t="shared" si="20"/>
        <v>25.714637534793013</v>
      </c>
      <c r="L114" s="37">
        <f t="shared" si="21"/>
        <v>2320275.6598057249</v>
      </c>
      <c r="M114" s="37">
        <f t="shared" si="22"/>
        <v>463943.49040273554</v>
      </c>
      <c r="N114" s="41">
        <f>'jan-mar'!M114</f>
        <v>-493196.19213094923</v>
      </c>
      <c r="O114" s="41">
        <f t="shared" si="23"/>
        <v>957139.68253368477</v>
      </c>
      <c r="Q114" s="4"/>
      <c r="R114" s="4"/>
      <c r="S114" s="4"/>
      <c r="T114" s="4"/>
      <c r="U114" s="4"/>
    </row>
    <row r="115" spans="1:21" s="34" customFormat="1" x14ac:dyDescent="0.3">
      <c r="A115" s="33">
        <v>3020</v>
      </c>
      <c r="B115" s="34" t="s">
        <v>421</v>
      </c>
      <c r="C115" s="36">
        <v>628270029</v>
      </c>
      <c r="D115" s="36">
        <v>59288</v>
      </c>
      <c r="E115" s="37">
        <f t="shared" si="17"/>
        <v>10596.917234516259</v>
      </c>
      <c r="F115" s="38">
        <f t="shared" si="14"/>
        <v>1.1169202931520097</v>
      </c>
      <c r="G115" s="39">
        <f t="shared" si="15"/>
        <v>-665.57730779734413</v>
      </c>
      <c r="H115" s="39">
        <f t="shared" si="16"/>
        <v>0</v>
      </c>
      <c r="I115" s="37">
        <f t="shared" si="18"/>
        <v>-665.57730779734413</v>
      </c>
      <c r="J115" s="40">
        <f t="shared" si="19"/>
        <v>-102.88948949135292</v>
      </c>
      <c r="K115" s="37">
        <f t="shared" si="20"/>
        <v>-768.46679728869708</v>
      </c>
      <c r="L115" s="37">
        <f t="shared" si="21"/>
        <v>-39460747.424688935</v>
      </c>
      <c r="M115" s="37">
        <f t="shared" si="22"/>
        <v>-45560859.477652274</v>
      </c>
      <c r="N115" s="41">
        <f>'jan-mar'!M115</f>
        <v>-47180353.449410245</v>
      </c>
      <c r="O115" s="41">
        <f t="shared" si="23"/>
        <v>1619493.9717579708</v>
      </c>
      <c r="Q115" s="4"/>
      <c r="R115" s="4"/>
      <c r="S115" s="4"/>
      <c r="T115" s="4"/>
      <c r="U115" s="4"/>
    </row>
    <row r="116" spans="1:21" s="34" customFormat="1" x14ac:dyDescent="0.3">
      <c r="A116" s="33">
        <v>3021</v>
      </c>
      <c r="B116" s="34" t="s">
        <v>74</v>
      </c>
      <c r="C116" s="36">
        <v>189921985</v>
      </c>
      <c r="D116" s="36">
        <v>20439</v>
      </c>
      <c r="E116" s="37">
        <f t="shared" si="17"/>
        <v>9292.136846225354</v>
      </c>
      <c r="F116" s="38">
        <f t="shared" si="14"/>
        <v>0.97939579791088061</v>
      </c>
      <c r="G116" s="39">
        <f t="shared" si="15"/>
        <v>117.29092517719873</v>
      </c>
      <c r="H116" s="39">
        <f t="shared" si="16"/>
        <v>0</v>
      </c>
      <c r="I116" s="37">
        <f t="shared" si="18"/>
        <v>117.29092517719873</v>
      </c>
      <c r="J116" s="40">
        <f t="shared" si="19"/>
        <v>-102.88948949135292</v>
      </c>
      <c r="K116" s="37">
        <f t="shared" si="20"/>
        <v>14.401435685845811</v>
      </c>
      <c r="L116" s="37">
        <f t="shared" si="21"/>
        <v>2397309.2196967648</v>
      </c>
      <c r="M116" s="37">
        <f t="shared" si="22"/>
        <v>294350.94398300257</v>
      </c>
      <c r="N116" s="41">
        <f>'jan-mar'!M116</f>
        <v>-1085575.8297951822</v>
      </c>
      <c r="O116" s="41">
        <f t="shared" si="23"/>
        <v>1379926.7737781848</v>
      </c>
      <c r="Q116" s="4"/>
      <c r="R116" s="4"/>
      <c r="S116" s="4"/>
      <c r="T116" s="4"/>
      <c r="U116" s="4"/>
    </row>
    <row r="117" spans="1:21" s="34" customFormat="1" x14ac:dyDescent="0.3">
      <c r="A117" s="33">
        <v>3022</v>
      </c>
      <c r="B117" s="34" t="s">
        <v>75</v>
      </c>
      <c r="C117" s="36">
        <v>175608986</v>
      </c>
      <c r="D117" s="36">
        <v>15877</v>
      </c>
      <c r="E117" s="37">
        <f t="shared" si="17"/>
        <v>11060.589909932607</v>
      </c>
      <c r="F117" s="38">
        <f t="shared" si="14"/>
        <v>1.165791621396959</v>
      </c>
      <c r="G117" s="39">
        <f t="shared" si="15"/>
        <v>-943.78091304715304</v>
      </c>
      <c r="H117" s="39">
        <f t="shared" si="16"/>
        <v>0</v>
      </c>
      <c r="I117" s="37">
        <f t="shared" si="18"/>
        <v>-943.78091304715304</v>
      </c>
      <c r="J117" s="40">
        <f t="shared" si="19"/>
        <v>-102.88948949135292</v>
      </c>
      <c r="K117" s="37">
        <f t="shared" si="20"/>
        <v>-1046.6704025385059</v>
      </c>
      <c r="L117" s="37">
        <f t="shared" si="21"/>
        <v>-14984409.556449648</v>
      </c>
      <c r="M117" s="37">
        <f t="shared" si="22"/>
        <v>-16617985.981103858</v>
      </c>
      <c r="N117" s="41">
        <f>'jan-mar'!M117</f>
        <v>-16722369.679096736</v>
      </c>
      <c r="O117" s="41">
        <f t="shared" si="23"/>
        <v>104383.69799287803</v>
      </c>
      <c r="Q117" s="4"/>
      <c r="R117" s="4"/>
      <c r="S117" s="4"/>
      <c r="T117" s="4"/>
      <c r="U117" s="4"/>
    </row>
    <row r="118" spans="1:21" s="34" customFormat="1" x14ac:dyDescent="0.3">
      <c r="A118" s="33">
        <v>3023</v>
      </c>
      <c r="B118" s="34" t="s">
        <v>76</v>
      </c>
      <c r="C118" s="36">
        <v>189238463</v>
      </c>
      <c r="D118" s="36">
        <v>19616</v>
      </c>
      <c r="E118" s="37">
        <f t="shared" si="17"/>
        <v>9647.148399265905</v>
      </c>
      <c r="F118" s="38">
        <f t="shared" si="14"/>
        <v>1.0168141903658918</v>
      </c>
      <c r="G118" s="39">
        <f t="shared" si="15"/>
        <v>-95.716006647131863</v>
      </c>
      <c r="H118" s="39">
        <f t="shared" si="16"/>
        <v>0</v>
      </c>
      <c r="I118" s="37">
        <f t="shared" si="18"/>
        <v>-95.716006647131863</v>
      </c>
      <c r="J118" s="40">
        <f t="shared" si="19"/>
        <v>-102.88948949135292</v>
      </c>
      <c r="K118" s="37">
        <f t="shared" si="20"/>
        <v>-198.6054961384848</v>
      </c>
      <c r="L118" s="37">
        <f t="shared" si="21"/>
        <v>-1877565.1863901387</v>
      </c>
      <c r="M118" s="37">
        <f t="shared" si="22"/>
        <v>-3895845.4122525179</v>
      </c>
      <c r="N118" s="41">
        <f>'jan-mar'!M118</f>
        <v>-4962890.3376810122</v>
      </c>
      <c r="O118" s="41">
        <f t="shared" si="23"/>
        <v>1067044.9254284943</v>
      </c>
      <c r="Q118" s="4"/>
      <c r="R118" s="4"/>
      <c r="S118" s="4"/>
      <c r="T118" s="4"/>
      <c r="U118" s="4"/>
    </row>
    <row r="119" spans="1:21" s="34" customFormat="1" x14ac:dyDescent="0.3">
      <c r="A119" s="33">
        <v>3024</v>
      </c>
      <c r="B119" s="34" t="s">
        <v>77</v>
      </c>
      <c r="C119" s="36">
        <v>1835697084</v>
      </c>
      <c r="D119" s="36">
        <v>127731</v>
      </c>
      <c r="E119" s="37">
        <f t="shared" si="17"/>
        <v>14371.586255490054</v>
      </c>
      <c r="F119" s="38">
        <f t="shared" si="14"/>
        <v>1.5147722661508645</v>
      </c>
      <c r="G119" s="39">
        <f t="shared" si="15"/>
        <v>-2930.3787203816214</v>
      </c>
      <c r="H119" s="39">
        <f t="shared" si="16"/>
        <v>0</v>
      </c>
      <c r="I119" s="37">
        <f t="shared" si="18"/>
        <v>-2930.3787203816214</v>
      </c>
      <c r="J119" s="40">
        <f t="shared" si="19"/>
        <v>-102.88948949135292</v>
      </c>
      <c r="K119" s="37">
        <f t="shared" si="20"/>
        <v>-3033.2682098729742</v>
      </c>
      <c r="L119" s="37">
        <f t="shared" si="21"/>
        <v>-374300204.33306485</v>
      </c>
      <c r="M119" s="37">
        <f t="shared" si="22"/>
        <v>-387442381.71528488</v>
      </c>
      <c r="N119" s="41">
        <f>'jan-mar'!M119</f>
        <v>-382173414.66687059</v>
      </c>
      <c r="O119" s="41">
        <f t="shared" si="23"/>
        <v>-5268967.04841429</v>
      </c>
      <c r="Q119" s="4"/>
      <c r="R119" s="4"/>
      <c r="S119" s="4"/>
      <c r="T119" s="4"/>
      <c r="U119" s="4"/>
    </row>
    <row r="120" spans="1:21" s="34" customFormat="1" x14ac:dyDescent="0.3">
      <c r="A120" s="33">
        <v>3025</v>
      </c>
      <c r="B120" s="34" t="s">
        <v>78</v>
      </c>
      <c r="C120" s="36">
        <v>1132216295</v>
      </c>
      <c r="D120" s="36">
        <v>94441</v>
      </c>
      <c r="E120" s="37">
        <f t="shared" si="17"/>
        <v>11988.609766944441</v>
      </c>
      <c r="F120" s="38">
        <f t="shared" si="14"/>
        <v>1.2636053711701836</v>
      </c>
      <c r="G120" s="39">
        <f t="shared" si="15"/>
        <v>-1500.5928272542533</v>
      </c>
      <c r="H120" s="39">
        <f t="shared" si="16"/>
        <v>0</v>
      </c>
      <c r="I120" s="37">
        <f t="shared" si="18"/>
        <v>-1500.5928272542533</v>
      </c>
      <c r="J120" s="40">
        <f t="shared" si="19"/>
        <v>-102.88948949135292</v>
      </c>
      <c r="K120" s="37">
        <f t="shared" si="20"/>
        <v>-1603.4823167456061</v>
      </c>
      <c r="L120" s="37">
        <f t="shared" si="21"/>
        <v>-141717487.19871894</v>
      </c>
      <c r="M120" s="37">
        <f t="shared" si="22"/>
        <v>-151434473.47577178</v>
      </c>
      <c r="N120" s="41">
        <f>'jan-mar'!M120</f>
        <v>-149205383.08354065</v>
      </c>
      <c r="O120" s="41">
        <f t="shared" si="23"/>
        <v>-2229090.3922311366</v>
      </c>
      <c r="Q120" s="4"/>
      <c r="R120" s="4"/>
      <c r="S120" s="4"/>
      <c r="T120" s="4"/>
      <c r="U120" s="4"/>
    </row>
    <row r="121" spans="1:21" s="34" customFormat="1" x14ac:dyDescent="0.3">
      <c r="A121" s="33">
        <v>3026</v>
      </c>
      <c r="B121" s="34" t="s">
        <v>79</v>
      </c>
      <c r="C121" s="36">
        <v>128075217</v>
      </c>
      <c r="D121" s="36">
        <v>17390</v>
      </c>
      <c r="E121" s="37">
        <f t="shared" si="17"/>
        <v>7364.8773433007473</v>
      </c>
      <c r="F121" s="38">
        <f t="shared" si="14"/>
        <v>0.7762616975543053</v>
      </c>
      <c r="G121" s="39">
        <f t="shared" si="15"/>
        <v>1273.6466269319628</v>
      </c>
      <c r="H121" s="39">
        <f t="shared" si="16"/>
        <v>410.89377212375439</v>
      </c>
      <c r="I121" s="37">
        <f t="shared" si="18"/>
        <v>1684.5403990557172</v>
      </c>
      <c r="J121" s="40">
        <f t="shared" si="19"/>
        <v>-102.88948949135292</v>
      </c>
      <c r="K121" s="37">
        <f t="shared" si="20"/>
        <v>1581.6509095643644</v>
      </c>
      <c r="L121" s="37">
        <f t="shared" si="21"/>
        <v>29294157.539578922</v>
      </c>
      <c r="M121" s="37">
        <f t="shared" si="22"/>
        <v>27504909.317324296</v>
      </c>
      <c r="N121" s="41">
        <f>'jan-mar'!M121</f>
        <v>24951107.543355029</v>
      </c>
      <c r="O121" s="41">
        <f t="shared" si="23"/>
        <v>2553801.7739692666</v>
      </c>
      <c r="Q121" s="4"/>
      <c r="R121" s="4"/>
      <c r="S121" s="4"/>
      <c r="T121" s="4"/>
      <c r="U121" s="4"/>
    </row>
    <row r="122" spans="1:21" s="34" customFormat="1" x14ac:dyDescent="0.3">
      <c r="A122" s="33">
        <v>3027</v>
      </c>
      <c r="B122" s="34" t="s">
        <v>80</v>
      </c>
      <c r="C122" s="36">
        <v>174894128</v>
      </c>
      <c r="D122" s="36">
        <v>18530</v>
      </c>
      <c r="E122" s="37">
        <f t="shared" si="17"/>
        <v>9438.4310847274683</v>
      </c>
      <c r="F122" s="38">
        <f t="shared" si="14"/>
        <v>0.99481528266650443</v>
      </c>
      <c r="G122" s="39">
        <f t="shared" si="15"/>
        <v>29.514382075930186</v>
      </c>
      <c r="H122" s="39">
        <f t="shared" si="16"/>
        <v>0</v>
      </c>
      <c r="I122" s="37">
        <f t="shared" si="18"/>
        <v>29.514382075930186</v>
      </c>
      <c r="J122" s="40">
        <f t="shared" si="19"/>
        <v>-102.88948949135292</v>
      </c>
      <c r="K122" s="37">
        <f t="shared" si="20"/>
        <v>-73.375107415422733</v>
      </c>
      <c r="L122" s="37">
        <f t="shared" si="21"/>
        <v>546901.4998669863</v>
      </c>
      <c r="M122" s="37">
        <f t="shared" si="22"/>
        <v>-1359640.7404077833</v>
      </c>
      <c r="N122" s="41">
        <f>'jan-mar'!M122</f>
        <v>-2507666.0542837027</v>
      </c>
      <c r="O122" s="41">
        <f t="shared" si="23"/>
        <v>1148025.3138759194</v>
      </c>
      <c r="Q122" s="4"/>
      <c r="R122" s="4"/>
      <c r="S122" s="4"/>
      <c r="T122" s="4"/>
      <c r="U122" s="4"/>
    </row>
    <row r="123" spans="1:21" s="34" customFormat="1" x14ac:dyDescent="0.3">
      <c r="A123" s="33">
        <v>3028</v>
      </c>
      <c r="B123" s="34" t="s">
        <v>81</v>
      </c>
      <c r="C123" s="36">
        <v>90053061</v>
      </c>
      <c r="D123" s="36">
        <v>11110</v>
      </c>
      <c r="E123" s="37">
        <f t="shared" si="17"/>
        <v>8105.5860486048605</v>
      </c>
      <c r="F123" s="38">
        <f t="shared" si="14"/>
        <v>0.85433275972829248</v>
      </c>
      <c r="G123" s="39">
        <f t="shared" si="15"/>
        <v>829.22140374949481</v>
      </c>
      <c r="H123" s="39">
        <f t="shared" si="16"/>
        <v>151.64572526731479</v>
      </c>
      <c r="I123" s="37">
        <f t="shared" si="18"/>
        <v>980.8671290168096</v>
      </c>
      <c r="J123" s="40">
        <f t="shared" si="19"/>
        <v>-102.88948949135292</v>
      </c>
      <c r="K123" s="37">
        <f t="shared" si="20"/>
        <v>877.97763952545665</v>
      </c>
      <c r="L123" s="37">
        <f t="shared" si="21"/>
        <v>10897433.803376755</v>
      </c>
      <c r="M123" s="37">
        <f t="shared" si="22"/>
        <v>9754331.5751278233</v>
      </c>
      <c r="N123" s="41">
        <f>'jan-mar'!M123</f>
        <v>8136327.9071118096</v>
      </c>
      <c r="O123" s="41">
        <f t="shared" si="23"/>
        <v>1618003.6680160137</v>
      </c>
      <c r="Q123" s="4"/>
      <c r="R123" s="4"/>
      <c r="S123" s="4"/>
      <c r="T123" s="4"/>
      <c r="U123" s="4"/>
    </row>
    <row r="124" spans="1:21" s="34" customFormat="1" x14ac:dyDescent="0.3">
      <c r="A124" s="33">
        <v>3029</v>
      </c>
      <c r="B124" s="34" t="s">
        <v>82</v>
      </c>
      <c r="C124" s="36">
        <v>401683164</v>
      </c>
      <c r="D124" s="36">
        <v>41460</v>
      </c>
      <c r="E124" s="37">
        <f t="shared" si="17"/>
        <v>9688.4506512301014</v>
      </c>
      <c r="F124" s="38">
        <f t="shared" si="14"/>
        <v>1.0211674680551268</v>
      </c>
      <c r="G124" s="39">
        <f t="shared" si="15"/>
        <v>-120.49735782564966</v>
      </c>
      <c r="H124" s="39">
        <f t="shared" si="16"/>
        <v>0</v>
      </c>
      <c r="I124" s="37">
        <f t="shared" si="18"/>
        <v>-120.49735782564966</v>
      </c>
      <c r="J124" s="40">
        <f t="shared" si="19"/>
        <v>-102.88948949135292</v>
      </c>
      <c r="K124" s="37">
        <f t="shared" si="20"/>
        <v>-223.38684731700258</v>
      </c>
      <c r="L124" s="37">
        <f t="shared" si="21"/>
        <v>-4995820.4554514345</v>
      </c>
      <c r="M124" s="37">
        <f t="shared" si="22"/>
        <v>-9261618.6897629276</v>
      </c>
      <c r="N124" s="41">
        <f>'jan-mar'!M124</f>
        <v>-11798143.872239741</v>
      </c>
      <c r="O124" s="41">
        <f t="shared" si="23"/>
        <v>2536525.182476813</v>
      </c>
      <c r="Q124" s="4"/>
      <c r="R124" s="4"/>
      <c r="S124" s="4"/>
      <c r="T124" s="4"/>
      <c r="U124" s="4"/>
    </row>
    <row r="125" spans="1:21" s="34" customFormat="1" x14ac:dyDescent="0.3">
      <c r="A125" s="33">
        <v>3030</v>
      </c>
      <c r="B125" s="34" t="s">
        <v>422</v>
      </c>
      <c r="C125" s="36">
        <v>824655369</v>
      </c>
      <c r="D125" s="36">
        <v>85983</v>
      </c>
      <c r="E125" s="37">
        <f t="shared" si="17"/>
        <v>9590.9117965179157</v>
      </c>
      <c r="F125" s="38">
        <f t="shared" si="14"/>
        <v>1.0108868247521861</v>
      </c>
      <c r="G125" s="39">
        <f t="shared" si="15"/>
        <v>-61.974044998338286</v>
      </c>
      <c r="H125" s="39">
        <f t="shared" si="16"/>
        <v>0</v>
      </c>
      <c r="I125" s="37">
        <f t="shared" si="18"/>
        <v>-61.974044998338286</v>
      </c>
      <c r="J125" s="40">
        <f t="shared" si="19"/>
        <v>-102.88948949135292</v>
      </c>
      <c r="K125" s="37">
        <f t="shared" si="20"/>
        <v>-164.8635344896912</v>
      </c>
      <c r="L125" s="37">
        <f t="shared" si="21"/>
        <v>-5328714.3110921206</v>
      </c>
      <c r="M125" s="37">
        <f t="shared" si="22"/>
        <v>-14175461.286027119</v>
      </c>
      <c r="N125" s="41">
        <f>'jan-mar'!M125</f>
        <v>-15619238.239917723</v>
      </c>
      <c r="O125" s="41">
        <f t="shared" si="23"/>
        <v>1443776.9538906049</v>
      </c>
      <c r="Q125" s="4"/>
      <c r="R125" s="4"/>
      <c r="S125" s="4"/>
      <c r="T125" s="4"/>
      <c r="U125" s="4"/>
    </row>
    <row r="126" spans="1:21" s="34" customFormat="1" x14ac:dyDescent="0.3">
      <c r="A126" s="33">
        <v>3031</v>
      </c>
      <c r="B126" s="34" t="s">
        <v>83</v>
      </c>
      <c r="C126" s="36">
        <v>247340832</v>
      </c>
      <c r="D126" s="36">
        <v>24249</v>
      </c>
      <c r="E126" s="37">
        <f t="shared" si="17"/>
        <v>10200.042558456018</v>
      </c>
      <c r="F126" s="38">
        <f t="shared" si="14"/>
        <v>1.0750895069224098</v>
      </c>
      <c r="G126" s="39">
        <f t="shared" si="15"/>
        <v>-427.45250216119967</v>
      </c>
      <c r="H126" s="39">
        <f t="shared" si="16"/>
        <v>0</v>
      </c>
      <c r="I126" s="37">
        <f t="shared" si="18"/>
        <v>-427.45250216119967</v>
      </c>
      <c r="J126" s="40">
        <f t="shared" si="19"/>
        <v>-102.88948949135292</v>
      </c>
      <c r="K126" s="37">
        <f t="shared" si="20"/>
        <v>-530.34199165255257</v>
      </c>
      <c r="L126" s="37">
        <f t="shared" si="21"/>
        <v>-10365295.724906931</v>
      </c>
      <c r="M126" s="37">
        <f t="shared" si="22"/>
        <v>-12860262.955582747</v>
      </c>
      <c r="N126" s="41">
        <f>'jan-mar'!M126</f>
        <v>-14201362.176520536</v>
      </c>
      <c r="O126" s="41">
        <f t="shared" si="23"/>
        <v>1341099.2209377885</v>
      </c>
      <c r="Q126" s="4"/>
      <c r="R126" s="4"/>
      <c r="S126" s="4"/>
      <c r="T126" s="4"/>
      <c r="U126" s="4"/>
    </row>
    <row r="127" spans="1:21" s="34" customFormat="1" x14ac:dyDescent="0.3">
      <c r="A127" s="33">
        <v>3032</v>
      </c>
      <c r="B127" s="34" t="s">
        <v>84</v>
      </c>
      <c r="C127" s="36">
        <v>73623833</v>
      </c>
      <c r="D127" s="36">
        <v>6890</v>
      </c>
      <c r="E127" s="37">
        <f t="shared" si="17"/>
        <v>10685.607111756168</v>
      </c>
      <c r="F127" s="38">
        <f t="shared" si="14"/>
        <v>1.1262682498732115</v>
      </c>
      <c r="G127" s="39">
        <f t="shared" si="15"/>
        <v>-718.79123414128946</v>
      </c>
      <c r="H127" s="39">
        <f t="shared" si="16"/>
        <v>0</v>
      </c>
      <c r="I127" s="37">
        <f t="shared" si="18"/>
        <v>-718.79123414128946</v>
      </c>
      <c r="J127" s="40">
        <f t="shared" si="19"/>
        <v>-102.88948949135292</v>
      </c>
      <c r="K127" s="37">
        <f t="shared" si="20"/>
        <v>-821.68072363264241</v>
      </c>
      <c r="L127" s="37">
        <f t="shared" si="21"/>
        <v>-4952471.6032334846</v>
      </c>
      <c r="M127" s="37">
        <f t="shared" si="22"/>
        <v>-5661380.1858289065</v>
      </c>
      <c r="N127" s="41">
        <f>'jan-mar'!M127</f>
        <v>-5955371.4012959925</v>
      </c>
      <c r="O127" s="41">
        <f t="shared" si="23"/>
        <v>293991.21546708606</v>
      </c>
      <c r="Q127" s="4"/>
      <c r="R127" s="4"/>
      <c r="S127" s="4"/>
      <c r="T127" s="4"/>
      <c r="U127" s="4"/>
    </row>
    <row r="128" spans="1:21" s="34" customFormat="1" x14ac:dyDescent="0.3">
      <c r="A128" s="33">
        <v>3033</v>
      </c>
      <c r="B128" s="34" t="s">
        <v>85</v>
      </c>
      <c r="C128" s="36">
        <v>338507121</v>
      </c>
      <c r="D128" s="36">
        <v>39625</v>
      </c>
      <c r="E128" s="37">
        <f t="shared" si="17"/>
        <v>8542.7664605678237</v>
      </c>
      <c r="F128" s="38">
        <f t="shared" si="14"/>
        <v>0.90041179036368457</v>
      </c>
      <c r="G128" s="39">
        <f t="shared" si="15"/>
        <v>566.91315657171685</v>
      </c>
      <c r="H128" s="39">
        <f t="shared" si="16"/>
        <v>0</v>
      </c>
      <c r="I128" s="37">
        <f t="shared" si="18"/>
        <v>566.91315657171685</v>
      </c>
      <c r="J128" s="40">
        <f t="shared" si="19"/>
        <v>-102.88948949135292</v>
      </c>
      <c r="K128" s="37">
        <f t="shared" si="20"/>
        <v>464.02366708036391</v>
      </c>
      <c r="L128" s="37">
        <f t="shared" si="21"/>
        <v>22463933.829154279</v>
      </c>
      <c r="M128" s="37">
        <f t="shared" si="22"/>
        <v>18386937.80805942</v>
      </c>
      <c r="N128" s="41">
        <f>'jan-mar'!M128</f>
        <v>16491574.563519048</v>
      </c>
      <c r="O128" s="41">
        <f t="shared" si="23"/>
        <v>1895363.2445403729</v>
      </c>
      <c r="Q128" s="4"/>
      <c r="R128" s="4"/>
      <c r="S128" s="4"/>
      <c r="T128" s="4"/>
      <c r="U128" s="4"/>
    </row>
    <row r="129" spans="1:21" s="34" customFormat="1" x14ac:dyDescent="0.3">
      <c r="A129" s="33">
        <v>3034</v>
      </c>
      <c r="B129" s="34" t="s">
        <v>86</v>
      </c>
      <c r="C129" s="36">
        <v>177895391</v>
      </c>
      <c r="D129" s="36">
        <v>23092</v>
      </c>
      <c r="E129" s="37">
        <f t="shared" si="17"/>
        <v>7703.7671487961197</v>
      </c>
      <c r="F129" s="38">
        <f t="shared" si="14"/>
        <v>0.81198084988166586</v>
      </c>
      <c r="G129" s="39">
        <f t="shared" si="15"/>
        <v>1070.3127436347393</v>
      </c>
      <c r="H129" s="39">
        <f t="shared" si="16"/>
        <v>292.28234020037405</v>
      </c>
      <c r="I129" s="37">
        <f t="shared" si="18"/>
        <v>1362.5950838351132</v>
      </c>
      <c r="J129" s="40">
        <f t="shared" si="19"/>
        <v>-102.88948949135292</v>
      </c>
      <c r="K129" s="37">
        <f t="shared" si="20"/>
        <v>1259.7055943437604</v>
      </c>
      <c r="L129" s="37">
        <f t="shared" si="21"/>
        <v>31465045.675920434</v>
      </c>
      <c r="M129" s="37">
        <f t="shared" si="22"/>
        <v>29089121.584586114</v>
      </c>
      <c r="N129" s="41">
        <f>'jan-mar'!M129</f>
        <v>28293098.351676501</v>
      </c>
      <c r="O129" s="41">
        <f t="shared" si="23"/>
        <v>796023.23290961236</v>
      </c>
      <c r="Q129" s="4"/>
      <c r="R129" s="4"/>
      <c r="S129" s="4"/>
      <c r="T129" s="4"/>
      <c r="U129" s="4"/>
    </row>
    <row r="130" spans="1:21" s="34" customFormat="1" x14ac:dyDescent="0.3">
      <c r="A130" s="33">
        <v>3035</v>
      </c>
      <c r="B130" s="34" t="s">
        <v>87</v>
      </c>
      <c r="C130" s="36">
        <v>195041023</v>
      </c>
      <c r="D130" s="36">
        <v>25436</v>
      </c>
      <c r="E130" s="37">
        <f t="shared" si="17"/>
        <v>7667.9125255543322</v>
      </c>
      <c r="F130" s="38">
        <f t="shared" si="14"/>
        <v>0.80820175494152313</v>
      </c>
      <c r="G130" s="39">
        <f t="shared" si="15"/>
        <v>1091.8255175798117</v>
      </c>
      <c r="H130" s="39">
        <f t="shared" si="16"/>
        <v>304.8314583349997</v>
      </c>
      <c r="I130" s="37">
        <f t="shared" si="18"/>
        <v>1396.6569759148115</v>
      </c>
      <c r="J130" s="40">
        <f t="shared" si="19"/>
        <v>-102.88948949135292</v>
      </c>
      <c r="K130" s="37">
        <f t="shared" si="20"/>
        <v>1293.7674864234586</v>
      </c>
      <c r="L130" s="37">
        <f t="shared" si="21"/>
        <v>35525366.839369148</v>
      </c>
      <c r="M130" s="37">
        <f t="shared" si="22"/>
        <v>32908269.784667093</v>
      </c>
      <c r="N130" s="41">
        <f>'jan-mar'!M130</f>
        <v>29897686.29501313</v>
      </c>
      <c r="O130" s="41">
        <f t="shared" si="23"/>
        <v>3010583.4896539636</v>
      </c>
      <c r="Q130" s="4"/>
      <c r="R130" s="4"/>
      <c r="S130" s="4"/>
      <c r="T130" s="4"/>
      <c r="U130" s="4"/>
    </row>
    <row r="131" spans="1:21" s="34" customFormat="1" x14ac:dyDescent="0.3">
      <c r="A131" s="33">
        <v>3036</v>
      </c>
      <c r="B131" s="34" t="s">
        <v>88</v>
      </c>
      <c r="C131" s="36">
        <v>110882914</v>
      </c>
      <c r="D131" s="36">
        <v>14139</v>
      </c>
      <c r="E131" s="37">
        <f t="shared" si="17"/>
        <v>7842.3448617299664</v>
      </c>
      <c r="F131" s="38">
        <f t="shared" si="14"/>
        <v>0.82658700904371507</v>
      </c>
      <c r="G131" s="39">
        <f t="shared" si="15"/>
        <v>987.16611587443128</v>
      </c>
      <c r="H131" s="39">
        <f t="shared" si="16"/>
        <v>243.78014067352771</v>
      </c>
      <c r="I131" s="37">
        <f t="shared" si="18"/>
        <v>1230.9462565479589</v>
      </c>
      <c r="J131" s="40">
        <f t="shared" si="19"/>
        <v>-102.88948949135292</v>
      </c>
      <c r="K131" s="37">
        <f t="shared" si="20"/>
        <v>1128.0567670566061</v>
      </c>
      <c r="L131" s="37">
        <f t="shared" si="21"/>
        <v>17404349.121331591</v>
      </c>
      <c r="M131" s="37">
        <f t="shared" si="22"/>
        <v>15949594.629413353</v>
      </c>
      <c r="N131" s="41">
        <f>'jan-mar'!M131</f>
        <v>14060183.1435737</v>
      </c>
      <c r="O131" s="41">
        <f t="shared" si="23"/>
        <v>1889411.4858396538</v>
      </c>
      <c r="Q131" s="4"/>
      <c r="R131" s="4"/>
      <c r="S131" s="4"/>
      <c r="T131" s="4"/>
      <c r="U131" s="4"/>
    </row>
    <row r="132" spans="1:21" s="34" customFormat="1" x14ac:dyDescent="0.3">
      <c r="A132" s="33">
        <v>3037</v>
      </c>
      <c r="B132" s="34" t="s">
        <v>89</v>
      </c>
      <c r="C132" s="36">
        <v>20168231</v>
      </c>
      <c r="D132" s="36">
        <v>2854</v>
      </c>
      <c r="E132" s="37">
        <f t="shared" si="17"/>
        <v>7066.6541695865453</v>
      </c>
      <c r="F132" s="38">
        <f t="shared" si="14"/>
        <v>0.74482882823598651</v>
      </c>
      <c r="G132" s="39">
        <f t="shared" si="15"/>
        <v>1452.5805311604838</v>
      </c>
      <c r="H132" s="39">
        <f t="shared" si="16"/>
        <v>515.27188292372512</v>
      </c>
      <c r="I132" s="37">
        <f t="shared" si="18"/>
        <v>1967.8524140842089</v>
      </c>
      <c r="J132" s="40">
        <f t="shared" si="19"/>
        <v>-102.88948949135292</v>
      </c>
      <c r="K132" s="37">
        <f t="shared" si="20"/>
        <v>1864.9629245928561</v>
      </c>
      <c r="L132" s="37">
        <f t="shared" si="21"/>
        <v>5616250.7897963319</v>
      </c>
      <c r="M132" s="37">
        <f t="shared" si="22"/>
        <v>5322604.1867880113</v>
      </c>
      <c r="N132" s="41">
        <f>'jan-mar'!M132</f>
        <v>5167263.8415028881</v>
      </c>
      <c r="O132" s="41">
        <f t="shared" si="23"/>
        <v>155340.34528512321</v>
      </c>
      <c r="Q132" s="4"/>
      <c r="R132" s="4"/>
      <c r="S132" s="4"/>
      <c r="T132" s="4"/>
      <c r="U132" s="4"/>
    </row>
    <row r="133" spans="1:21" s="34" customFormat="1" x14ac:dyDescent="0.3">
      <c r="A133" s="33">
        <v>3038</v>
      </c>
      <c r="B133" s="34" t="s">
        <v>141</v>
      </c>
      <c r="C133" s="36">
        <v>67411493</v>
      </c>
      <c r="D133" s="36">
        <v>6799</v>
      </c>
      <c r="E133" s="37">
        <f t="shared" si="17"/>
        <v>9914.9129283718194</v>
      </c>
      <c r="F133" s="38">
        <f t="shared" si="14"/>
        <v>1.0450367035483628</v>
      </c>
      <c r="G133" s="39">
        <f t="shared" si="15"/>
        <v>-256.37472411068046</v>
      </c>
      <c r="H133" s="39">
        <f t="shared" si="16"/>
        <v>0</v>
      </c>
      <c r="I133" s="37">
        <f t="shared" si="18"/>
        <v>-256.37472411068046</v>
      </c>
      <c r="J133" s="40">
        <f t="shared" si="19"/>
        <v>-102.88948949135292</v>
      </c>
      <c r="K133" s="37">
        <f t="shared" si="20"/>
        <v>-359.26421360203335</v>
      </c>
      <c r="L133" s="37">
        <f t="shared" si="21"/>
        <v>-1743091.7492285164</v>
      </c>
      <c r="M133" s="37">
        <f t="shared" si="22"/>
        <v>-2442637.3882802245</v>
      </c>
      <c r="N133" s="41">
        <f>'jan-mar'!M133</f>
        <v>-2483982.9024109505</v>
      </c>
      <c r="O133" s="41">
        <f t="shared" si="23"/>
        <v>41345.514130725991</v>
      </c>
      <c r="Q133" s="4"/>
      <c r="R133" s="4"/>
      <c r="S133" s="4"/>
      <c r="T133" s="4"/>
      <c r="U133" s="4"/>
    </row>
    <row r="134" spans="1:21" s="34" customFormat="1" x14ac:dyDescent="0.3">
      <c r="A134" s="33">
        <v>3039</v>
      </c>
      <c r="B134" s="34" t="s">
        <v>142</v>
      </c>
      <c r="C134" s="36">
        <v>9452374</v>
      </c>
      <c r="D134" s="36">
        <v>1050</v>
      </c>
      <c r="E134" s="37">
        <f t="shared" si="17"/>
        <v>9002.2609523809515</v>
      </c>
      <c r="F134" s="38">
        <f t="shared" si="14"/>
        <v>0.94884273600002467</v>
      </c>
      <c r="G134" s="39">
        <f t="shared" si="15"/>
        <v>291.21646148384025</v>
      </c>
      <c r="H134" s="39">
        <f t="shared" si="16"/>
        <v>0</v>
      </c>
      <c r="I134" s="37">
        <f t="shared" si="18"/>
        <v>291.21646148384025</v>
      </c>
      <c r="J134" s="40">
        <f t="shared" si="19"/>
        <v>-102.88948949135292</v>
      </c>
      <c r="K134" s="37">
        <f t="shared" si="20"/>
        <v>188.32697199248733</v>
      </c>
      <c r="L134" s="37">
        <f t="shared" si="21"/>
        <v>305777.28455803229</v>
      </c>
      <c r="M134" s="37">
        <f t="shared" si="22"/>
        <v>197743.3205921117</v>
      </c>
      <c r="N134" s="41">
        <f>'jan-mar'!M134</f>
        <v>208135.53594182988</v>
      </c>
      <c r="O134" s="41">
        <f t="shared" si="23"/>
        <v>-10392.215349718172</v>
      </c>
      <c r="Q134" s="4"/>
      <c r="R134" s="4"/>
      <c r="S134" s="4"/>
      <c r="T134" s="4"/>
      <c r="U134" s="4"/>
    </row>
    <row r="135" spans="1:21" s="34" customFormat="1" x14ac:dyDescent="0.3">
      <c r="A135" s="33">
        <v>3040</v>
      </c>
      <c r="B135" s="34" t="s">
        <v>423</v>
      </c>
      <c r="C135" s="36">
        <v>31632993</v>
      </c>
      <c r="D135" s="36">
        <v>3273</v>
      </c>
      <c r="E135" s="37">
        <f t="shared" si="17"/>
        <v>9664.831347387717</v>
      </c>
      <c r="F135" s="38">
        <f t="shared" si="14"/>
        <v>1.0186779818028653</v>
      </c>
      <c r="G135" s="39">
        <f t="shared" si="15"/>
        <v>-106.32577552021903</v>
      </c>
      <c r="H135" s="39">
        <f t="shared" si="16"/>
        <v>0</v>
      </c>
      <c r="I135" s="37">
        <f t="shared" si="18"/>
        <v>-106.32577552021903</v>
      </c>
      <c r="J135" s="40">
        <f t="shared" si="19"/>
        <v>-102.88948949135292</v>
      </c>
      <c r="K135" s="37">
        <f t="shared" si="20"/>
        <v>-209.21526501157194</v>
      </c>
      <c r="L135" s="37">
        <f t="shared" si="21"/>
        <v>-348004.26327767689</v>
      </c>
      <c r="M135" s="37">
        <f t="shared" si="22"/>
        <v>-684761.56238287501</v>
      </c>
      <c r="N135" s="41">
        <f>'jan-mar'!M135</f>
        <v>169784.89175010269</v>
      </c>
      <c r="O135" s="41">
        <f t="shared" si="23"/>
        <v>-854546.45413297764</v>
      </c>
      <c r="Q135" s="4"/>
      <c r="R135" s="4"/>
      <c r="S135" s="4"/>
      <c r="T135" s="4"/>
      <c r="U135" s="4"/>
    </row>
    <row r="136" spans="1:21" s="34" customFormat="1" x14ac:dyDescent="0.3">
      <c r="A136" s="33">
        <v>3041</v>
      </c>
      <c r="B136" s="34" t="s">
        <v>143</v>
      </c>
      <c r="C136" s="36">
        <v>47135215</v>
      </c>
      <c r="D136" s="36">
        <v>4608</v>
      </c>
      <c r="E136" s="37">
        <f t="shared" si="17"/>
        <v>10228.996310763889</v>
      </c>
      <c r="F136" s="38">
        <f t="shared" ref="F136:F199" si="24">IF(ISNUMBER(C136),E136/E$365,"")</f>
        <v>1.0781412466689677</v>
      </c>
      <c r="G136" s="39">
        <f t="shared" ref="G136:G199" si="25">(E$365-E136)*0.6</f>
        <v>-444.82475354592208</v>
      </c>
      <c r="H136" s="39">
        <f t="shared" ref="H136:H199" si="26">IF(E136&gt;=E$365*0.9,0,IF(E136&lt;0.9*E$365,(E$365*0.9-E136)*0.35))</f>
        <v>0</v>
      </c>
      <c r="I136" s="37">
        <f t="shared" si="18"/>
        <v>-444.82475354592208</v>
      </c>
      <c r="J136" s="40">
        <f t="shared" si="19"/>
        <v>-102.88948949135292</v>
      </c>
      <c r="K136" s="37">
        <f t="shared" si="20"/>
        <v>-547.71424303727497</v>
      </c>
      <c r="L136" s="37">
        <f t="shared" si="21"/>
        <v>-2049752.464339609</v>
      </c>
      <c r="M136" s="37">
        <f t="shared" si="22"/>
        <v>-2523867.2319157631</v>
      </c>
      <c r="N136" s="41">
        <f>'jan-mar'!M136</f>
        <v>-501012.67540956812</v>
      </c>
      <c r="O136" s="41">
        <f t="shared" si="23"/>
        <v>-2022854.5565061951</v>
      </c>
      <c r="Q136" s="4"/>
      <c r="R136" s="4"/>
      <c r="S136" s="4"/>
      <c r="T136" s="4"/>
      <c r="U136" s="4"/>
    </row>
    <row r="137" spans="1:21" s="34" customFormat="1" x14ac:dyDescent="0.3">
      <c r="A137" s="33">
        <v>3042</v>
      </c>
      <c r="B137" s="34" t="s">
        <v>144</v>
      </c>
      <c r="C137" s="36">
        <v>28367476</v>
      </c>
      <c r="D137" s="36">
        <v>2486</v>
      </c>
      <c r="E137" s="37">
        <f t="shared" ref="E137:E200" si="27">(C137)/D137</f>
        <v>11410.891391794046</v>
      </c>
      <c r="F137" s="38">
        <f t="shared" si="24"/>
        <v>1.2027135700310254</v>
      </c>
      <c r="G137" s="39">
        <f t="shared" si="25"/>
        <v>-1153.9618021640165</v>
      </c>
      <c r="H137" s="39">
        <f t="shared" si="26"/>
        <v>0</v>
      </c>
      <c r="I137" s="37">
        <f t="shared" ref="I137:I200" si="28">G137+H137</f>
        <v>-1153.9618021640165</v>
      </c>
      <c r="J137" s="40">
        <f t="shared" ref="J137:J200" si="29">I$367</f>
        <v>-102.88948949135292</v>
      </c>
      <c r="K137" s="37">
        <f t="shared" ref="K137:K200" si="30">I137+J137</f>
        <v>-1256.8512916553693</v>
      </c>
      <c r="L137" s="37">
        <f t="shared" ref="L137:L200" si="31">(I137*D137)</f>
        <v>-2868749.0401797448</v>
      </c>
      <c r="M137" s="37">
        <f t="shared" ref="M137:M200" si="32">(K137*D137)</f>
        <v>-3124532.3110552481</v>
      </c>
      <c r="N137" s="41">
        <f>'jan-mar'!M137</f>
        <v>-1788592.2354748666</v>
      </c>
      <c r="O137" s="41">
        <f t="shared" ref="O137:O200" si="33">M137-N137</f>
        <v>-1335940.0755803816</v>
      </c>
      <c r="Q137" s="4"/>
      <c r="R137" s="4"/>
      <c r="S137" s="4"/>
      <c r="T137" s="4"/>
      <c r="U137" s="4"/>
    </row>
    <row r="138" spans="1:21" s="34" customFormat="1" x14ac:dyDescent="0.3">
      <c r="A138" s="33">
        <v>3043</v>
      </c>
      <c r="B138" s="34" t="s">
        <v>145</v>
      </c>
      <c r="C138" s="36">
        <v>52319346</v>
      </c>
      <c r="D138" s="36">
        <v>4674</v>
      </c>
      <c r="E138" s="37">
        <f t="shared" si="27"/>
        <v>11193.698331193838</v>
      </c>
      <c r="F138" s="38">
        <f t="shared" si="24"/>
        <v>1.1798213145243002</v>
      </c>
      <c r="G138" s="39">
        <f t="shared" si="25"/>
        <v>-1023.6459658038918</v>
      </c>
      <c r="H138" s="39">
        <f t="shared" si="26"/>
        <v>0</v>
      </c>
      <c r="I138" s="37">
        <f t="shared" si="28"/>
        <v>-1023.6459658038918</v>
      </c>
      <c r="J138" s="40">
        <f t="shared" si="29"/>
        <v>-102.88948949135292</v>
      </c>
      <c r="K138" s="37">
        <f t="shared" si="30"/>
        <v>-1126.5354552952447</v>
      </c>
      <c r="L138" s="37">
        <f t="shared" si="31"/>
        <v>-4784521.2441673903</v>
      </c>
      <c r="M138" s="37">
        <f t="shared" si="32"/>
        <v>-5265426.7180499732</v>
      </c>
      <c r="N138" s="41">
        <f>'jan-mar'!M138</f>
        <v>-1915973.8108646537</v>
      </c>
      <c r="O138" s="41">
        <f t="shared" si="33"/>
        <v>-3349452.9071853198</v>
      </c>
      <c r="Q138" s="4"/>
      <c r="R138" s="4"/>
      <c r="S138" s="4"/>
      <c r="T138" s="4"/>
      <c r="U138" s="4"/>
    </row>
    <row r="139" spans="1:21" s="34" customFormat="1" x14ac:dyDescent="0.3">
      <c r="A139" s="33">
        <v>3044</v>
      </c>
      <c r="B139" s="34" t="s">
        <v>146</v>
      </c>
      <c r="C139" s="36">
        <v>69804004</v>
      </c>
      <c r="D139" s="36">
        <v>4441</v>
      </c>
      <c r="E139" s="37">
        <f t="shared" si="27"/>
        <v>15718.08241387075</v>
      </c>
      <c r="F139" s="38">
        <f t="shared" si="24"/>
        <v>1.6566936240952324</v>
      </c>
      <c r="G139" s="39">
        <f t="shared" si="25"/>
        <v>-3738.2764154100387</v>
      </c>
      <c r="H139" s="39">
        <f t="shared" si="26"/>
        <v>0</v>
      </c>
      <c r="I139" s="37">
        <f t="shared" si="28"/>
        <v>-3738.2764154100387</v>
      </c>
      <c r="J139" s="40">
        <f t="shared" si="29"/>
        <v>-102.88948949135292</v>
      </c>
      <c r="K139" s="37">
        <f t="shared" si="30"/>
        <v>-3841.1659049013915</v>
      </c>
      <c r="L139" s="37">
        <f t="shared" si="31"/>
        <v>-16601685.560835982</v>
      </c>
      <c r="M139" s="37">
        <f t="shared" si="32"/>
        <v>-17058617.78366708</v>
      </c>
      <c r="N139" s="41">
        <f>'jan-mar'!M139</f>
        <v>-10064295.535697462</v>
      </c>
      <c r="O139" s="41">
        <f t="shared" si="33"/>
        <v>-6994322.2479696181</v>
      </c>
      <c r="Q139" s="4"/>
      <c r="R139" s="4"/>
      <c r="S139" s="4"/>
      <c r="T139" s="4"/>
      <c r="U139" s="4"/>
    </row>
    <row r="140" spans="1:21" s="34" customFormat="1" x14ac:dyDescent="0.3">
      <c r="A140" s="33">
        <v>3045</v>
      </c>
      <c r="B140" s="34" t="s">
        <v>147</v>
      </c>
      <c r="C140" s="36">
        <v>29729264</v>
      </c>
      <c r="D140" s="36">
        <v>3467</v>
      </c>
      <c r="E140" s="37">
        <f t="shared" si="27"/>
        <v>8574.9247187770416</v>
      </c>
      <c r="F140" s="38">
        <f t="shared" si="24"/>
        <v>0.90380128660975367</v>
      </c>
      <c r="G140" s="39">
        <f t="shared" si="25"/>
        <v>547.61820164618621</v>
      </c>
      <c r="H140" s="39">
        <f t="shared" si="26"/>
        <v>0</v>
      </c>
      <c r="I140" s="37">
        <f t="shared" si="28"/>
        <v>547.61820164618621</v>
      </c>
      <c r="J140" s="40">
        <f t="shared" si="29"/>
        <v>-102.88948949135292</v>
      </c>
      <c r="K140" s="37">
        <f t="shared" si="30"/>
        <v>444.72871215483326</v>
      </c>
      <c r="L140" s="37">
        <f t="shared" si="31"/>
        <v>1898592.3051073276</v>
      </c>
      <c r="M140" s="37">
        <f t="shared" si="32"/>
        <v>1541874.4450408069</v>
      </c>
      <c r="N140" s="41">
        <f>'jan-mar'!M140</f>
        <v>1474934.2875336409</v>
      </c>
      <c r="O140" s="41">
        <f t="shared" si="33"/>
        <v>66940.157507166034</v>
      </c>
      <c r="Q140" s="4"/>
      <c r="R140" s="4"/>
      <c r="S140" s="4"/>
      <c r="T140" s="4"/>
      <c r="U140" s="4"/>
    </row>
    <row r="141" spans="1:21" s="34" customFormat="1" x14ac:dyDescent="0.3">
      <c r="A141" s="33">
        <v>3046</v>
      </c>
      <c r="B141" s="34" t="s">
        <v>148</v>
      </c>
      <c r="C141" s="36">
        <v>20998792</v>
      </c>
      <c r="D141" s="36">
        <v>2212</v>
      </c>
      <c r="E141" s="37">
        <f t="shared" si="27"/>
        <v>9493.1247739602168</v>
      </c>
      <c r="F141" s="38">
        <f t="shared" si="24"/>
        <v>1.0005800244361607</v>
      </c>
      <c r="G141" s="39">
        <f t="shared" si="25"/>
        <v>-3.3018314637189179</v>
      </c>
      <c r="H141" s="39">
        <f t="shared" si="26"/>
        <v>0</v>
      </c>
      <c r="I141" s="37">
        <f t="shared" si="28"/>
        <v>-3.3018314637189179</v>
      </c>
      <c r="J141" s="40">
        <f t="shared" si="29"/>
        <v>-102.88948949135292</v>
      </c>
      <c r="K141" s="37">
        <f t="shared" si="30"/>
        <v>-106.19132095507183</v>
      </c>
      <c r="L141" s="37">
        <f t="shared" si="31"/>
        <v>-7303.651197746246</v>
      </c>
      <c r="M141" s="37">
        <f t="shared" si="32"/>
        <v>-234895.2019526189</v>
      </c>
      <c r="N141" s="41">
        <f>'jan-mar'!M141</f>
        <v>-266633.18828254467</v>
      </c>
      <c r="O141" s="41">
        <f t="shared" si="33"/>
        <v>31737.98632992577</v>
      </c>
      <c r="Q141" s="4"/>
      <c r="R141" s="4"/>
      <c r="S141" s="4"/>
      <c r="T141" s="4"/>
      <c r="U141" s="4"/>
    </row>
    <row r="142" spans="1:21" s="34" customFormat="1" x14ac:dyDescent="0.3">
      <c r="A142" s="33">
        <v>3047</v>
      </c>
      <c r="B142" s="34" t="s">
        <v>149</v>
      </c>
      <c r="C142" s="36">
        <v>121165719</v>
      </c>
      <c r="D142" s="36">
        <v>14115</v>
      </c>
      <c r="E142" s="37">
        <f t="shared" si="27"/>
        <v>8584.1812964930923</v>
      </c>
      <c r="F142" s="38">
        <f t="shared" si="24"/>
        <v>0.90477693445783913</v>
      </c>
      <c r="G142" s="39">
        <f t="shared" si="25"/>
        <v>542.06425501655576</v>
      </c>
      <c r="H142" s="39">
        <f t="shared" si="26"/>
        <v>0</v>
      </c>
      <c r="I142" s="37">
        <f t="shared" si="28"/>
        <v>542.06425501655576</v>
      </c>
      <c r="J142" s="40">
        <f t="shared" si="29"/>
        <v>-102.88948949135292</v>
      </c>
      <c r="K142" s="37">
        <f t="shared" si="30"/>
        <v>439.17476552520282</v>
      </c>
      <c r="L142" s="37">
        <f t="shared" si="31"/>
        <v>7651236.9595586844</v>
      </c>
      <c r="M142" s="37">
        <f t="shared" si="32"/>
        <v>6198951.8153882381</v>
      </c>
      <c r="N142" s="41">
        <f>'jan-mar'!M142</f>
        <v>10154544.544836463</v>
      </c>
      <c r="O142" s="41">
        <f t="shared" si="33"/>
        <v>-3955592.7294482253</v>
      </c>
      <c r="Q142" s="4"/>
      <c r="R142" s="4"/>
      <c r="S142" s="4"/>
      <c r="T142" s="4"/>
      <c r="U142" s="4"/>
    </row>
    <row r="143" spans="1:21" s="34" customFormat="1" x14ac:dyDescent="0.3">
      <c r="A143" s="33">
        <v>3048</v>
      </c>
      <c r="B143" s="34" t="s">
        <v>150</v>
      </c>
      <c r="C143" s="36">
        <v>165147285</v>
      </c>
      <c r="D143" s="36">
        <v>19423</v>
      </c>
      <c r="E143" s="37">
        <f t="shared" si="27"/>
        <v>8502.6661689749271</v>
      </c>
      <c r="F143" s="38">
        <f t="shared" si="24"/>
        <v>0.89618519988928391</v>
      </c>
      <c r="G143" s="39">
        <f t="shared" si="25"/>
        <v>590.97333152745489</v>
      </c>
      <c r="H143" s="39">
        <f t="shared" si="26"/>
        <v>12.667683137791482</v>
      </c>
      <c r="I143" s="37">
        <f t="shared" si="28"/>
        <v>603.64101466524642</v>
      </c>
      <c r="J143" s="40">
        <f t="shared" si="29"/>
        <v>-102.88948949135292</v>
      </c>
      <c r="K143" s="37">
        <f t="shared" si="30"/>
        <v>500.75152517389347</v>
      </c>
      <c r="L143" s="37">
        <f t="shared" si="31"/>
        <v>11724519.427843081</v>
      </c>
      <c r="M143" s="37">
        <f t="shared" si="32"/>
        <v>9726096.873452533</v>
      </c>
      <c r="N143" s="41">
        <f>'jan-mar'!M143</f>
        <v>8938603.3159982562</v>
      </c>
      <c r="O143" s="41">
        <f t="shared" si="33"/>
        <v>787493.55745427683</v>
      </c>
      <c r="Q143" s="4"/>
      <c r="R143" s="4"/>
      <c r="S143" s="4"/>
      <c r="T143" s="4"/>
      <c r="U143" s="4"/>
    </row>
    <row r="144" spans="1:21" s="34" customFormat="1" x14ac:dyDescent="0.3">
      <c r="A144" s="33">
        <v>3049</v>
      </c>
      <c r="B144" s="34" t="s">
        <v>151</v>
      </c>
      <c r="C144" s="36">
        <v>270357403</v>
      </c>
      <c r="D144" s="36">
        <v>26811</v>
      </c>
      <c r="E144" s="37">
        <f t="shared" si="27"/>
        <v>10083.823915557048</v>
      </c>
      <c r="F144" s="38">
        <f t="shared" si="24"/>
        <v>1.0628400047489248</v>
      </c>
      <c r="G144" s="39">
        <f t="shared" si="25"/>
        <v>-357.72131642181773</v>
      </c>
      <c r="H144" s="39">
        <f t="shared" si="26"/>
        <v>0</v>
      </c>
      <c r="I144" s="37">
        <f t="shared" si="28"/>
        <v>-357.72131642181773</v>
      </c>
      <c r="J144" s="40">
        <f t="shared" si="29"/>
        <v>-102.88948949135292</v>
      </c>
      <c r="K144" s="37">
        <f t="shared" si="30"/>
        <v>-460.61080591317068</v>
      </c>
      <c r="L144" s="37">
        <f t="shared" si="31"/>
        <v>-9590866.2145853546</v>
      </c>
      <c r="M144" s="37">
        <f t="shared" si="32"/>
        <v>-12349436.31733802</v>
      </c>
      <c r="N144" s="41">
        <f>'jan-mar'!M144</f>
        <v>-13332558.452822482</v>
      </c>
      <c r="O144" s="41">
        <f t="shared" si="33"/>
        <v>983122.1354844626</v>
      </c>
      <c r="Q144" s="4"/>
      <c r="R144" s="4"/>
      <c r="S144" s="4"/>
      <c r="T144" s="4"/>
      <c r="U144" s="4"/>
    </row>
    <row r="145" spans="1:21" s="34" customFormat="1" x14ac:dyDescent="0.3">
      <c r="A145" s="33">
        <v>3050</v>
      </c>
      <c r="B145" s="34" t="s">
        <v>152</v>
      </c>
      <c r="C145" s="36">
        <v>23816001</v>
      </c>
      <c r="D145" s="36">
        <v>2688</v>
      </c>
      <c r="E145" s="37">
        <f t="shared" si="27"/>
        <v>8860.1194196428569</v>
      </c>
      <c r="F145" s="38">
        <f t="shared" si="24"/>
        <v>0.93386094847621604</v>
      </c>
      <c r="G145" s="39">
        <f t="shared" si="25"/>
        <v>376.50138112669703</v>
      </c>
      <c r="H145" s="39">
        <f t="shared" si="26"/>
        <v>0</v>
      </c>
      <c r="I145" s="37">
        <f t="shared" si="28"/>
        <v>376.50138112669703</v>
      </c>
      <c r="J145" s="40">
        <f t="shared" si="29"/>
        <v>-102.88948949135292</v>
      </c>
      <c r="K145" s="37">
        <f t="shared" si="30"/>
        <v>273.61189163534414</v>
      </c>
      <c r="L145" s="37">
        <f t="shared" si="31"/>
        <v>1012035.7124685616</v>
      </c>
      <c r="M145" s="37">
        <f t="shared" si="32"/>
        <v>735468.76471580507</v>
      </c>
      <c r="N145" s="41">
        <f>'jan-mar'!M145</f>
        <v>950078.75601108395</v>
      </c>
      <c r="O145" s="41">
        <f t="shared" si="33"/>
        <v>-214609.99129527889</v>
      </c>
      <c r="Q145" s="4"/>
      <c r="R145" s="4"/>
      <c r="S145" s="4"/>
      <c r="T145" s="4"/>
      <c r="U145" s="4"/>
    </row>
    <row r="146" spans="1:21" s="34" customFormat="1" x14ac:dyDescent="0.3">
      <c r="A146" s="33">
        <v>3051</v>
      </c>
      <c r="B146" s="34" t="s">
        <v>153</v>
      </c>
      <c r="C146" s="36">
        <v>14311887</v>
      </c>
      <c r="D146" s="36">
        <v>1390</v>
      </c>
      <c r="E146" s="37">
        <f t="shared" si="27"/>
        <v>10296.321582733814</v>
      </c>
      <c r="F146" s="38">
        <f t="shared" si="24"/>
        <v>1.0852373634773782</v>
      </c>
      <c r="G146" s="39">
        <f t="shared" si="25"/>
        <v>-485.21991672787698</v>
      </c>
      <c r="H146" s="39">
        <f t="shared" si="26"/>
        <v>0</v>
      </c>
      <c r="I146" s="37">
        <f t="shared" si="28"/>
        <v>-485.21991672787698</v>
      </c>
      <c r="J146" s="40">
        <f t="shared" si="29"/>
        <v>-102.88948949135292</v>
      </c>
      <c r="K146" s="37">
        <f t="shared" si="30"/>
        <v>-588.10940621922987</v>
      </c>
      <c r="L146" s="37">
        <f t="shared" si="31"/>
        <v>-674455.68425174896</v>
      </c>
      <c r="M146" s="37">
        <f t="shared" si="32"/>
        <v>-817472.0746447295</v>
      </c>
      <c r="N146" s="41">
        <f>'jan-mar'!M146</f>
        <v>186719.75329442273</v>
      </c>
      <c r="O146" s="41">
        <f t="shared" si="33"/>
        <v>-1004191.8279391523</v>
      </c>
      <c r="Q146" s="4"/>
      <c r="R146" s="4"/>
      <c r="S146" s="4"/>
      <c r="T146" s="4"/>
      <c r="U146" s="4"/>
    </row>
    <row r="147" spans="1:21" s="34" customFormat="1" x14ac:dyDescent="0.3">
      <c r="A147" s="33">
        <v>3052</v>
      </c>
      <c r="B147" s="34" t="s">
        <v>154</v>
      </c>
      <c r="C147" s="36">
        <v>44038299</v>
      </c>
      <c r="D147" s="36">
        <v>2439</v>
      </c>
      <c r="E147" s="37">
        <f t="shared" si="27"/>
        <v>18055.88314883149</v>
      </c>
      <c r="F147" s="38">
        <f t="shared" si="24"/>
        <v>1.9030989724090175</v>
      </c>
      <c r="G147" s="39">
        <f t="shared" si="25"/>
        <v>-5140.9568563864823</v>
      </c>
      <c r="H147" s="39">
        <f t="shared" si="26"/>
        <v>0</v>
      </c>
      <c r="I147" s="37">
        <f t="shared" si="28"/>
        <v>-5140.9568563864823</v>
      </c>
      <c r="J147" s="40">
        <f t="shared" si="29"/>
        <v>-102.88948949135292</v>
      </c>
      <c r="K147" s="37">
        <f t="shared" si="30"/>
        <v>-5243.8463458778351</v>
      </c>
      <c r="L147" s="37">
        <f t="shared" si="31"/>
        <v>-12538793.772726631</v>
      </c>
      <c r="M147" s="37">
        <f t="shared" si="32"/>
        <v>-12789741.237596041</v>
      </c>
      <c r="N147" s="41">
        <f>'jan-mar'!M147</f>
        <v>-5736047.3602265511</v>
      </c>
      <c r="O147" s="41">
        <f t="shared" si="33"/>
        <v>-7053693.8773694895</v>
      </c>
      <c r="Q147" s="4"/>
      <c r="R147" s="4"/>
      <c r="S147" s="4"/>
      <c r="T147" s="4"/>
      <c r="U147" s="4"/>
    </row>
    <row r="148" spans="1:21" s="34" customFormat="1" x14ac:dyDescent="0.3">
      <c r="A148" s="33">
        <v>3053</v>
      </c>
      <c r="B148" s="34" t="s">
        <v>127</v>
      </c>
      <c r="C148" s="36">
        <v>52733049</v>
      </c>
      <c r="D148" s="36">
        <v>6852</v>
      </c>
      <c r="E148" s="37">
        <f t="shared" si="27"/>
        <v>7696.0083187390546</v>
      </c>
      <c r="F148" s="38">
        <f t="shared" si="24"/>
        <v>0.8111630653741464</v>
      </c>
      <c r="G148" s="39">
        <f t="shared" si="25"/>
        <v>1074.9680416689782</v>
      </c>
      <c r="H148" s="39">
        <f t="shared" si="26"/>
        <v>294.99793072034686</v>
      </c>
      <c r="I148" s="37">
        <f t="shared" si="28"/>
        <v>1369.9659723893251</v>
      </c>
      <c r="J148" s="40">
        <f t="shared" si="29"/>
        <v>-102.88948949135292</v>
      </c>
      <c r="K148" s="37">
        <f t="shared" si="30"/>
        <v>1267.0764828979723</v>
      </c>
      <c r="L148" s="37">
        <f t="shared" si="31"/>
        <v>9387006.8428116553</v>
      </c>
      <c r="M148" s="37">
        <f t="shared" si="32"/>
        <v>8682008.0608169064</v>
      </c>
      <c r="N148" s="41">
        <f>'jan-mar'!M148</f>
        <v>8076718.4394806577</v>
      </c>
      <c r="O148" s="41">
        <f t="shared" si="33"/>
        <v>605289.6213362487</v>
      </c>
      <c r="Q148" s="4"/>
      <c r="R148" s="4"/>
      <c r="S148" s="4"/>
      <c r="T148" s="4"/>
      <c r="U148" s="4"/>
    </row>
    <row r="149" spans="1:21" s="34" customFormat="1" x14ac:dyDescent="0.3">
      <c r="A149" s="33">
        <v>3054</v>
      </c>
      <c r="B149" s="34" t="s">
        <v>128</v>
      </c>
      <c r="C149" s="36">
        <v>77014092</v>
      </c>
      <c r="D149" s="36">
        <v>9048</v>
      </c>
      <c r="E149" s="37">
        <f t="shared" si="27"/>
        <v>8511.7254641909822</v>
      </c>
      <c r="F149" s="38">
        <f t="shared" si="24"/>
        <v>0.89714005406475195</v>
      </c>
      <c r="G149" s="39">
        <f t="shared" si="25"/>
        <v>585.5377543978218</v>
      </c>
      <c r="H149" s="39">
        <f t="shared" si="26"/>
        <v>9.496929812172219</v>
      </c>
      <c r="I149" s="37">
        <f t="shared" si="28"/>
        <v>595.034684209994</v>
      </c>
      <c r="J149" s="40">
        <f t="shared" si="29"/>
        <v>-102.88948949135292</v>
      </c>
      <c r="K149" s="37">
        <f t="shared" si="30"/>
        <v>492.14519471864105</v>
      </c>
      <c r="L149" s="37">
        <f t="shared" si="31"/>
        <v>5383873.8227320258</v>
      </c>
      <c r="M149" s="37">
        <f t="shared" si="32"/>
        <v>4452929.7218142645</v>
      </c>
      <c r="N149" s="41">
        <f>'jan-mar'!M149</f>
        <v>3677959.739430164</v>
      </c>
      <c r="O149" s="41">
        <f t="shared" si="33"/>
        <v>774969.98238410056</v>
      </c>
      <c r="Q149" s="4"/>
      <c r="R149" s="4"/>
      <c r="S149" s="4"/>
      <c r="T149" s="4"/>
      <c r="U149" s="4"/>
    </row>
    <row r="150" spans="1:21" s="34" customFormat="1" x14ac:dyDescent="0.3">
      <c r="A150" s="33">
        <v>3401</v>
      </c>
      <c r="B150" s="34" t="s">
        <v>91</v>
      </c>
      <c r="C150" s="36">
        <v>134628028</v>
      </c>
      <c r="D150" s="36">
        <v>17829</v>
      </c>
      <c r="E150" s="37">
        <f t="shared" si="27"/>
        <v>7551.0700544057436</v>
      </c>
      <c r="F150" s="38">
        <f t="shared" si="24"/>
        <v>0.79588650096343116</v>
      </c>
      <c r="G150" s="39">
        <f t="shared" si="25"/>
        <v>1161.9310002689649</v>
      </c>
      <c r="H150" s="39">
        <f t="shared" si="26"/>
        <v>345.72632323700572</v>
      </c>
      <c r="I150" s="37">
        <f t="shared" si="28"/>
        <v>1507.6573235059707</v>
      </c>
      <c r="J150" s="40">
        <f t="shared" si="29"/>
        <v>-102.88948949135292</v>
      </c>
      <c r="K150" s="37">
        <f t="shared" si="30"/>
        <v>1404.7678340146178</v>
      </c>
      <c r="L150" s="37">
        <f t="shared" si="31"/>
        <v>26880022.420787953</v>
      </c>
      <c r="M150" s="37">
        <f t="shared" si="32"/>
        <v>25045605.712646622</v>
      </c>
      <c r="N150" s="41">
        <f>'jan-mar'!M150</f>
        <v>23406939.324423622</v>
      </c>
      <c r="O150" s="41">
        <f t="shared" si="33"/>
        <v>1638666.3882229999</v>
      </c>
      <c r="Q150" s="4"/>
      <c r="R150" s="4"/>
      <c r="S150" s="4"/>
      <c r="T150" s="4"/>
      <c r="U150" s="4"/>
    </row>
    <row r="151" spans="1:21" s="34" customFormat="1" x14ac:dyDescent="0.3">
      <c r="A151" s="33">
        <v>3403</v>
      </c>
      <c r="B151" s="34" t="s">
        <v>92</v>
      </c>
      <c r="C151" s="36">
        <v>270378664</v>
      </c>
      <c r="D151" s="36">
        <v>31369</v>
      </c>
      <c r="E151" s="37">
        <f t="shared" si="27"/>
        <v>8619.2949727437917</v>
      </c>
      <c r="F151" s="38">
        <f t="shared" si="24"/>
        <v>0.90847793322036907</v>
      </c>
      <c r="G151" s="39">
        <f t="shared" si="25"/>
        <v>520.99604926613608</v>
      </c>
      <c r="H151" s="39">
        <f t="shared" si="26"/>
        <v>0</v>
      </c>
      <c r="I151" s="37">
        <f t="shared" si="28"/>
        <v>520.99604926613608</v>
      </c>
      <c r="J151" s="40">
        <f t="shared" si="29"/>
        <v>-102.88948949135292</v>
      </c>
      <c r="K151" s="37">
        <f t="shared" si="30"/>
        <v>418.10655977478314</v>
      </c>
      <c r="L151" s="37">
        <f t="shared" si="31"/>
        <v>16343125.069429424</v>
      </c>
      <c r="M151" s="37">
        <f t="shared" si="32"/>
        <v>13115584.673575172</v>
      </c>
      <c r="N151" s="41">
        <f>'jan-mar'!M151</f>
        <v>10261866.598627873</v>
      </c>
      <c r="O151" s="41">
        <f t="shared" si="33"/>
        <v>2853718.0749472994</v>
      </c>
      <c r="Q151" s="4"/>
      <c r="R151" s="4"/>
      <c r="S151" s="4"/>
      <c r="T151" s="4"/>
      <c r="U151" s="4"/>
    </row>
    <row r="152" spans="1:21" s="34" customFormat="1" x14ac:dyDescent="0.3">
      <c r="A152" s="33">
        <v>3405</v>
      </c>
      <c r="B152" s="34" t="s">
        <v>112</v>
      </c>
      <c r="C152" s="36">
        <v>251126198</v>
      </c>
      <c r="D152" s="36">
        <v>28345</v>
      </c>
      <c r="E152" s="37">
        <f t="shared" si="27"/>
        <v>8859.6294937378734</v>
      </c>
      <c r="F152" s="38">
        <f t="shared" si="24"/>
        <v>0.93380931004465084</v>
      </c>
      <c r="G152" s="39">
        <f t="shared" si="25"/>
        <v>376.79533666968706</v>
      </c>
      <c r="H152" s="39">
        <f t="shared" si="26"/>
        <v>0</v>
      </c>
      <c r="I152" s="37">
        <f t="shared" si="28"/>
        <v>376.79533666968706</v>
      </c>
      <c r="J152" s="40">
        <f t="shared" si="29"/>
        <v>-102.88948949135292</v>
      </c>
      <c r="K152" s="37">
        <f t="shared" si="30"/>
        <v>273.90584717833417</v>
      </c>
      <c r="L152" s="37">
        <f t="shared" si="31"/>
        <v>10680263.81790228</v>
      </c>
      <c r="M152" s="37">
        <f t="shared" si="32"/>
        <v>7763861.2382698823</v>
      </c>
      <c r="N152" s="41">
        <f>'jan-mar'!M152</f>
        <v>5954100.4231153987</v>
      </c>
      <c r="O152" s="41">
        <f t="shared" si="33"/>
        <v>1809760.8151544835</v>
      </c>
      <c r="Q152" s="4"/>
      <c r="R152" s="4"/>
      <c r="S152" s="4"/>
      <c r="T152" s="4"/>
      <c r="U152" s="4"/>
    </row>
    <row r="153" spans="1:21" s="34" customFormat="1" x14ac:dyDescent="0.3">
      <c r="A153" s="33">
        <v>3407</v>
      </c>
      <c r="B153" s="34" t="s">
        <v>113</v>
      </c>
      <c r="C153" s="36">
        <v>236101858</v>
      </c>
      <c r="D153" s="36">
        <v>30560</v>
      </c>
      <c r="E153" s="37">
        <f t="shared" si="27"/>
        <v>7725.8461387434554</v>
      </c>
      <c r="F153" s="38">
        <f t="shared" si="24"/>
        <v>0.814307986291126</v>
      </c>
      <c r="G153" s="39">
        <f t="shared" si="25"/>
        <v>1057.0653496663379</v>
      </c>
      <c r="H153" s="39">
        <f t="shared" si="26"/>
        <v>284.55469371880656</v>
      </c>
      <c r="I153" s="37">
        <f t="shared" si="28"/>
        <v>1341.6200433851445</v>
      </c>
      <c r="J153" s="40">
        <f t="shared" si="29"/>
        <v>-102.88948949135292</v>
      </c>
      <c r="K153" s="37">
        <f t="shared" si="30"/>
        <v>1238.7305538937917</v>
      </c>
      <c r="L153" s="37">
        <f t="shared" si="31"/>
        <v>40999908.52585002</v>
      </c>
      <c r="M153" s="37">
        <f t="shared" si="32"/>
        <v>37855605.726994276</v>
      </c>
      <c r="N153" s="41">
        <f>'jan-mar'!M153</f>
        <v>33213185.425412863</v>
      </c>
      <c r="O153" s="41">
        <f t="shared" si="33"/>
        <v>4642420.3015814126</v>
      </c>
      <c r="Q153" s="4"/>
      <c r="R153" s="4"/>
      <c r="S153" s="4"/>
      <c r="T153" s="4"/>
      <c r="U153" s="4"/>
    </row>
    <row r="154" spans="1:21" s="34" customFormat="1" x14ac:dyDescent="0.3">
      <c r="A154" s="33">
        <v>3411</v>
      </c>
      <c r="B154" s="34" t="s">
        <v>93</v>
      </c>
      <c r="C154" s="36">
        <v>259480285</v>
      </c>
      <c r="D154" s="36">
        <v>34768</v>
      </c>
      <c r="E154" s="37">
        <f t="shared" si="27"/>
        <v>7463.1927346985731</v>
      </c>
      <c r="F154" s="38">
        <f t="shared" si="24"/>
        <v>0.78662418820618463</v>
      </c>
      <c r="G154" s="39">
        <f t="shared" si="25"/>
        <v>1214.6573920932672</v>
      </c>
      <c r="H154" s="39">
        <f t="shared" si="26"/>
        <v>376.4833851345154</v>
      </c>
      <c r="I154" s="37">
        <f t="shared" si="28"/>
        <v>1591.1407772277826</v>
      </c>
      <c r="J154" s="40">
        <f t="shared" si="29"/>
        <v>-102.88948949135292</v>
      </c>
      <c r="K154" s="37">
        <f t="shared" si="30"/>
        <v>1488.2512877364297</v>
      </c>
      <c r="L154" s="37">
        <f t="shared" si="31"/>
        <v>55320782.542655542</v>
      </c>
      <c r="M154" s="37">
        <f t="shared" si="32"/>
        <v>51743520.772020191</v>
      </c>
      <c r="N154" s="41">
        <f>'jan-mar'!M154</f>
        <v>47285118.737341441</v>
      </c>
      <c r="O154" s="41">
        <f t="shared" si="33"/>
        <v>4458402.0346787497</v>
      </c>
      <c r="Q154" s="4"/>
      <c r="R154" s="4"/>
      <c r="S154" s="4"/>
      <c r="T154" s="4"/>
      <c r="U154" s="4"/>
    </row>
    <row r="155" spans="1:21" s="34" customFormat="1" x14ac:dyDescent="0.3">
      <c r="A155" s="33">
        <v>3412</v>
      </c>
      <c r="B155" s="34" t="s">
        <v>94</v>
      </c>
      <c r="C155" s="36">
        <v>51863873</v>
      </c>
      <c r="D155" s="36">
        <v>7674</v>
      </c>
      <c r="E155" s="37">
        <f t="shared" si="27"/>
        <v>6758.3884545217616</v>
      </c>
      <c r="F155" s="38">
        <f t="shared" si="24"/>
        <v>0.71233747011558979</v>
      </c>
      <c r="G155" s="39">
        <f t="shared" si="25"/>
        <v>1637.5399601993543</v>
      </c>
      <c r="H155" s="39">
        <f t="shared" si="26"/>
        <v>623.16488319639939</v>
      </c>
      <c r="I155" s="37">
        <f t="shared" si="28"/>
        <v>2260.7048433957534</v>
      </c>
      <c r="J155" s="40">
        <f t="shared" si="29"/>
        <v>-102.88948949135292</v>
      </c>
      <c r="K155" s="37">
        <f t="shared" si="30"/>
        <v>2157.8153539044006</v>
      </c>
      <c r="L155" s="37">
        <f t="shared" si="31"/>
        <v>17348648.968219012</v>
      </c>
      <c r="M155" s="37">
        <f t="shared" si="32"/>
        <v>16559075.02586237</v>
      </c>
      <c r="N155" s="41">
        <f>'jan-mar'!M155</f>
        <v>15151059.671230968</v>
      </c>
      <c r="O155" s="41">
        <f t="shared" si="33"/>
        <v>1408015.3546314016</v>
      </c>
      <c r="Q155" s="4"/>
      <c r="R155" s="4"/>
      <c r="S155" s="4"/>
      <c r="T155" s="4"/>
      <c r="U155" s="4"/>
    </row>
    <row r="156" spans="1:21" s="34" customFormat="1" x14ac:dyDescent="0.3">
      <c r="A156" s="33">
        <v>3413</v>
      </c>
      <c r="B156" s="34" t="s">
        <v>95</v>
      </c>
      <c r="C156" s="36">
        <v>157067110</v>
      </c>
      <c r="D156" s="36">
        <v>21064</v>
      </c>
      <c r="E156" s="37">
        <f t="shared" si="27"/>
        <v>7456.6611279908848</v>
      </c>
      <c r="F156" s="38">
        <f t="shared" si="24"/>
        <v>0.78593575364382506</v>
      </c>
      <c r="G156" s="39">
        <f t="shared" si="25"/>
        <v>1218.5763561178803</v>
      </c>
      <c r="H156" s="39">
        <f t="shared" si="26"/>
        <v>378.76944748220626</v>
      </c>
      <c r="I156" s="37">
        <f t="shared" si="28"/>
        <v>1597.3458036000866</v>
      </c>
      <c r="J156" s="40">
        <f t="shared" si="29"/>
        <v>-102.88948949135292</v>
      </c>
      <c r="K156" s="37">
        <f t="shared" si="30"/>
        <v>1494.4563141087337</v>
      </c>
      <c r="L156" s="37">
        <f t="shared" si="31"/>
        <v>33646492.007032223</v>
      </c>
      <c r="M156" s="37">
        <f t="shared" si="32"/>
        <v>31479227.800386369</v>
      </c>
      <c r="N156" s="41">
        <f>'jan-mar'!M156</f>
        <v>28479507.958380118</v>
      </c>
      <c r="O156" s="41">
        <f t="shared" si="33"/>
        <v>2999719.8420062512</v>
      </c>
      <c r="Q156" s="4"/>
      <c r="R156" s="4"/>
      <c r="S156" s="4"/>
      <c r="T156" s="4"/>
      <c r="U156" s="4"/>
    </row>
    <row r="157" spans="1:21" s="34" customFormat="1" x14ac:dyDescent="0.3">
      <c r="A157" s="33">
        <v>3414</v>
      </c>
      <c r="B157" s="34" t="s">
        <v>96</v>
      </c>
      <c r="C157" s="36">
        <v>32982667</v>
      </c>
      <c r="D157" s="36">
        <v>5016</v>
      </c>
      <c r="E157" s="37">
        <f t="shared" si="27"/>
        <v>6575.4918261562998</v>
      </c>
      <c r="F157" s="38">
        <f t="shared" si="24"/>
        <v>0.6930600754498013</v>
      </c>
      <c r="G157" s="39">
        <f t="shared" si="25"/>
        <v>1747.2779372186312</v>
      </c>
      <c r="H157" s="39">
        <f t="shared" si="26"/>
        <v>687.17870312431103</v>
      </c>
      <c r="I157" s="37">
        <f t="shared" si="28"/>
        <v>2434.4566403429421</v>
      </c>
      <c r="J157" s="40">
        <f t="shared" si="29"/>
        <v>-102.88948949135292</v>
      </c>
      <c r="K157" s="37">
        <f t="shared" si="30"/>
        <v>2331.5671508515893</v>
      </c>
      <c r="L157" s="37">
        <f t="shared" si="31"/>
        <v>12211234.507960198</v>
      </c>
      <c r="M157" s="37">
        <f t="shared" si="32"/>
        <v>11695140.828671573</v>
      </c>
      <c r="N157" s="41">
        <f>'jan-mar'!M157</f>
        <v>10692966.986082161</v>
      </c>
      <c r="O157" s="41">
        <f t="shared" si="33"/>
        <v>1002173.8425894119</v>
      </c>
      <c r="Q157" s="4"/>
      <c r="R157" s="4"/>
      <c r="S157" s="4"/>
      <c r="T157" s="4"/>
      <c r="U157" s="4"/>
    </row>
    <row r="158" spans="1:21" s="34" customFormat="1" x14ac:dyDescent="0.3">
      <c r="A158" s="33">
        <v>3415</v>
      </c>
      <c r="B158" s="34" t="s">
        <v>97</v>
      </c>
      <c r="C158" s="36">
        <v>59681398</v>
      </c>
      <c r="D158" s="36">
        <v>7905</v>
      </c>
      <c r="E158" s="37">
        <f t="shared" si="27"/>
        <v>7549.8289690069578</v>
      </c>
      <c r="F158" s="38">
        <f t="shared" si="24"/>
        <v>0.79575568995143953</v>
      </c>
      <c r="G158" s="39">
        <f t="shared" si="25"/>
        <v>1162.6756515082363</v>
      </c>
      <c r="H158" s="39">
        <f t="shared" si="26"/>
        <v>346.16070312658076</v>
      </c>
      <c r="I158" s="37">
        <f t="shared" si="28"/>
        <v>1508.8363546348171</v>
      </c>
      <c r="J158" s="40">
        <f t="shared" si="29"/>
        <v>-102.88948949135292</v>
      </c>
      <c r="K158" s="37">
        <f t="shared" si="30"/>
        <v>1405.9468651434643</v>
      </c>
      <c r="L158" s="37">
        <f t="shared" si="31"/>
        <v>11927351.383388229</v>
      </c>
      <c r="M158" s="37">
        <f t="shared" si="32"/>
        <v>11114009.968959086</v>
      </c>
      <c r="N158" s="41">
        <f>'jan-mar'!M158</f>
        <v>10512346.046576856</v>
      </c>
      <c r="O158" s="41">
        <f t="shared" si="33"/>
        <v>601663.92238222994</v>
      </c>
      <c r="Q158" s="4"/>
      <c r="R158" s="4"/>
      <c r="S158" s="4"/>
      <c r="T158" s="4"/>
      <c r="U158" s="4"/>
    </row>
    <row r="159" spans="1:21" s="34" customFormat="1" x14ac:dyDescent="0.3">
      <c r="A159" s="33">
        <v>3416</v>
      </c>
      <c r="B159" s="34" t="s">
        <v>98</v>
      </c>
      <c r="C159" s="36">
        <v>38593427</v>
      </c>
      <c r="D159" s="36">
        <v>6106</v>
      </c>
      <c r="E159" s="37">
        <f t="shared" si="27"/>
        <v>6320.5743530953159</v>
      </c>
      <c r="F159" s="38">
        <f t="shared" si="24"/>
        <v>0.66619164829879496</v>
      </c>
      <c r="G159" s="39">
        <f t="shared" si="25"/>
        <v>1900.2284210552216</v>
      </c>
      <c r="H159" s="39">
        <f t="shared" si="26"/>
        <v>776.39981869565531</v>
      </c>
      <c r="I159" s="37">
        <f t="shared" si="28"/>
        <v>2676.6282397508767</v>
      </c>
      <c r="J159" s="40">
        <f t="shared" si="29"/>
        <v>-102.88948949135292</v>
      </c>
      <c r="K159" s="37">
        <f t="shared" si="30"/>
        <v>2573.7387502595238</v>
      </c>
      <c r="L159" s="37">
        <f t="shared" si="31"/>
        <v>16343492.031918854</v>
      </c>
      <c r="M159" s="37">
        <f t="shared" si="32"/>
        <v>15715248.809084652</v>
      </c>
      <c r="N159" s="41">
        <f>'jan-mar'!M159</f>
        <v>14800308.620398257</v>
      </c>
      <c r="O159" s="41">
        <f t="shared" si="33"/>
        <v>914940.18868639506</v>
      </c>
      <c r="Q159" s="4"/>
      <c r="R159" s="4"/>
      <c r="S159" s="4"/>
      <c r="T159" s="4"/>
      <c r="U159" s="4"/>
    </row>
    <row r="160" spans="1:21" s="34" customFormat="1" x14ac:dyDescent="0.3">
      <c r="A160" s="33">
        <v>3417</v>
      </c>
      <c r="B160" s="34" t="s">
        <v>99</v>
      </c>
      <c r="C160" s="36">
        <v>30804529</v>
      </c>
      <c r="D160" s="36">
        <v>4612</v>
      </c>
      <c r="E160" s="37">
        <f t="shared" si="27"/>
        <v>6679.2127059843888</v>
      </c>
      <c r="F160" s="38">
        <f t="shared" si="24"/>
        <v>0.70399230724323592</v>
      </c>
      <c r="G160" s="39">
        <f t="shared" si="25"/>
        <v>1685.0454093217779</v>
      </c>
      <c r="H160" s="39">
        <f t="shared" si="26"/>
        <v>650.87639518447986</v>
      </c>
      <c r="I160" s="37">
        <f t="shared" si="28"/>
        <v>2335.921804506258</v>
      </c>
      <c r="J160" s="40">
        <f t="shared" si="29"/>
        <v>-102.88948949135292</v>
      </c>
      <c r="K160" s="37">
        <f t="shared" si="30"/>
        <v>2233.0323150149052</v>
      </c>
      <c r="L160" s="37">
        <f t="shared" si="31"/>
        <v>10773271.362382863</v>
      </c>
      <c r="M160" s="37">
        <f t="shared" si="32"/>
        <v>10298745.036848743</v>
      </c>
      <c r="N160" s="41">
        <f>'jan-mar'!M160</f>
        <v>9839256.9240053706</v>
      </c>
      <c r="O160" s="41">
        <f t="shared" si="33"/>
        <v>459488.11284337193</v>
      </c>
      <c r="Q160" s="4"/>
      <c r="R160" s="4"/>
      <c r="S160" s="4"/>
      <c r="T160" s="4"/>
      <c r="U160" s="4"/>
    </row>
    <row r="161" spans="1:21" s="34" customFormat="1" x14ac:dyDescent="0.3">
      <c r="A161" s="33">
        <v>3418</v>
      </c>
      <c r="B161" s="34" t="s">
        <v>100</v>
      </c>
      <c r="C161" s="36">
        <v>46463010</v>
      </c>
      <c r="D161" s="36">
        <v>7203</v>
      </c>
      <c r="E161" s="37">
        <f t="shared" si="27"/>
        <v>6450.5081216159933</v>
      </c>
      <c r="F161" s="38">
        <f t="shared" si="24"/>
        <v>0.67988673146446854</v>
      </c>
      <c r="G161" s="39">
        <f t="shared" si="25"/>
        <v>1822.2681599428151</v>
      </c>
      <c r="H161" s="39">
        <f t="shared" si="26"/>
        <v>730.92299971341822</v>
      </c>
      <c r="I161" s="37">
        <f t="shared" si="28"/>
        <v>2553.1911596562331</v>
      </c>
      <c r="J161" s="40">
        <f t="shared" si="29"/>
        <v>-102.88948949135292</v>
      </c>
      <c r="K161" s="37">
        <f t="shared" si="30"/>
        <v>2450.3016701648803</v>
      </c>
      <c r="L161" s="37">
        <f t="shared" si="31"/>
        <v>18390635.923003849</v>
      </c>
      <c r="M161" s="37">
        <f t="shared" si="32"/>
        <v>17649522.930197634</v>
      </c>
      <c r="N161" s="41">
        <f>'jan-mar'!M161</f>
        <v>16583176.308512723</v>
      </c>
      <c r="O161" s="41">
        <f t="shared" si="33"/>
        <v>1066346.6216849107</v>
      </c>
      <c r="Q161" s="4"/>
      <c r="R161" s="4"/>
      <c r="S161" s="4"/>
      <c r="T161" s="4"/>
      <c r="U161" s="4"/>
    </row>
    <row r="162" spans="1:21" s="34" customFormat="1" x14ac:dyDescent="0.3">
      <c r="A162" s="33">
        <v>3419</v>
      </c>
      <c r="B162" s="34" t="s">
        <v>424</v>
      </c>
      <c r="C162" s="36">
        <v>24882910</v>
      </c>
      <c r="D162" s="36">
        <v>3662</v>
      </c>
      <c r="E162" s="37">
        <f t="shared" si="27"/>
        <v>6794.8962315674498</v>
      </c>
      <c r="F162" s="38">
        <f t="shared" si="24"/>
        <v>0.71618540778819728</v>
      </c>
      <c r="G162" s="39">
        <f t="shared" si="25"/>
        <v>1615.6352939719411</v>
      </c>
      <c r="H162" s="39">
        <f t="shared" si="26"/>
        <v>610.38716123040854</v>
      </c>
      <c r="I162" s="37">
        <f t="shared" si="28"/>
        <v>2226.0224552023496</v>
      </c>
      <c r="J162" s="40">
        <f t="shared" si="29"/>
        <v>-102.88948949135292</v>
      </c>
      <c r="K162" s="37">
        <f t="shared" si="30"/>
        <v>2123.1329657109968</v>
      </c>
      <c r="L162" s="37">
        <f t="shared" si="31"/>
        <v>8151694.2309510047</v>
      </c>
      <c r="M162" s="37">
        <f t="shared" si="32"/>
        <v>7774912.9204336703</v>
      </c>
      <c r="N162" s="41">
        <f>'jan-mar'!M162</f>
        <v>7722562.765656475</v>
      </c>
      <c r="O162" s="41">
        <f t="shared" si="33"/>
        <v>52350.154777195305</v>
      </c>
      <c r="Q162" s="4"/>
      <c r="R162" s="4"/>
      <c r="S162" s="4"/>
      <c r="T162" s="4"/>
      <c r="U162" s="4"/>
    </row>
    <row r="163" spans="1:21" s="34" customFormat="1" x14ac:dyDescent="0.3">
      <c r="A163" s="33">
        <v>3420</v>
      </c>
      <c r="B163" s="34" t="s">
        <v>101</v>
      </c>
      <c r="C163" s="36">
        <v>159598574</v>
      </c>
      <c r="D163" s="36">
        <v>21254</v>
      </c>
      <c r="E163" s="37">
        <f t="shared" si="27"/>
        <v>7509.107650324645</v>
      </c>
      <c r="F163" s="38">
        <f t="shared" si="24"/>
        <v>0.79146364291609617</v>
      </c>
      <c r="G163" s="39">
        <f t="shared" si="25"/>
        <v>1187.108442717624</v>
      </c>
      <c r="H163" s="39">
        <f t="shared" si="26"/>
        <v>360.41316466539024</v>
      </c>
      <c r="I163" s="37">
        <f t="shared" si="28"/>
        <v>1547.5216073830143</v>
      </c>
      <c r="J163" s="40">
        <f t="shared" si="29"/>
        <v>-102.88948949135292</v>
      </c>
      <c r="K163" s="37">
        <f t="shared" si="30"/>
        <v>1444.6321178916614</v>
      </c>
      <c r="L163" s="37">
        <f t="shared" si="31"/>
        <v>32891024.243318584</v>
      </c>
      <c r="M163" s="37">
        <f t="shared" si="32"/>
        <v>30704211.033669371</v>
      </c>
      <c r="N163" s="41">
        <f>'jan-mar'!M163</f>
        <v>28208775.840049896</v>
      </c>
      <c r="O163" s="41">
        <f t="shared" si="33"/>
        <v>2495435.1936194748</v>
      </c>
      <c r="Q163" s="4"/>
      <c r="R163" s="4"/>
      <c r="S163" s="4"/>
      <c r="T163" s="4"/>
      <c r="U163" s="4"/>
    </row>
    <row r="164" spans="1:21" s="34" customFormat="1" x14ac:dyDescent="0.3">
      <c r="A164" s="33">
        <v>3421</v>
      </c>
      <c r="B164" s="34" t="s">
        <v>102</v>
      </c>
      <c r="C164" s="36">
        <v>51958652</v>
      </c>
      <c r="D164" s="36">
        <v>6627</v>
      </c>
      <c r="E164" s="37">
        <f t="shared" si="27"/>
        <v>7840.4484683869023</v>
      </c>
      <c r="F164" s="38">
        <f t="shared" si="24"/>
        <v>0.82638712825180261</v>
      </c>
      <c r="G164" s="39">
        <f t="shared" si="25"/>
        <v>988.30395188026978</v>
      </c>
      <c r="H164" s="39">
        <f t="shared" si="26"/>
        <v>244.44387834360018</v>
      </c>
      <c r="I164" s="37">
        <f t="shared" si="28"/>
        <v>1232.7478302238699</v>
      </c>
      <c r="J164" s="40">
        <f t="shared" si="29"/>
        <v>-102.88948949135292</v>
      </c>
      <c r="K164" s="37">
        <f t="shared" si="30"/>
        <v>1129.858340732517</v>
      </c>
      <c r="L164" s="37">
        <f t="shared" si="31"/>
        <v>8169419.8708935855</v>
      </c>
      <c r="M164" s="37">
        <f t="shared" si="32"/>
        <v>7487571.2240343904</v>
      </c>
      <c r="N164" s="41">
        <f>'jan-mar'!M164</f>
        <v>7242312.138819078</v>
      </c>
      <c r="O164" s="41">
        <f t="shared" si="33"/>
        <v>245259.08521531243</v>
      </c>
      <c r="Q164" s="4"/>
      <c r="R164" s="4"/>
      <c r="S164" s="4"/>
      <c r="T164" s="4"/>
      <c r="U164" s="4"/>
    </row>
    <row r="165" spans="1:21" s="34" customFormat="1" x14ac:dyDescent="0.3">
      <c r="A165" s="33">
        <v>3422</v>
      </c>
      <c r="B165" s="34" t="s">
        <v>103</v>
      </c>
      <c r="C165" s="36">
        <v>35023975</v>
      </c>
      <c r="D165" s="36">
        <v>4356</v>
      </c>
      <c r="E165" s="37">
        <f t="shared" si="27"/>
        <v>8040.3983011937553</v>
      </c>
      <c r="F165" s="38">
        <f t="shared" si="24"/>
        <v>0.84746193906063871</v>
      </c>
      <c r="G165" s="39">
        <f t="shared" si="25"/>
        <v>868.33405219615793</v>
      </c>
      <c r="H165" s="39">
        <f t="shared" si="26"/>
        <v>174.46143686120161</v>
      </c>
      <c r="I165" s="37">
        <f t="shared" si="28"/>
        <v>1042.7954890573596</v>
      </c>
      <c r="J165" s="40">
        <f t="shared" si="29"/>
        <v>-102.88948949135292</v>
      </c>
      <c r="K165" s="37">
        <f t="shared" si="30"/>
        <v>939.9059995660067</v>
      </c>
      <c r="L165" s="37">
        <f t="shared" si="31"/>
        <v>4542417.150333859</v>
      </c>
      <c r="M165" s="37">
        <f t="shared" si="32"/>
        <v>4094230.5341095254</v>
      </c>
      <c r="N165" s="41">
        <f>'jan-mar'!M165</f>
        <v>5978380.6708081951</v>
      </c>
      <c r="O165" s="41">
        <f t="shared" si="33"/>
        <v>-1884150.1366986698</v>
      </c>
      <c r="Q165" s="4"/>
      <c r="R165" s="4"/>
      <c r="S165" s="4"/>
      <c r="T165" s="4"/>
      <c r="U165" s="4"/>
    </row>
    <row r="166" spans="1:21" s="34" customFormat="1" x14ac:dyDescent="0.3">
      <c r="A166" s="33">
        <v>3423</v>
      </c>
      <c r="B166" s="34" t="s">
        <v>104</v>
      </c>
      <c r="C166" s="36">
        <v>16410300</v>
      </c>
      <c r="D166" s="36">
        <v>2419</v>
      </c>
      <c r="E166" s="37">
        <f t="shared" si="27"/>
        <v>6783.9189747829678</v>
      </c>
      <c r="F166" s="38">
        <f t="shared" si="24"/>
        <v>0.71502839951924591</v>
      </c>
      <c r="G166" s="39">
        <f t="shared" si="25"/>
        <v>1622.2216480426305</v>
      </c>
      <c r="H166" s="39">
        <f t="shared" si="26"/>
        <v>614.22920110497716</v>
      </c>
      <c r="I166" s="37">
        <f t="shared" si="28"/>
        <v>2236.4508491476076</v>
      </c>
      <c r="J166" s="40">
        <f t="shared" si="29"/>
        <v>-102.88948949135292</v>
      </c>
      <c r="K166" s="37">
        <f t="shared" si="30"/>
        <v>2133.5613596562548</v>
      </c>
      <c r="L166" s="37">
        <f t="shared" si="31"/>
        <v>5409974.6040880624</v>
      </c>
      <c r="M166" s="37">
        <f t="shared" si="32"/>
        <v>5161084.9290084802</v>
      </c>
      <c r="N166" s="41">
        <f>'jan-mar'!M166</f>
        <v>5011042.9768904988</v>
      </c>
      <c r="O166" s="41">
        <f t="shared" si="33"/>
        <v>150041.95211798139</v>
      </c>
      <c r="Q166" s="4"/>
      <c r="R166" s="4"/>
      <c r="S166" s="4"/>
      <c r="T166" s="4"/>
      <c r="U166" s="4"/>
    </row>
    <row r="167" spans="1:21" s="34" customFormat="1" x14ac:dyDescent="0.3">
      <c r="A167" s="33">
        <v>3424</v>
      </c>
      <c r="B167" s="34" t="s">
        <v>105</v>
      </c>
      <c r="C167" s="36">
        <v>15315633</v>
      </c>
      <c r="D167" s="36">
        <v>1780</v>
      </c>
      <c r="E167" s="37">
        <f t="shared" si="27"/>
        <v>8604.2882022471913</v>
      </c>
      <c r="F167" s="38">
        <f t="shared" si="24"/>
        <v>0.90689621222251759</v>
      </c>
      <c r="G167" s="39">
        <f t="shared" si="25"/>
        <v>530.0001115640963</v>
      </c>
      <c r="H167" s="39">
        <f t="shared" si="26"/>
        <v>0</v>
      </c>
      <c r="I167" s="37">
        <f t="shared" si="28"/>
        <v>530.0001115640963</v>
      </c>
      <c r="J167" s="40">
        <f t="shared" si="29"/>
        <v>-102.88948949135292</v>
      </c>
      <c r="K167" s="37">
        <f t="shared" si="30"/>
        <v>427.11062207274335</v>
      </c>
      <c r="L167" s="37">
        <f t="shared" si="31"/>
        <v>943400.19858409138</v>
      </c>
      <c r="M167" s="37">
        <f t="shared" si="32"/>
        <v>760256.90728948312</v>
      </c>
      <c r="N167" s="41">
        <f>'jan-mar'!M167</f>
        <v>1522779.3230116118</v>
      </c>
      <c r="O167" s="41">
        <f t="shared" si="33"/>
        <v>-762522.4157221287</v>
      </c>
      <c r="Q167" s="4"/>
      <c r="R167" s="4"/>
      <c r="S167" s="4"/>
      <c r="T167" s="4"/>
      <c r="U167" s="4"/>
    </row>
    <row r="168" spans="1:21" s="34" customFormat="1" x14ac:dyDescent="0.3">
      <c r="A168" s="33">
        <v>3425</v>
      </c>
      <c r="B168" s="34" t="s">
        <v>106</v>
      </c>
      <c r="C168" s="36">
        <v>8378979</v>
      </c>
      <c r="D168" s="36">
        <v>1268</v>
      </c>
      <c r="E168" s="37">
        <f t="shared" si="27"/>
        <v>6608.027602523659</v>
      </c>
      <c r="F168" s="38">
        <f t="shared" si="24"/>
        <v>0.69648936229558256</v>
      </c>
      <c r="G168" s="39">
        <f t="shared" si="25"/>
        <v>1727.7564713982158</v>
      </c>
      <c r="H168" s="39">
        <f t="shared" si="26"/>
        <v>675.79118139573529</v>
      </c>
      <c r="I168" s="37">
        <f t="shared" si="28"/>
        <v>2403.5476527939509</v>
      </c>
      <c r="J168" s="40">
        <f t="shared" si="29"/>
        <v>-102.88948949135292</v>
      </c>
      <c r="K168" s="37">
        <f t="shared" si="30"/>
        <v>2300.658163302598</v>
      </c>
      <c r="L168" s="37">
        <f t="shared" si="31"/>
        <v>3047698.4237427297</v>
      </c>
      <c r="M168" s="37">
        <f t="shared" si="32"/>
        <v>2917234.5510676941</v>
      </c>
      <c r="N168" s="41">
        <f>'jan-mar'!M168</f>
        <v>2854528.7166172611</v>
      </c>
      <c r="O168" s="41">
        <f t="shared" si="33"/>
        <v>62705.834450433031</v>
      </c>
      <c r="Q168" s="4"/>
      <c r="R168" s="4"/>
      <c r="S168" s="4"/>
      <c r="T168" s="4"/>
      <c r="U168" s="4"/>
    </row>
    <row r="169" spans="1:21" s="34" customFormat="1" x14ac:dyDescent="0.3">
      <c r="A169" s="33">
        <v>3426</v>
      </c>
      <c r="B169" s="34" t="s">
        <v>107</v>
      </c>
      <c r="C169" s="36">
        <v>9373069</v>
      </c>
      <c r="D169" s="36">
        <v>1562</v>
      </c>
      <c r="E169" s="37">
        <f t="shared" si="27"/>
        <v>6000.6843790012808</v>
      </c>
      <c r="F169" s="38">
        <f t="shared" si="24"/>
        <v>0.6324750875543429</v>
      </c>
      <c r="G169" s="39">
        <f t="shared" si="25"/>
        <v>2092.1624055116426</v>
      </c>
      <c r="H169" s="39">
        <f t="shared" si="26"/>
        <v>888.3613096285676</v>
      </c>
      <c r="I169" s="37">
        <f t="shared" si="28"/>
        <v>2980.5237151402102</v>
      </c>
      <c r="J169" s="40">
        <f t="shared" si="29"/>
        <v>-102.88948949135292</v>
      </c>
      <c r="K169" s="37">
        <f t="shared" si="30"/>
        <v>2877.6342256488574</v>
      </c>
      <c r="L169" s="37">
        <f t="shared" si="31"/>
        <v>4655578.0430490086</v>
      </c>
      <c r="M169" s="37">
        <f t="shared" si="32"/>
        <v>4494864.6604635157</v>
      </c>
      <c r="N169" s="41">
        <f>'jan-mar'!M169</f>
        <v>4365590.5761483917</v>
      </c>
      <c r="O169" s="41">
        <f t="shared" si="33"/>
        <v>129274.08431512397</v>
      </c>
      <c r="Q169" s="4"/>
      <c r="R169" s="4"/>
      <c r="S169" s="4"/>
      <c r="T169" s="4"/>
      <c r="U169" s="4"/>
    </row>
    <row r="170" spans="1:21" s="34" customFormat="1" x14ac:dyDescent="0.3">
      <c r="A170" s="33">
        <v>3427</v>
      </c>
      <c r="B170" s="34" t="s">
        <v>108</v>
      </c>
      <c r="C170" s="36">
        <v>44107042</v>
      </c>
      <c r="D170" s="36">
        <v>5578</v>
      </c>
      <c r="E170" s="37">
        <f t="shared" si="27"/>
        <v>7907.3219792040154</v>
      </c>
      <c r="F170" s="38">
        <f t="shared" si="24"/>
        <v>0.83343562921231451</v>
      </c>
      <c r="G170" s="39">
        <f t="shared" si="25"/>
        <v>948.1798453900019</v>
      </c>
      <c r="H170" s="39">
        <f t="shared" si="26"/>
        <v>221.03814955761058</v>
      </c>
      <c r="I170" s="37">
        <f t="shared" si="28"/>
        <v>1169.2179949476124</v>
      </c>
      <c r="J170" s="40">
        <f t="shared" si="29"/>
        <v>-102.88948949135292</v>
      </c>
      <c r="K170" s="37">
        <f t="shared" si="30"/>
        <v>1066.3285054562596</v>
      </c>
      <c r="L170" s="37">
        <f t="shared" si="31"/>
        <v>6521897.9758177819</v>
      </c>
      <c r="M170" s="37">
        <f t="shared" si="32"/>
        <v>5947980.4034350161</v>
      </c>
      <c r="N170" s="41">
        <f>'jan-mar'!M170</f>
        <v>6741286.1481790859</v>
      </c>
      <c r="O170" s="41">
        <f t="shared" si="33"/>
        <v>-793305.74474406987</v>
      </c>
      <c r="Q170" s="4"/>
      <c r="R170" s="4"/>
      <c r="S170" s="4"/>
      <c r="T170" s="4"/>
      <c r="U170" s="4"/>
    </row>
    <row r="171" spans="1:21" s="34" customFormat="1" x14ac:dyDescent="0.3">
      <c r="A171" s="33">
        <v>3428</v>
      </c>
      <c r="B171" s="34" t="s">
        <v>109</v>
      </c>
      <c r="C171" s="36">
        <v>19609623</v>
      </c>
      <c r="D171" s="36">
        <v>2432</v>
      </c>
      <c r="E171" s="37">
        <f t="shared" si="27"/>
        <v>8063.1673519736842</v>
      </c>
      <c r="F171" s="38">
        <f t="shared" si="24"/>
        <v>0.84986180822155633</v>
      </c>
      <c r="G171" s="39">
        <f t="shared" si="25"/>
        <v>854.67262172820062</v>
      </c>
      <c r="H171" s="39">
        <f t="shared" si="26"/>
        <v>166.49226908822652</v>
      </c>
      <c r="I171" s="37">
        <f t="shared" si="28"/>
        <v>1021.1648908164271</v>
      </c>
      <c r="J171" s="40">
        <f t="shared" si="29"/>
        <v>-102.88948949135292</v>
      </c>
      <c r="K171" s="37">
        <f t="shared" si="30"/>
        <v>918.2754013250742</v>
      </c>
      <c r="L171" s="37">
        <f t="shared" si="31"/>
        <v>2483473.0144655509</v>
      </c>
      <c r="M171" s="37">
        <f t="shared" si="32"/>
        <v>2233245.7760225805</v>
      </c>
      <c r="N171" s="41">
        <f>'jan-mar'!M171</f>
        <v>2641823.2053731694</v>
      </c>
      <c r="O171" s="41">
        <f t="shared" si="33"/>
        <v>-408577.42935058894</v>
      </c>
      <c r="Q171" s="4"/>
      <c r="R171" s="4"/>
      <c r="S171" s="4"/>
      <c r="T171" s="4"/>
      <c r="U171" s="4"/>
    </row>
    <row r="172" spans="1:21" s="34" customFormat="1" x14ac:dyDescent="0.3">
      <c r="A172" s="33">
        <v>3429</v>
      </c>
      <c r="B172" s="34" t="s">
        <v>110</v>
      </c>
      <c r="C172" s="36">
        <v>10331077</v>
      </c>
      <c r="D172" s="36">
        <v>1545</v>
      </c>
      <c r="E172" s="37">
        <f t="shared" si="27"/>
        <v>6686.7812297734627</v>
      </c>
      <c r="F172" s="38">
        <f t="shared" si="24"/>
        <v>0.70479003337642543</v>
      </c>
      <c r="G172" s="39">
        <f t="shared" si="25"/>
        <v>1680.5042950483335</v>
      </c>
      <c r="H172" s="39">
        <f t="shared" si="26"/>
        <v>648.22741185830398</v>
      </c>
      <c r="I172" s="37">
        <f t="shared" si="28"/>
        <v>2328.7317069066376</v>
      </c>
      <c r="J172" s="40">
        <f t="shared" si="29"/>
        <v>-102.88948949135292</v>
      </c>
      <c r="K172" s="37">
        <f t="shared" si="30"/>
        <v>2225.8422174152847</v>
      </c>
      <c r="L172" s="37">
        <f t="shared" si="31"/>
        <v>3597890.4871707549</v>
      </c>
      <c r="M172" s="37">
        <f t="shared" si="32"/>
        <v>3438926.2259066147</v>
      </c>
      <c r="N172" s="41">
        <f>'jan-mar'!M172</f>
        <v>3364956.3312095162</v>
      </c>
      <c r="O172" s="41">
        <f t="shared" si="33"/>
        <v>73969.894697098527</v>
      </c>
      <c r="Q172" s="4"/>
      <c r="R172" s="4"/>
      <c r="S172" s="4"/>
      <c r="T172" s="4"/>
      <c r="U172" s="4"/>
    </row>
    <row r="173" spans="1:21" s="34" customFormat="1" x14ac:dyDescent="0.3">
      <c r="A173" s="33">
        <v>3430</v>
      </c>
      <c r="B173" s="34" t="s">
        <v>111</v>
      </c>
      <c r="C173" s="36">
        <v>13616574</v>
      </c>
      <c r="D173" s="36">
        <v>1891</v>
      </c>
      <c r="E173" s="37">
        <f t="shared" si="27"/>
        <v>7200.7265996827073</v>
      </c>
      <c r="F173" s="38">
        <f t="shared" si="24"/>
        <v>0.7589601283690901</v>
      </c>
      <c r="G173" s="39">
        <f t="shared" si="25"/>
        <v>1372.1370731027866</v>
      </c>
      <c r="H173" s="39">
        <f t="shared" si="26"/>
        <v>468.34653239006838</v>
      </c>
      <c r="I173" s="37">
        <f t="shared" si="28"/>
        <v>1840.4836054928551</v>
      </c>
      <c r="J173" s="40">
        <f t="shared" si="29"/>
        <v>-102.88948949135292</v>
      </c>
      <c r="K173" s="37">
        <f t="shared" si="30"/>
        <v>1737.5941160015022</v>
      </c>
      <c r="L173" s="37">
        <f t="shared" si="31"/>
        <v>3480354.4979869891</v>
      </c>
      <c r="M173" s="37">
        <f t="shared" si="32"/>
        <v>3285790.4733588407</v>
      </c>
      <c r="N173" s="41">
        <f>'jan-mar'!M173</f>
        <v>2998653.6546713263</v>
      </c>
      <c r="O173" s="41">
        <f t="shared" si="33"/>
        <v>287136.8186875144</v>
      </c>
      <c r="Q173" s="4"/>
      <c r="R173" s="4"/>
      <c r="S173" s="4"/>
      <c r="T173" s="4"/>
      <c r="U173" s="4"/>
    </row>
    <row r="174" spans="1:21" s="34" customFormat="1" x14ac:dyDescent="0.3">
      <c r="A174" s="33">
        <v>3431</v>
      </c>
      <c r="B174" s="34" t="s">
        <v>114</v>
      </c>
      <c r="C174" s="36">
        <v>17487183</v>
      </c>
      <c r="D174" s="36">
        <v>2553</v>
      </c>
      <c r="E174" s="37">
        <f t="shared" si="27"/>
        <v>6849.6603995299647</v>
      </c>
      <c r="F174" s="38">
        <f t="shared" si="24"/>
        <v>0.72195757805066607</v>
      </c>
      <c r="G174" s="39">
        <f t="shared" si="25"/>
        <v>1582.7767931944322</v>
      </c>
      <c r="H174" s="39">
        <f t="shared" si="26"/>
        <v>591.21970244352826</v>
      </c>
      <c r="I174" s="37">
        <f t="shared" si="28"/>
        <v>2173.9964956379604</v>
      </c>
      <c r="J174" s="40">
        <f t="shared" si="29"/>
        <v>-102.88948949135292</v>
      </c>
      <c r="K174" s="37">
        <f t="shared" si="30"/>
        <v>2071.1070061466075</v>
      </c>
      <c r="L174" s="37">
        <f t="shared" si="31"/>
        <v>5550213.0533637125</v>
      </c>
      <c r="M174" s="37">
        <f t="shared" si="32"/>
        <v>5287536.1866922891</v>
      </c>
      <c r="N174" s="41">
        <f>'jan-mar'!M174</f>
        <v>4714039.9781733966</v>
      </c>
      <c r="O174" s="41">
        <f t="shared" si="33"/>
        <v>573496.20851889253</v>
      </c>
      <c r="Q174" s="4"/>
      <c r="R174" s="4"/>
      <c r="S174" s="4"/>
      <c r="T174" s="4"/>
      <c r="U174" s="4"/>
    </row>
    <row r="175" spans="1:21" s="34" customFormat="1" x14ac:dyDescent="0.3">
      <c r="A175" s="33">
        <v>3432</v>
      </c>
      <c r="B175" s="34" t="s">
        <v>115</v>
      </c>
      <c r="C175" s="36">
        <v>15354607</v>
      </c>
      <c r="D175" s="36">
        <v>1975</v>
      </c>
      <c r="E175" s="37">
        <f t="shared" si="27"/>
        <v>7774.4845569620256</v>
      </c>
      <c r="F175" s="38">
        <f t="shared" si="24"/>
        <v>0.81943449951500846</v>
      </c>
      <c r="G175" s="39">
        <f t="shared" si="25"/>
        <v>1027.8822987351957</v>
      </c>
      <c r="H175" s="39">
        <f t="shared" si="26"/>
        <v>267.53124734230698</v>
      </c>
      <c r="I175" s="37">
        <f t="shared" si="28"/>
        <v>1295.4135460775028</v>
      </c>
      <c r="J175" s="40">
        <f t="shared" si="29"/>
        <v>-102.88948949135292</v>
      </c>
      <c r="K175" s="37">
        <f t="shared" si="30"/>
        <v>1192.52405658615</v>
      </c>
      <c r="L175" s="37">
        <f t="shared" si="31"/>
        <v>2558441.7535030679</v>
      </c>
      <c r="M175" s="37">
        <f t="shared" si="32"/>
        <v>2355235.0117576462</v>
      </c>
      <c r="N175" s="41">
        <f>'jan-mar'!M175</f>
        <v>2900766.4502516496</v>
      </c>
      <c r="O175" s="41">
        <f t="shared" si="33"/>
        <v>-545531.43849400338</v>
      </c>
      <c r="Q175" s="4"/>
      <c r="R175" s="4"/>
      <c r="S175" s="4"/>
      <c r="T175" s="4"/>
      <c r="U175" s="4"/>
    </row>
    <row r="176" spans="1:21" s="34" customFormat="1" x14ac:dyDescent="0.3">
      <c r="A176" s="33">
        <v>3433</v>
      </c>
      <c r="B176" s="34" t="s">
        <v>116</v>
      </c>
      <c r="C176" s="36">
        <v>23365660</v>
      </c>
      <c r="D176" s="36">
        <v>2197</v>
      </c>
      <c r="E176" s="37">
        <f t="shared" si="27"/>
        <v>10635.257168866636</v>
      </c>
      <c r="F176" s="38">
        <f t="shared" si="24"/>
        <v>1.1209613411064629</v>
      </c>
      <c r="G176" s="39">
        <f t="shared" si="25"/>
        <v>-688.58126840757029</v>
      </c>
      <c r="H176" s="39">
        <f t="shared" si="26"/>
        <v>0</v>
      </c>
      <c r="I176" s="37">
        <f t="shared" si="28"/>
        <v>-688.58126840757029</v>
      </c>
      <c r="J176" s="40">
        <f t="shared" si="29"/>
        <v>-102.88948949135292</v>
      </c>
      <c r="K176" s="37">
        <f t="shared" si="30"/>
        <v>-791.47075789892324</v>
      </c>
      <c r="L176" s="37">
        <f t="shared" si="31"/>
        <v>-1512813.0466914319</v>
      </c>
      <c r="M176" s="37">
        <f t="shared" si="32"/>
        <v>-1738861.2551039343</v>
      </c>
      <c r="N176" s="41">
        <f>'jan-mar'!M176</f>
        <v>-2188.7302245721144</v>
      </c>
      <c r="O176" s="41">
        <f t="shared" si="33"/>
        <v>-1736672.5248793622</v>
      </c>
      <c r="Q176" s="4"/>
      <c r="R176" s="4"/>
      <c r="S176" s="4"/>
      <c r="T176" s="4"/>
      <c r="U176" s="4"/>
    </row>
    <row r="177" spans="1:21" s="34" customFormat="1" x14ac:dyDescent="0.3">
      <c r="A177" s="33">
        <v>3434</v>
      </c>
      <c r="B177" s="34" t="s">
        <v>117</v>
      </c>
      <c r="C177" s="36">
        <v>17244306</v>
      </c>
      <c r="D177" s="36">
        <v>2228</v>
      </c>
      <c r="E177" s="37">
        <f t="shared" si="27"/>
        <v>7739.8141831238781</v>
      </c>
      <c r="F177" s="38">
        <f t="shared" si="24"/>
        <v>0.81578022504498982</v>
      </c>
      <c r="G177" s="39">
        <f t="shared" si="25"/>
        <v>1048.6845230380843</v>
      </c>
      <c r="H177" s="39">
        <f t="shared" si="26"/>
        <v>279.66587818565858</v>
      </c>
      <c r="I177" s="37">
        <f t="shared" si="28"/>
        <v>1328.3504012237429</v>
      </c>
      <c r="J177" s="40">
        <f t="shared" si="29"/>
        <v>-102.88948949135292</v>
      </c>
      <c r="K177" s="37">
        <f t="shared" si="30"/>
        <v>1225.4609117323901</v>
      </c>
      <c r="L177" s="37">
        <f t="shared" si="31"/>
        <v>2959564.6939264992</v>
      </c>
      <c r="M177" s="37">
        <f t="shared" si="32"/>
        <v>2730326.9113397649</v>
      </c>
      <c r="N177" s="41">
        <f>'jan-mar'!M177</f>
        <v>3306412.3661066708</v>
      </c>
      <c r="O177" s="41">
        <f t="shared" si="33"/>
        <v>-576085.45476690587</v>
      </c>
      <c r="Q177" s="4"/>
      <c r="R177" s="4"/>
      <c r="S177" s="4"/>
      <c r="T177" s="4"/>
      <c r="U177" s="4"/>
    </row>
    <row r="178" spans="1:21" s="34" customFormat="1" x14ac:dyDescent="0.3">
      <c r="A178" s="33">
        <v>3435</v>
      </c>
      <c r="B178" s="34" t="s">
        <v>118</v>
      </c>
      <c r="C178" s="36">
        <v>28264617</v>
      </c>
      <c r="D178" s="36">
        <v>3570</v>
      </c>
      <c r="E178" s="37">
        <f t="shared" si="27"/>
        <v>7917.2596638655459</v>
      </c>
      <c r="F178" s="38">
        <f t="shared" si="24"/>
        <v>0.83448306606774791</v>
      </c>
      <c r="G178" s="39">
        <f t="shared" si="25"/>
        <v>942.2172345930835</v>
      </c>
      <c r="H178" s="39">
        <f t="shared" si="26"/>
        <v>217.5599599260749</v>
      </c>
      <c r="I178" s="37">
        <f t="shared" si="28"/>
        <v>1159.7771945191585</v>
      </c>
      <c r="J178" s="40">
        <f t="shared" si="29"/>
        <v>-102.88948949135292</v>
      </c>
      <c r="K178" s="37">
        <f t="shared" si="30"/>
        <v>1056.8877050278056</v>
      </c>
      <c r="L178" s="37">
        <f t="shared" si="31"/>
        <v>4140404.5844333959</v>
      </c>
      <c r="M178" s="37">
        <f t="shared" si="32"/>
        <v>3773089.106949266</v>
      </c>
      <c r="N178" s="41">
        <f>'jan-mar'!M178</f>
        <v>4825919.3371637408</v>
      </c>
      <c r="O178" s="41">
        <f t="shared" si="33"/>
        <v>-1052830.2302144747</v>
      </c>
      <c r="Q178" s="4"/>
      <c r="R178" s="4"/>
      <c r="S178" s="4"/>
      <c r="T178" s="4"/>
      <c r="U178" s="4"/>
    </row>
    <row r="179" spans="1:21" s="34" customFormat="1" x14ac:dyDescent="0.3">
      <c r="A179" s="33">
        <v>3436</v>
      </c>
      <c r="B179" s="34" t="s">
        <v>119</v>
      </c>
      <c r="C179" s="36">
        <v>58833925</v>
      </c>
      <c r="D179" s="36">
        <v>5723</v>
      </c>
      <c r="E179" s="37">
        <f t="shared" si="27"/>
        <v>10280.259479294076</v>
      </c>
      <c r="F179" s="38">
        <f t="shared" si="24"/>
        <v>1.0835444098678026</v>
      </c>
      <c r="G179" s="39">
        <f t="shared" si="25"/>
        <v>-475.58265466403464</v>
      </c>
      <c r="H179" s="39">
        <f t="shared" si="26"/>
        <v>0</v>
      </c>
      <c r="I179" s="37">
        <f t="shared" si="28"/>
        <v>-475.58265466403464</v>
      </c>
      <c r="J179" s="40">
        <f t="shared" si="29"/>
        <v>-102.88948949135292</v>
      </c>
      <c r="K179" s="37">
        <f t="shared" si="30"/>
        <v>-578.47214415538758</v>
      </c>
      <c r="L179" s="37">
        <f t="shared" si="31"/>
        <v>-2721759.5326422704</v>
      </c>
      <c r="M179" s="37">
        <f t="shared" si="32"/>
        <v>-3310596.0810012831</v>
      </c>
      <c r="N179" s="41">
        <f>'jan-mar'!M179</f>
        <v>466165.67561437149</v>
      </c>
      <c r="O179" s="41">
        <f t="shared" si="33"/>
        <v>-3776761.7566156546</v>
      </c>
      <c r="Q179" s="4"/>
      <c r="R179" s="4"/>
      <c r="S179" s="4"/>
      <c r="T179" s="4"/>
      <c r="U179" s="4"/>
    </row>
    <row r="180" spans="1:21" s="34" customFormat="1" x14ac:dyDescent="0.3">
      <c r="A180" s="33">
        <v>3437</v>
      </c>
      <c r="B180" s="34" t="s">
        <v>120</v>
      </c>
      <c r="C180" s="36">
        <v>37154506</v>
      </c>
      <c r="D180" s="36">
        <v>5739</v>
      </c>
      <c r="E180" s="37">
        <f t="shared" si="27"/>
        <v>6474.0383342045652</v>
      </c>
      <c r="F180" s="38">
        <f t="shared" si="24"/>
        <v>0.68236682745472066</v>
      </c>
      <c r="G180" s="39">
        <f t="shared" si="25"/>
        <v>1808.1500323896719</v>
      </c>
      <c r="H180" s="39">
        <f t="shared" si="26"/>
        <v>722.68742530741815</v>
      </c>
      <c r="I180" s="37">
        <f t="shared" si="28"/>
        <v>2530.83745769709</v>
      </c>
      <c r="J180" s="40">
        <f t="shared" si="29"/>
        <v>-102.88948949135292</v>
      </c>
      <c r="K180" s="37">
        <f t="shared" si="30"/>
        <v>2427.9479682057372</v>
      </c>
      <c r="L180" s="37">
        <f t="shared" si="31"/>
        <v>14524476.1697236</v>
      </c>
      <c r="M180" s="37">
        <f t="shared" si="32"/>
        <v>13933993.389532726</v>
      </c>
      <c r="N180" s="41">
        <f>'jan-mar'!M180</f>
        <v>12953170.235541372</v>
      </c>
      <c r="O180" s="41">
        <f t="shared" si="33"/>
        <v>980823.15399135463</v>
      </c>
      <c r="Q180" s="4"/>
      <c r="R180" s="4"/>
      <c r="S180" s="4"/>
      <c r="T180" s="4"/>
      <c r="U180" s="4"/>
    </row>
    <row r="181" spans="1:21" s="34" customFormat="1" x14ac:dyDescent="0.3">
      <c r="A181" s="33">
        <v>3438</v>
      </c>
      <c r="B181" s="34" t="s">
        <v>121</v>
      </c>
      <c r="C181" s="36">
        <v>27819177</v>
      </c>
      <c r="D181" s="36">
        <v>3119</v>
      </c>
      <c r="E181" s="37">
        <f t="shared" si="27"/>
        <v>8919.2616223148452</v>
      </c>
      <c r="F181" s="38">
        <f t="shared" si="24"/>
        <v>0.94009456575227557</v>
      </c>
      <c r="G181" s="39">
        <f t="shared" si="25"/>
        <v>341.016059523504</v>
      </c>
      <c r="H181" s="39">
        <f t="shared" si="26"/>
        <v>0</v>
      </c>
      <c r="I181" s="37">
        <f t="shared" si="28"/>
        <v>341.016059523504</v>
      </c>
      <c r="J181" s="40">
        <f t="shared" si="29"/>
        <v>-102.88948949135292</v>
      </c>
      <c r="K181" s="37">
        <f t="shared" si="30"/>
        <v>238.12657003215108</v>
      </c>
      <c r="L181" s="37">
        <f t="shared" si="31"/>
        <v>1063629.0896538089</v>
      </c>
      <c r="M181" s="37">
        <f t="shared" si="32"/>
        <v>742716.77193027921</v>
      </c>
      <c r="N181" s="41">
        <f>'jan-mar'!M181</f>
        <v>1595355.9567265294</v>
      </c>
      <c r="O181" s="41">
        <f t="shared" si="33"/>
        <v>-852639.18479625019</v>
      </c>
      <c r="Q181" s="4"/>
      <c r="R181" s="4"/>
      <c r="S181" s="4"/>
      <c r="T181" s="4"/>
      <c r="U181" s="4"/>
    </row>
    <row r="182" spans="1:21" s="34" customFormat="1" x14ac:dyDescent="0.3">
      <c r="A182" s="33">
        <v>3439</v>
      </c>
      <c r="B182" s="34" t="s">
        <v>122</v>
      </c>
      <c r="C182" s="36">
        <v>32626386</v>
      </c>
      <c r="D182" s="36">
        <v>4392</v>
      </c>
      <c r="E182" s="37">
        <f t="shared" si="27"/>
        <v>7428.5942622950815</v>
      </c>
      <c r="F182" s="38">
        <f t="shared" si="24"/>
        <v>0.78297749218277424</v>
      </c>
      <c r="G182" s="39">
        <f t="shared" si="25"/>
        <v>1235.4164755353622</v>
      </c>
      <c r="H182" s="39">
        <f t="shared" si="26"/>
        <v>388.59285047573741</v>
      </c>
      <c r="I182" s="37">
        <f t="shared" si="28"/>
        <v>1624.0093260110996</v>
      </c>
      <c r="J182" s="40">
        <f t="shared" si="29"/>
        <v>-102.88948949135292</v>
      </c>
      <c r="K182" s="37">
        <f t="shared" si="30"/>
        <v>1521.1198365197467</v>
      </c>
      <c r="L182" s="37">
        <f t="shared" si="31"/>
        <v>7132648.9598407494</v>
      </c>
      <c r="M182" s="37">
        <f t="shared" si="32"/>
        <v>6680758.3219947275</v>
      </c>
      <c r="N182" s="41">
        <f>'jan-mar'!M182</f>
        <v>6074432.1189140463</v>
      </c>
      <c r="O182" s="41">
        <f t="shared" si="33"/>
        <v>606326.20308068115</v>
      </c>
      <c r="Q182" s="4"/>
      <c r="R182" s="4"/>
      <c r="S182" s="4"/>
      <c r="T182" s="4"/>
      <c r="U182" s="4"/>
    </row>
    <row r="183" spans="1:21" s="34" customFormat="1" x14ac:dyDescent="0.3">
      <c r="A183" s="33">
        <v>3440</v>
      </c>
      <c r="B183" s="34" t="s">
        <v>123</v>
      </c>
      <c r="C183" s="36">
        <v>44751948</v>
      </c>
      <c r="D183" s="36">
        <v>5100</v>
      </c>
      <c r="E183" s="37">
        <f t="shared" si="27"/>
        <v>8774.8917647058825</v>
      </c>
      <c r="F183" s="38">
        <f t="shared" si="24"/>
        <v>0.92487791169012101</v>
      </c>
      <c r="G183" s="39">
        <f t="shared" si="25"/>
        <v>427.63797408888166</v>
      </c>
      <c r="H183" s="39">
        <f t="shared" si="26"/>
        <v>0</v>
      </c>
      <c r="I183" s="37">
        <f t="shared" si="28"/>
        <v>427.63797408888166</v>
      </c>
      <c r="J183" s="40">
        <f t="shared" si="29"/>
        <v>-102.88948949135292</v>
      </c>
      <c r="K183" s="37">
        <f t="shared" si="30"/>
        <v>324.74848459752877</v>
      </c>
      <c r="L183" s="37">
        <f t="shared" si="31"/>
        <v>2180953.6678532963</v>
      </c>
      <c r="M183" s="37">
        <f t="shared" si="32"/>
        <v>1656217.2714473968</v>
      </c>
      <c r="N183" s="41">
        <f>'jan-mar'!M183</f>
        <v>1527592.4602888878</v>
      </c>
      <c r="O183" s="41">
        <f t="shared" si="33"/>
        <v>128624.81115850899</v>
      </c>
      <c r="Q183" s="4"/>
      <c r="R183" s="4"/>
      <c r="S183" s="4"/>
      <c r="T183" s="4"/>
      <c r="U183" s="4"/>
    </row>
    <row r="184" spans="1:21" s="34" customFormat="1" x14ac:dyDescent="0.3">
      <c r="A184" s="33">
        <v>3441</v>
      </c>
      <c r="B184" s="34" t="s">
        <v>124</v>
      </c>
      <c r="C184" s="36">
        <v>47812980</v>
      </c>
      <c r="D184" s="36">
        <v>6106</v>
      </c>
      <c r="E184" s="37">
        <f t="shared" si="27"/>
        <v>7830.4913200131023</v>
      </c>
      <c r="F184" s="38">
        <f t="shared" si="24"/>
        <v>0.82533763991151443</v>
      </c>
      <c r="G184" s="39">
        <f t="shared" si="25"/>
        <v>994.27824090454976</v>
      </c>
      <c r="H184" s="39">
        <f t="shared" si="26"/>
        <v>247.92888027443016</v>
      </c>
      <c r="I184" s="37">
        <f t="shared" si="28"/>
        <v>1242.2071211789798</v>
      </c>
      <c r="J184" s="40">
        <f t="shared" si="29"/>
        <v>-102.88948949135292</v>
      </c>
      <c r="K184" s="37">
        <f t="shared" si="30"/>
        <v>1139.317631687627</v>
      </c>
      <c r="L184" s="37">
        <f t="shared" si="31"/>
        <v>7584916.6819188511</v>
      </c>
      <c r="M184" s="37">
        <f t="shared" si="32"/>
        <v>6956673.4590846505</v>
      </c>
      <c r="N184" s="41">
        <f>'jan-mar'!M184</f>
        <v>6199701.1703982642</v>
      </c>
      <c r="O184" s="41">
        <f t="shared" si="33"/>
        <v>756972.28868638631</v>
      </c>
      <c r="Q184" s="4"/>
      <c r="R184" s="4"/>
      <c r="S184" s="4"/>
      <c r="T184" s="4"/>
      <c r="U184" s="4"/>
    </row>
    <row r="185" spans="1:21" s="34" customFormat="1" x14ac:dyDescent="0.3">
      <c r="A185" s="33">
        <v>3442</v>
      </c>
      <c r="B185" s="34" t="s">
        <v>125</v>
      </c>
      <c r="C185" s="36">
        <v>110720602</v>
      </c>
      <c r="D185" s="36">
        <v>14973</v>
      </c>
      <c r="E185" s="37">
        <f t="shared" si="27"/>
        <v>7394.6838976824947</v>
      </c>
      <c r="F185" s="38">
        <f t="shared" si="24"/>
        <v>0.77940332305926585</v>
      </c>
      <c r="G185" s="39">
        <f t="shared" si="25"/>
        <v>1255.7626943029143</v>
      </c>
      <c r="H185" s="39">
        <f t="shared" si="26"/>
        <v>400.4614780901428</v>
      </c>
      <c r="I185" s="37">
        <f t="shared" si="28"/>
        <v>1656.224172393057</v>
      </c>
      <c r="J185" s="40">
        <f t="shared" si="29"/>
        <v>-102.88948949135292</v>
      </c>
      <c r="K185" s="37">
        <f t="shared" si="30"/>
        <v>1553.3346829017041</v>
      </c>
      <c r="L185" s="37">
        <f t="shared" si="31"/>
        <v>24798644.533241242</v>
      </c>
      <c r="M185" s="37">
        <f t="shared" si="32"/>
        <v>23258080.207087215</v>
      </c>
      <c r="N185" s="41">
        <f>'jan-mar'!M185</f>
        <v>20943831.124692623</v>
      </c>
      <c r="O185" s="41">
        <f t="shared" si="33"/>
        <v>2314249.0823945925</v>
      </c>
      <c r="Q185" s="4"/>
      <c r="R185" s="4"/>
      <c r="S185" s="4"/>
      <c r="T185" s="4"/>
      <c r="U185" s="4"/>
    </row>
    <row r="186" spans="1:21" s="34" customFormat="1" x14ac:dyDescent="0.3">
      <c r="A186" s="33">
        <v>3443</v>
      </c>
      <c r="B186" s="34" t="s">
        <v>126</v>
      </c>
      <c r="C186" s="36">
        <v>98119673</v>
      </c>
      <c r="D186" s="36">
        <v>13427</v>
      </c>
      <c r="E186" s="37">
        <f t="shared" si="27"/>
        <v>7307.6393088552913</v>
      </c>
      <c r="F186" s="38">
        <f t="shared" si="24"/>
        <v>0.7702287805467033</v>
      </c>
      <c r="G186" s="39">
        <f t="shared" si="25"/>
        <v>1307.9894475992362</v>
      </c>
      <c r="H186" s="39">
        <f t="shared" si="26"/>
        <v>430.92708417966401</v>
      </c>
      <c r="I186" s="37">
        <f t="shared" si="28"/>
        <v>1738.9165317789002</v>
      </c>
      <c r="J186" s="40">
        <f t="shared" si="29"/>
        <v>-102.88948949135292</v>
      </c>
      <c r="K186" s="37">
        <f t="shared" si="30"/>
        <v>1636.0270422875474</v>
      </c>
      <c r="L186" s="37">
        <f t="shared" si="31"/>
        <v>23348432.272195294</v>
      </c>
      <c r="M186" s="37">
        <f t="shared" si="32"/>
        <v>21966935.0967949</v>
      </c>
      <c r="N186" s="41">
        <f>'jan-mar'!M186</f>
        <v>19885182.964369059</v>
      </c>
      <c r="O186" s="41">
        <f t="shared" si="33"/>
        <v>2081752.1324258409</v>
      </c>
      <c r="Q186" s="4"/>
      <c r="R186" s="4"/>
      <c r="S186" s="4"/>
      <c r="T186" s="4"/>
      <c r="U186" s="4"/>
    </row>
    <row r="187" spans="1:21" s="34" customFormat="1" x14ac:dyDescent="0.3">
      <c r="A187" s="33">
        <v>3446</v>
      </c>
      <c r="B187" s="34" t="s">
        <v>129</v>
      </c>
      <c r="C187" s="36">
        <v>106283088</v>
      </c>
      <c r="D187" s="36">
        <v>13630</v>
      </c>
      <c r="E187" s="37">
        <f t="shared" si="27"/>
        <v>7797.7320616287598</v>
      </c>
      <c r="F187" s="38">
        <f t="shared" si="24"/>
        <v>0.82188479795112779</v>
      </c>
      <c r="G187" s="39">
        <f t="shared" si="25"/>
        <v>1013.9337959351552</v>
      </c>
      <c r="H187" s="39">
        <f t="shared" si="26"/>
        <v>259.39462070895007</v>
      </c>
      <c r="I187" s="37">
        <f t="shared" si="28"/>
        <v>1273.3284166441053</v>
      </c>
      <c r="J187" s="40">
        <f t="shared" si="29"/>
        <v>-102.88948949135292</v>
      </c>
      <c r="K187" s="37">
        <f t="shared" si="30"/>
        <v>1170.4389271527525</v>
      </c>
      <c r="L187" s="37">
        <f t="shared" si="31"/>
        <v>17355466.318859156</v>
      </c>
      <c r="M187" s="37">
        <f t="shared" si="32"/>
        <v>15953082.577092016</v>
      </c>
      <c r="N187" s="41">
        <f>'jan-mar'!M187</f>
        <v>14573898.524521502</v>
      </c>
      <c r="O187" s="41">
        <f t="shared" si="33"/>
        <v>1379184.0525705144</v>
      </c>
      <c r="Q187" s="4"/>
      <c r="R187" s="4"/>
      <c r="S187" s="4"/>
      <c r="T187" s="4"/>
      <c r="U187" s="4"/>
    </row>
    <row r="188" spans="1:21" s="34" customFormat="1" x14ac:dyDescent="0.3">
      <c r="A188" s="33">
        <v>3447</v>
      </c>
      <c r="B188" s="34" t="s">
        <v>130</v>
      </c>
      <c r="C188" s="36">
        <v>36984195</v>
      </c>
      <c r="D188" s="36">
        <v>5617</v>
      </c>
      <c r="E188" s="37">
        <f t="shared" si="27"/>
        <v>6584.3323838347869</v>
      </c>
      <c r="F188" s="38">
        <f t="shared" si="24"/>
        <v>0.69399187458112988</v>
      </c>
      <c r="G188" s="39">
        <f t="shared" si="25"/>
        <v>1741.973602611539</v>
      </c>
      <c r="H188" s="39">
        <f t="shared" si="26"/>
        <v>684.08450793684051</v>
      </c>
      <c r="I188" s="37">
        <f t="shared" si="28"/>
        <v>2426.0581105483798</v>
      </c>
      <c r="J188" s="40">
        <f t="shared" si="29"/>
        <v>-102.88948949135292</v>
      </c>
      <c r="K188" s="37">
        <f t="shared" si="30"/>
        <v>2323.1686210570269</v>
      </c>
      <c r="L188" s="37">
        <f t="shared" si="31"/>
        <v>13627168.406950248</v>
      </c>
      <c r="M188" s="37">
        <f t="shared" si="32"/>
        <v>13049238.144477321</v>
      </c>
      <c r="N188" s="41">
        <f>'jan-mar'!M188</f>
        <v>12186968.633627092</v>
      </c>
      <c r="O188" s="41">
        <f t="shared" si="33"/>
        <v>862269.51085022837</v>
      </c>
      <c r="Q188" s="4"/>
      <c r="R188" s="4"/>
      <c r="S188" s="4"/>
      <c r="T188" s="4"/>
      <c r="U188" s="4"/>
    </row>
    <row r="189" spans="1:21" s="34" customFormat="1" x14ac:dyDescent="0.3">
      <c r="A189" s="33">
        <v>3448</v>
      </c>
      <c r="B189" s="34" t="s">
        <v>131</v>
      </c>
      <c r="C189" s="36">
        <v>50975000</v>
      </c>
      <c r="D189" s="36">
        <v>6633</v>
      </c>
      <c r="E189" s="37">
        <f t="shared" si="27"/>
        <v>7685.0595507311928</v>
      </c>
      <c r="F189" s="38">
        <f t="shared" si="24"/>
        <v>0.81000905983627514</v>
      </c>
      <c r="G189" s="39">
        <f t="shared" si="25"/>
        <v>1081.5373024736955</v>
      </c>
      <c r="H189" s="39">
        <f t="shared" si="26"/>
        <v>298.82999952309848</v>
      </c>
      <c r="I189" s="37">
        <f t="shared" si="28"/>
        <v>1380.3673019967939</v>
      </c>
      <c r="J189" s="40">
        <f t="shared" si="29"/>
        <v>-102.88948949135292</v>
      </c>
      <c r="K189" s="37">
        <f t="shared" si="30"/>
        <v>1277.4778125054411</v>
      </c>
      <c r="L189" s="37">
        <f t="shared" si="31"/>
        <v>9155976.3141447343</v>
      </c>
      <c r="M189" s="37">
        <f t="shared" si="32"/>
        <v>8473510.3303485904</v>
      </c>
      <c r="N189" s="41">
        <f>'jan-mar'!M189</f>
        <v>9896637.9135033879</v>
      </c>
      <c r="O189" s="41">
        <f t="shared" si="33"/>
        <v>-1423127.5831547976</v>
      </c>
      <c r="Q189" s="4"/>
      <c r="R189" s="4"/>
      <c r="S189" s="4"/>
      <c r="T189" s="4"/>
      <c r="U189" s="4"/>
    </row>
    <row r="190" spans="1:21" s="34" customFormat="1" x14ac:dyDescent="0.3">
      <c r="A190" s="33">
        <v>3449</v>
      </c>
      <c r="B190" s="34" t="s">
        <v>132</v>
      </c>
      <c r="C190" s="36">
        <v>24379141</v>
      </c>
      <c r="D190" s="36">
        <v>2954</v>
      </c>
      <c r="E190" s="37">
        <f t="shared" si="27"/>
        <v>8252.9251861882185</v>
      </c>
      <c r="F190" s="38">
        <f t="shared" si="24"/>
        <v>0.86986237736146077</v>
      </c>
      <c r="G190" s="39">
        <f t="shared" si="25"/>
        <v>740.81792119948</v>
      </c>
      <c r="H190" s="39">
        <f t="shared" si="26"/>
        <v>100.07702711313949</v>
      </c>
      <c r="I190" s="37">
        <f t="shared" si="28"/>
        <v>840.89494831261948</v>
      </c>
      <c r="J190" s="40">
        <f t="shared" si="29"/>
        <v>-102.88948949135292</v>
      </c>
      <c r="K190" s="37">
        <f t="shared" si="30"/>
        <v>738.00545882126653</v>
      </c>
      <c r="L190" s="37">
        <f t="shared" si="31"/>
        <v>2484003.6773154777</v>
      </c>
      <c r="M190" s="37">
        <f t="shared" si="32"/>
        <v>2180068.1253580214</v>
      </c>
      <c r="N190" s="41">
        <f>'jan-mar'!M190</f>
        <v>3528760.7029080349</v>
      </c>
      <c r="O190" s="41">
        <f t="shared" si="33"/>
        <v>-1348692.5775500135</v>
      </c>
      <c r="Q190" s="4"/>
      <c r="R190" s="4"/>
      <c r="S190" s="4"/>
      <c r="T190" s="4"/>
      <c r="U190" s="4"/>
    </row>
    <row r="191" spans="1:21" s="34" customFormat="1" x14ac:dyDescent="0.3">
      <c r="A191" s="33">
        <v>3450</v>
      </c>
      <c r="B191" s="34" t="s">
        <v>133</v>
      </c>
      <c r="C191" s="36">
        <v>7990131</v>
      </c>
      <c r="D191" s="36">
        <v>1279</v>
      </c>
      <c r="E191" s="37">
        <f t="shared" si="27"/>
        <v>6247.1704456606722</v>
      </c>
      <c r="F191" s="38">
        <f t="shared" si="24"/>
        <v>0.65845484032002166</v>
      </c>
      <c r="G191" s="39">
        <f t="shared" si="25"/>
        <v>1944.2707655160077</v>
      </c>
      <c r="H191" s="39">
        <f t="shared" si="26"/>
        <v>802.09118629778072</v>
      </c>
      <c r="I191" s="37">
        <f t="shared" si="28"/>
        <v>2746.3619518137884</v>
      </c>
      <c r="J191" s="40">
        <f t="shared" si="29"/>
        <v>-102.88948949135292</v>
      </c>
      <c r="K191" s="37">
        <f t="shared" si="30"/>
        <v>2643.4724623224356</v>
      </c>
      <c r="L191" s="37">
        <f t="shared" si="31"/>
        <v>3512596.9363698354</v>
      </c>
      <c r="M191" s="37">
        <f t="shared" si="32"/>
        <v>3381001.279310395</v>
      </c>
      <c r="N191" s="41">
        <f>'jan-mar'!M191</f>
        <v>3156328.586871827</v>
      </c>
      <c r="O191" s="41">
        <f t="shared" si="33"/>
        <v>224672.69243856799</v>
      </c>
      <c r="Q191" s="4"/>
      <c r="R191" s="4"/>
      <c r="S191" s="4"/>
      <c r="T191" s="4"/>
      <c r="U191" s="4"/>
    </row>
    <row r="192" spans="1:21" s="34" customFormat="1" x14ac:dyDescent="0.3">
      <c r="A192" s="33">
        <v>3451</v>
      </c>
      <c r="B192" s="34" t="s">
        <v>134</v>
      </c>
      <c r="C192" s="36">
        <v>57169713</v>
      </c>
      <c r="D192" s="36">
        <v>6413</v>
      </c>
      <c r="E192" s="37">
        <f t="shared" si="27"/>
        <v>8914.6597536254485</v>
      </c>
      <c r="F192" s="38">
        <f t="shared" si="24"/>
        <v>0.93960952652701235</v>
      </c>
      <c r="G192" s="39">
        <f t="shared" si="25"/>
        <v>343.77718073714203</v>
      </c>
      <c r="H192" s="39">
        <f t="shared" si="26"/>
        <v>0</v>
      </c>
      <c r="I192" s="37">
        <f t="shared" si="28"/>
        <v>343.77718073714203</v>
      </c>
      <c r="J192" s="40">
        <f t="shared" si="29"/>
        <v>-102.88948949135292</v>
      </c>
      <c r="K192" s="37">
        <f t="shared" si="30"/>
        <v>240.88769124578911</v>
      </c>
      <c r="L192" s="37">
        <f t="shared" si="31"/>
        <v>2204643.0600672918</v>
      </c>
      <c r="M192" s="37">
        <f t="shared" si="32"/>
        <v>1544812.7639592455</v>
      </c>
      <c r="N192" s="41">
        <f>'jan-mar'!M192</f>
        <v>3075089.3084120573</v>
      </c>
      <c r="O192" s="41">
        <f t="shared" si="33"/>
        <v>-1530276.5444528118</v>
      </c>
      <c r="Q192" s="4"/>
      <c r="R192" s="4"/>
      <c r="S192" s="4"/>
      <c r="T192" s="4"/>
      <c r="U192" s="4"/>
    </row>
    <row r="193" spans="1:21" s="34" customFormat="1" x14ac:dyDescent="0.3">
      <c r="A193" s="33">
        <v>3452</v>
      </c>
      <c r="B193" s="34" t="s">
        <v>135</v>
      </c>
      <c r="C193" s="36">
        <v>18285359</v>
      </c>
      <c r="D193" s="36">
        <v>2125</v>
      </c>
      <c r="E193" s="37">
        <f t="shared" si="27"/>
        <v>8604.8748235294115</v>
      </c>
      <c r="F193" s="38">
        <f t="shared" si="24"/>
        <v>0.90695804239444466</v>
      </c>
      <c r="G193" s="39">
        <f t="shared" si="25"/>
        <v>529.64813879476424</v>
      </c>
      <c r="H193" s="39">
        <f t="shared" si="26"/>
        <v>0</v>
      </c>
      <c r="I193" s="37">
        <f t="shared" si="28"/>
        <v>529.64813879476424</v>
      </c>
      <c r="J193" s="40">
        <f t="shared" si="29"/>
        <v>-102.88948949135292</v>
      </c>
      <c r="K193" s="37">
        <f t="shared" si="30"/>
        <v>426.75864930341129</v>
      </c>
      <c r="L193" s="37">
        <f t="shared" si="31"/>
        <v>1125502.294938874</v>
      </c>
      <c r="M193" s="37">
        <f t="shared" si="32"/>
        <v>906862.12976974901</v>
      </c>
      <c r="N193" s="41">
        <f>'jan-mar'!M193</f>
        <v>1085262.567359369</v>
      </c>
      <c r="O193" s="41">
        <f t="shared" si="33"/>
        <v>-178400.43758962001</v>
      </c>
      <c r="Q193" s="4"/>
      <c r="R193" s="4"/>
      <c r="S193" s="4"/>
      <c r="T193" s="4"/>
      <c r="U193" s="4"/>
    </row>
    <row r="194" spans="1:21" s="34" customFormat="1" x14ac:dyDescent="0.3">
      <c r="A194" s="33">
        <v>3453</v>
      </c>
      <c r="B194" s="34" t="s">
        <v>136</v>
      </c>
      <c r="C194" s="36">
        <v>30776185</v>
      </c>
      <c r="D194" s="36">
        <v>3229</v>
      </c>
      <c r="E194" s="37">
        <f t="shared" si="27"/>
        <v>9531.1814803344696</v>
      </c>
      <c r="F194" s="38">
        <f t="shared" si="24"/>
        <v>1.0045912200225033</v>
      </c>
      <c r="G194" s="39">
        <f t="shared" si="25"/>
        <v>-26.135855288270612</v>
      </c>
      <c r="H194" s="39">
        <f t="shared" si="26"/>
        <v>0</v>
      </c>
      <c r="I194" s="37">
        <f t="shared" si="28"/>
        <v>-26.135855288270612</v>
      </c>
      <c r="J194" s="40">
        <f t="shared" si="29"/>
        <v>-102.88948949135292</v>
      </c>
      <c r="K194" s="37">
        <f t="shared" si="30"/>
        <v>-129.02534477962354</v>
      </c>
      <c r="L194" s="37">
        <f t="shared" si="31"/>
        <v>-84392.676725825804</v>
      </c>
      <c r="M194" s="37">
        <f t="shared" si="32"/>
        <v>-416622.83829340438</v>
      </c>
      <c r="N194" s="41">
        <f>'jan-mar'!M194</f>
        <v>792615.71538682608</v>
      </c>
      <c r="O194" s="41">
        <f t="shared" si="33"/>
        <v>-1209238.5536802304</v>
      </c>
      <c r="Q194" s="4"/>
      <c r="R194" s="4"/>
      <c r="S194" s="4"/>
      <c r="T194" s="4"/>
      <c r="U194" s="4"/>
    </row>
    <row r="195" spans="1:21" s="34" customFormat="1" x14ac:dyDescent="0.3">
      <c r="A195" s="33">
        <v>3454</v>
      </c>
      <c r="B195" s="34" t="s">
        <v>137</v>
      </c>
      <c r="C195" s="36">
        <v>18005977</v>
      </c>
      <c r="D195" s="36">
        <v>1578</v>
      </c>
      <c r="E195" s="37">
        <f t="shared" si="27"/>
        <v>11410.631812420786</v>
      </c>
      <c r="F195" s="38">
        <f t="shared" si="24"/>
        <v>1.2026862102372984</v>
      </c>
      <c r="G195" s="39">
        <f t="shared" si="25"/>
        <v>-1153.8060545400606</v>
      </c>
      <c r="H195" s="39">
        <f t="shared" si="26"/>
        <v>0</v>
      </c>
      <c r="I195" s="37">
        <f t="shared" si="28"/>
        <v>-1153.8060545400606</v>
      </c>
      <c r="J195" s="40">
        <f t="shared" si="29"/>
        <v>-102.88948949135292</v>
      </c>
      <c r="K195" s="37">
        <f t="shared" si="30"/>
        <v>-1256.6955440314134</v>
      </c>
      <c r="L195" s="37">
        <f t="shared" si="31"/>
        <v>-1820705.9540642155</v>
      </c>
      <c r="M195" s="37">
        <f t="shared" si="32"/>
        <v>-1983065.5684815703</v>
      </c>
      <c r="N195" s="41">
        <f>'jan-mar'!M195</f>
        <v>-563971.74769885</v>
      </c>
      <c r="O195" s="41">
        <f t="shared" si="33"/>
        <v>-1419093.8207827203</v>
      </c>
      <c r="Q195" s="4"/>
      <c r="R195" s="4"/>
      <c r="S195" s="4"/>
      <c r="T195" s="4"/>
      <c r="U195" s="4"/>
    </row>
    <row r="196" spans="1:21" s="34" customFormat="1" x14ac:dyDescent="0.3">
      <c r="A196" s="33">
        <v>3801</v>
      </c>
      <c r="B196" s="34" t="s">
        <v>155</v>
      </c>
      <c r="C196" s="36">
        <v>207852742</v>
      </c>
      <c r="D196" s="36">
        <v>27351</v>
      </c>
      <c r="E196" s="37">
        <f t="shared" si="27"/>
        <v>7599.456765748967</v>
      </c>
      <c r="F196" s="38">
        <f t="shared" si="24"/>
        <v>0.80098648415874218</v>
      </c>
      <c r="G196" s="39">
        <f t="shared" si="25"/>
        <v>1132.8989734630309</v>
      </c>
      <c r="H196" s="39">
        <f t="shared" si="26"/>
        <v>328.79097426687753</v>
      </c>
      <c r="I196" s="37">
        <f t="shared" si="28"/>
        <v>1461.6899477299085</v>
      </c>
      <c r="J196" s="40">
        <f t="shared" si="29"/>
        <v>-102.88948949135292</v>
      </c>
      <c r="K196" s="37">
        <f t="shared" si="30"/>
        <v>1358.8004582385556</v>
      </c>
      <c r="L196" s="37">
        <f t="shared" si="31"/>
        <v>39978681.760360725</v>
      </c>
      <c r="M196" s="37">
        <f t="shared" si="32"/>
        <v>37164551.333282731</v>
      </c>
      <c r="N196" s="41">
        <f>'jan-mar'!M196</f>
        <v>33605936.298421688</v>
      </c>
      <c r="O196" s="41">
        <f t="shared" si="33"/>
        <v>3558615.0348610431</v>
      </c>
      <c r="Q196" s="4"/>
      <c r="R196" s="4"/>
      <c r="S196" s="4"/>
      <c r="T196" s="4"/>
      <c r="U196" s="4"/>
    </row>
    <row r="197" spans="1:21" s="34" customFormat="1" x14ac:dyDescent="0.3">
      <c r="A197" s="33">
        <v>3802</v>
      </c>
      <c r="B197" s="34" t="s">
        <v>160</v>
      </c>
      <c r="C197" s="36">
        <v>201071661</v>
      </c>
      <c r="D197" s="36">
        <v>24699</v>
      </c>
      <c r="E197" s="37">
        <f t="shared" si="27"/>
        <v>8140.8826673144658</v>
      </c>
      <c r="F197" s="38">
        <f t="shared" si="24"/>
        <v>0.85805304071604971</v>
      </c>
      <c r="G197" s="39">
        <f t="shared" si="25"/>
        <v>808.04343252373167</v>
      </c>
      <c r="H197" s="39">
        <f t="shared" si="26"/>
        <v>139.29190871895293</v>
      </c>
      <c r="I197" s="37">
        <f t="shared" si="28"/>
        <v>947.33534124268454</v>
      </c>
      <c r="J197" s="40">
        <f t="shared" si="29"/>
        <v>-102.88948949135292</v>
      </c>
      <c r="K197" s="37">
        <f t="shared" si="30"/>
        <v>844.44585175133159</v>
      </c>
      <c r="L197" s="37">
        <f t="shared" si="31"/>
        <v>23398235.593353067</v>
      </c>
      <c r="M197" s="37">
        <f t="shared" si="32"/>
        <v>20856968.092406139</v>
      </c>
      <c r="N197" s="41">
        <f>'jan-mar'!M197</f>
        <v>18095245.437957209</v>
      </c>
      <c r="O197" s="41">
        <f t="shared" si="33"/>
        <v>2761722.6544489302</v>
      </c>
      <c r="Q197" s="4"/>
      <c r="R197" s="4"/>
      <c r="S197" s="4"/>
      <c r="T197" s="4"/>
      <c r="U197" s="4"/>
    </row>
    <row r="198" spans="1:21" s="34" customFormat="1" x14ac:dyDescent="0.3">
      <c r="A198" s="33">
        <v>3803</v>
      </c>
      <c r="B198" s="34" t="s">
        <v>156</v>
      </c>
      <c r="C198" s="36">
        <v>489175988</v>
      </c>
      <c r="D198" s="36">
        <v>56293</v>
      </c>
      <c r="E198" s="37">
        <f t="shared" si="27"/>
        <v>8689.8191249356041</v>
      </c>
      <c r="F198" s="38">
        <f t="shared" si="24"/>
        <v>0.91591121357890637</v>
      </c>
      <c r="G198" s="39">
        <f t="shared" si="25"/>
        <v>478.68155795104866</v>
      </c>
      <c r="H198" s="39">
        <f t="shared" si="26"/>
        <v>0</v>
      </c>
      <c r="I198" s="37">
        <f t="shared" si="28"/>
        <v>478.68155795104866</v>
      </c>
      <c r="J198" s="40">
        <f t="shared" si="29"/>
        <v>-102.88948949135292</v>
      </c>
      <c r="K198" s="37">
        <f t="shared" si="30"/>
        <v>375.79206845969577</v>
      </c>
      <c r="L198" s="37">
        <f t="shared" si="31"/>
        <v>26946420.941738382</v>
      </c>
      <c r="M198" s="37">
        <f t="shared" si="32"/>
        <v>21154462.909801655</v>
      </c>
      <c r="N198" s="41">
        <f>'jan-mar'!M198</f>
        <v>16600521.409498518</v>
      </c>
      <c r="O198" s="41">
        <f t="shared" si="33"/>
        <v>4553941.5003031362</v>
      </c>
      <c r="Q198" s="4"/>
      <c r="R198" s="4"/>
      <c r="S198" s="4"/>
      <c r="T198" s="4"/>
      <c r="U198" s="4"/>
    </row>
    <row r="199" spans="1:21" s="34" customFormat="1" x14ac:dyDescent="0.3">
      <c r="A199" s="33">
        <v>3804</v>
      </c>
      <c r="B199" s="34" t="s">
        <v>157</v>
      </c>
      <c r="C199" s="36">
        <v>509073929</v>
      </c>
      <c r="D199" s="36">
        <v>63764</v>
      </c>
      <c r="E199" s="37">
        <f t="shared" si="27"/>
        <v>7983.7201085251863</v>
      </c>
      <c r="F199" s="38">
        <f t="shared" si="24"/>
        <v>0.84148802965191871</v>
      </c>
      <c r="G199" s="39">
        <f t="shared" si="25"/>
        <v>902.3409677972993</v>
      </c>
      <c r="H199" s="39">
        <f t="shared" si="26"/>
        <v>194.29880429520074</v>
      </c>
      <c r="I199" s="37">
        <f t="shared" si="28"/>
        <v>1096.6397720925002</v>
      </c>
      <c r="J199" s="40">
        <f t="shared" si="29"/>
        <v>-102.88948949135292</v>
      </c>
      <c r="K199" s="37">
        <f t="shared" si="30"/>
        <v>993.75028260114721</v>
      </c>
      <c r="L199" s="37">
        <f t="shared" si="31"/>
        <v>69926138.427706182</v>
      </c>
      <c r="M199" s="37">
        <f t="shared" si="32"/>
        <v>63365493.019779548</v>
      </c>
      <c r="N199" s="41">
        <f>'jan-mar'!M199</f>
        <v>53769237.278377779</v>
      </c>
      <c r="O199" s="41">
        <f t="shared" si="33"/>
        <v>9596255.7414017692</v>
      </c>
      <c r="Q199" s="4"/>
      <c r="R199" s="4"/>
      <c r="S199" s="4"/>
      <c r="T199" s="4"/>
      <c r="U199" s="4"/>
    </row>
    <row r="200" spans="1:21" s="34" customFormat="1" x14ac:dyDescent="0.3">
      <c r="A200" s="33">
        <v>3805</v>
      </c>
      <c r="B200" s="34" t="s">
        <v>158</v>
      </c>
      <c r="C200" s="36">
        <v>379134457</v>
      </c>
      <c r="D200" s="36">
        <v>47204</v>
      </c>
      <c r="E200" s="37">
        <f t="shared" si="27"/>
        <v>8031.8290187272269</v>
      </c>
      <c r="F200" s="38">
        <f t="shared" ref="F200:F263" si="34">IF(ISNUMBER(C200),E200/E$365,"")</f>
        <v>0.84655873247019353</v>
      </c>
      <c r="G200" s="39">
        <f t="shared" ref="G200:G263" si="35">(E$365-E200)*0.6</f>
        <v>873.47562167607498</v>
      </c>
      <c r="H200" s="39">
        <f t="shared" ref="H200:H263" si="36">IF(E200&gt;=E$365*0.9,0,IF(E200&lt;0.9*E$365,(E$365*0.9-E200)*0.35))</f>
        <v>177.46068572448655</v>
      </c>
      <c r="I200" s="37">
        <f t="shared" si="28"/>
        <v>1050.9363074005614</v>
      </c>
      <c r="J200" s="40">
        <f t="shared" si="29"/>
        <v>-102.88948949135292</v>
      </c>
      <c r="K200" s="37">
        <f t="shared" si="30"/>
        <v>948.04681790920847</v>
      </c>
      <c r="L200" s="37">
        <f t="shared" si="31"/>
        <v>49608397.454536103</v>
      </c>
      <c r="M200" s="37">
        <f t="shared" si="32"/>
        <v>44751601.992586277</v>
      </c>
      <c r="N200" s="41">
        <f>'jan-mar'!M200</f>
        <v>41622892.349685468</v>
      </c>
      <c r="O200" s="41">
        <f t="shared" si="33"/>
        <v>3128709.6429008096</v>
      </c>
      <c r="Q200" s="4"/>
      <c r="R200" s="4"/>
      <c r="S200" s="4"/>
      <c r="T200" s="4"/>
      <c r="U200" s="4"/>
    </row>
    <row r="201" spans="1:21" s="34" customFormat="1" x14ac:dyDescent="0.3">
      <c r="A201" s="33">
        <v>3806</v>
      </c>
      <c r="B201" s="34" t="s">
        <v>162</v>
      </c>
      <c r="C201" s="36">
        <v>311133475</v>
      </c>
      <c r="D201" s="36">
        <v>36397</v>
      </c>
      <c r="E201" s="37">
        <f t="shared" ref="E201:E264" si="37">(C201)/D201</f>
        <v>8548.3274720443987</v>
      </c>
      <c r="F201" s="38">
        <f t="shared" si="34"/>
        <v>0.90099792371088172</v>
      </c>
      <c r="G201" s="39">
        <f t="shared" si="35"/>
        <v>563.57654968577185</v>
      </c>
      <c r="H201" s="39">
        <f t="shared" si="36"/>
        <v>0</v>
      </c>
      <c r="I201" s="37">
        <f t="shared" ref="I201:I264" si="38">G201+H201</f>
        <v>563.57654968577185</v>
      </c>
      <c r="J201" s="40">
        <f t="shared" ref="J201:J264" si="39">I$367</f>
        <v>-102.88948949135292</v>
      </c>
      <c r="K201" s="37">
        <f t="shared" ref="K201:K264" si="40">I201+J201</f>
        <v>460.6870601944189</v>
      </c>
      <c r="L201" s="37">
        <f t="shared" ref="L201:L264" si="41">(I201*D201)</f>
        <v>20512495.678913038</v>
      </c>
      <c r="M201" s="37">
        <f t="shared" ref="M201:M264" si="42">(K201*D201)</f>
        <v>16767626.929896265</v>
      </c>
      <c r="N201" s="41">
        <f>'jan-mar'!M201</f>
        <v>13132872.297595035</v>
      </c>
      <c r="O201" s="41">
        <f t="shared" ref="O201:O264" si="43">M201-N201</f>
        <v>3634754.63230123</v>
      </c>
      <c r="Q201" s="4"/>
      <c r="R201" s="4"/>
      <c r="S201" s="4"/>
      <c r="T201" s="4"/>
      <c r="U201" s="4"/>
    </row>
    <row r="202" spans="1:21" s="34" customFormat="1" x14ac:dyDescent="0.3">
      <c r="A202" s="33">
        <v>3807</v>
      </c>
      <c r="B202" s="34" t="s">
        <v>163</v>
      </c>
      <c r="C202" s="36">
        <v>428063028</v>
      </c>
      <c r="D202" s="36">
        <v>54942</v>
      </c>
      <c r="E202" s="37">
        <f t="shared" si="37"/>
        <v>7791.1802992246367</v>
      </c>
      <c r="F202" s="38">
        <f t="shared" si="34"/>
        <v>0.82119423896844179</v>
      </c>
      <c r="G202" s="39">
        <f t="shared" si="35"/>
        <v>1017.8648533776291</v>
      </c>
      <c r="H202" s="39">
        <f t="shared" si="36"/>
        <v>261.68773755039314</v>
      </c>
      <c r="I202" s="37">
        <f t="shared" si="38"/>
        <v>1279.5525909280223</v>
      </c>
      <c r="J202" s="40">
        <f t="shared" si="39"/>
        <v>-102.88948949135292</v>
      </c>
      <c r="K202" s="37">
        <f t="shared" si="40"/>
        <v>1176.6631014366694</v>
      </c>
      <c r="L202" s="37">
        <f t="shared" si="41"/>
        <v>70301178.450767398</v>
      </c>
      <c r="M202" s="37">
        <f t="shared" si="42"/>
        <v>64648224.119133495</v>
      </c>
      <c r="N202" s="41">
        <f>'jan-mar'!M202</f>
        <v>57496303.584215745</v>
      </c>
      <c r="O202" s="41">
        <f t="shared" si="43"/>
        <v>7151920.5349177495</v>
      </c>
      <c r="Q202" s="4"/>
      <c r="R202" s="4"/>
      <c r="S202" s="4"/>
      <c r="T202" s="4"/>
      <c r="U202" s="4"/>
    </row>
    <row r="203" spans="1:21" s="34" customFormat="1" x14ac:dyDescent="0.3">
      <c r="A203" s="33">
        <v>3808</v>
      </c>
      <c r="B203" s="34" t="s">
        <v>164</v>
      </c>
      <c r="C203" s="36">
        <v>106897648</v>
      </c>
      <c r="D203" s="36">
        <v>13049</v>
      </c>
      <c r="E203" s="37">
        <f t="shared" si="37"/>
        <v>8192.0183922139622</v>
      </c>
      <c r="F203" s="38">
        <f t="shared" si="34"/>
        <v>0.86344277129347202</v>
      </c>
      <c r="G203" s="39">
        <f t="shared" si="35"/>
        <v>777.36199758403382</v>
      </c>
      <c r="H203" s="39">
        <f t="shared" si="36"/>
        <v>121.3944050041292</v>
      </c>
      <c r="I203" s="37">
        <f t="shared" si="38"/>
        <v>898.75640258816304</v>
      </c>
      <c r="J203" s="40">
        <f t="shared" si="39"/>
        <v>-102.88948949135292</v>
      </c>
      <c r="K203" s="37">
        <f t="shared" si="40"/>
        <v>795.86691309681009</v>
      </c>
      <c r="L203" s="37">
        <f t="shared" si="41"/>
        <v>11727872.297372939</v>
      </c>
      <c r="M203" s="37">
        <f t="shared" si="42"/>
        <v>10385267.349000275</v>
      </c>
      <c r="N203" s="41">
        <f>'jan-mar'!M203</f>
        <v>13899608.909257596</v>
      </c>
      <c r="O203" s="41">
        <f t="shared" si="43"/>
        <v>-3514341.5602573212</v>
      </c>
      <c r="Q203" s="4"/>
      <c r="R203" s="4"/>
      <c r="S203" s="4"/>
      <c r="T203" s="4"/>
      <c r="U203" s="4"/>
    </row>
    <row r="204" spans="1:21" s="34" customFormat="1" x14ac:dyDescent="0.3">
      <c r="A204" s="33">
        <v>3811</v>
      </c>
      <c r="B204" s="34" t="s">
        <v>161</v>
      </c>
      <c r="C204" s="36">
        <v>249082836</v>
      </c>
      <c r="D204" s="36">
        <v>26730</v>
      </c>
      <c r="E204" s="37">
        <f t="shared" si="37"/>
        <v>9318.4749719416377</v>
      </c>
      <c r="F204" s="38">
        <f t="shared" si="34"/>
        <v>0.98217184932706858</v>
      </c>
      <c r="G204" s="39">
        <f t="shared" si="35"/>
        <v>101.48804974742852</v>
      </c>
      <c r="H204" s="39">
        <f t="shared" si="36"/>
        <v>0</v>
      </c>
      <c r="I204" s="37">
        <f t="shared" si="38"/>
        <v>101.48804974742852</v>
      </c>
      <c r="J204" s="40">
        <f t="shared" si="39"/>
        <v>-102.88948949135292</v>
      </c>
      <c r="K204" s="37">
        <f t="shared" si="40"/>
        <v>-1.4014397439243993</v>
      </c>
      <c r="L204" s="37">
        <f t="shared" si="41"/>
        <v>2712775.5697487644</v>
      </c>
      <c r="M204" s="37">
        <f t="shared" si="42"/>
        <v>-37460.484355099194</v>
      </c>
      <c r="N204" s="41">
        <f>'jan-mar'!M204</f>
        <v>-1460891.6593094147</v>
      </c>
      <c r="O204" s="41">
        <f t="shared" si="43"/>
        <v>1423431.1749543154</v>
      </c>
      <c r="Q204" s="4"/>
      <c r="R204" s="4"/>
      <c r="S204" s="4"/>
      <c r="T204" s="4"/>
      <c r="U204" s="4"/>
    </row>
    <row r="205" spans="1:21" s="34" customFormat="1" x14ac:dyDescent="0.3">
      <c r="A205" s="33">
        <v>3812</v>
      </c>
      <c r="B205" s="34" t="s">
        <v>165</v>
      </c>
      <c r="C205" s="36">
        <v>18373389</v>
      </c>
      <c r="D205" s="36">
        <v>2340</v>
      </c>
      <c r="E205" s="37">
        <f t="shared" si="37"/>
        <v>7851.875641025641</v>
      </c>
      <c r="F205" s="38">
        <f t="shared" si="34"/>
        <v>0.82759155787327643</v>
      </c>
      <c r="G205" s="39">
        <f t="shared" si="35"/>
        <v>981.44764829702649</v>
      </c>
      <c r="H205" s="39">
        <f t="shared" si="36"/>
        <v>240.4443679200416</v>
      </c>
      <c r="I205" s="37">
        <f t="shared" si="38"/>
        <v>1221.892016217068</v>
      </c>
      <c r="J205" s="40">
        <f t="shared" si="39"/>
        <v>-102.88948949135292</v>
      </c>
      <c r="K205" s="37">
        <f t="shared" si="40"/>
        <v>1119.0025267257151</v>
      </c>
      <c r="L205" s="37">
        <f t="shared" si="41"/>
        <v>2859227.317947939</v>
      </c>
      <c r="M205" s="37">
        <f t="shared" si="42"/>
        <v>2618465.9125381736</v>
      </c>
      <c r="N205" s="41">
        <f>'jan-mar'!M205</f>
        <v>2402116.0268804342</v>
      </c>
      <c r="O205" s="41">
        <f t="shared" si="43"/>
        <v>216349.88565773936</v>
      </c>
      <c r="Q205" s="4"/>
      <c r="R205" s="4"/>
      <c r="S205" s="4"/>
      <c r="T205" s="4"/>
      <c r="U205" s="4"/>
    </row>
    <row r="206" spans="1:21" s="34" customFormat="1" x14ac:dyDescent="0.3">
      <c r="A206" s="33">
        <v>3813</v>
      </c>
      <c r="B206" s="34" t="s">
        <v>166</v>
      </c>
      <c r="C206" s="36">
        <v>115254082</v>
      </c>
      <c r="D206" s="36">
        <v>14061</v>
      </c>
      <c r="E206" s="37">
        <f t="shared" si="37"/>
        <v>8196.7201479268897</v>
      </c>
      <c r="F206" s="38">
        <f t="shared" si="34"/>
        <v>0.86393833866018754</v>
      </c>
      <c r="G206" s="39">
        <f t="shared" si="35"/>
        <v>774.54094415627731</v>
      </c>
      <c r="H206" s="39">
        <f t="shared" si="36"/>
        <v>119.74879050460457</v>
      </c>
      <c r="I206" s="37">
        <f t="shared" si="38"/>
        <v>894.28973466088189</v>
      </c>
      <c r="J206" s="40">
        <f t="shared" si="39"/>
        <v>-102.88948949135292</v>
      </c>
      <c r="K206" s="37">
        <f t="shared" si="40"/>
        <v>791.40024516952894</v>
      </c>
      <c r="L206" s="37">
        <f t="shared" si="41"/>
        <v>12574607.959066661</v>
      </c>
      <c r="M206" s="37">
        <f t="shared" si="42"/>
        <v>11127878.847328747</v>
      </c>
      <c r="N206" s="41">
        <f>'jan-mar'!M206</f>
        <v>8991641.7726776917</v>
      </c>
      <c r="O206" s="41">
        <f t="shared" si="43"/>
        <v>2136237.074651055</v>
      </c>
      <c r="Q206" s="4"/>
      <c r="R206" s="4"/>
      <c r="S206" s="4"/>
      <c r="T206" s="4"/>
      <c r="U206" s="4"/>
    </row>
    <row r="207" spans="1:21" s="34" customFormat="1" x14ac:dyDescent="0.3">
      <c r="A207" s="33">
        <v>3814</v>
      </c>
      <c r="B207" s="34" t="s">
        <v>167</v>
      </c>
      <c r="C207" s="36">
        <v>76530129</v>
      </c>
      <c r="D207" s="36">
        <v>10380</v>
      </c>
      <c r="E207" s="37">
        <f t="shared" si="37"/>
        <v>7372.8447976878615</v>
      </c>
      <c r="F207" s="38">
        <f t="shared" si="34"/>
        <v>0.77710147116891326</v>
      </c>
      <c r="G207" s="39">
        <f t="shared" si="35"/>
        <v>1268.8661542996942</v>
      </c>
      <c r="H207" s="39">
        <f t="shared" si="36"/>
        <v>408.10516308826442</v>
      </c>
      <c r="I207" s="37">
        <f t="shared" si="38"/>
        <v>1676.9713173879586</v>
      </c>
      <c r="J207" s="40">
        <f t="shared" si="39"/>
        <v>-102.88948949135292</v>
      </c>
      <c r="K207" s="37">
        <f t="shared" si="40"/>
        <v>1574.0818278966058</v>
      </c>
      <c r="L207" s="37">
        <f t="shared" si="41"/>
        <v>17406962.274487011</v>
      </c>
      <c r="M207" s="37">
        <f t="shared" si="42"/>
        <v>16338969.373566767</v>
      </c>
      <c r="N207" s="41">
        <f>'jan-mar'!M207</f>
        <v>14719570.803854238</v>
      </c>
      <c r="O207" s="41">
        <f t="shared" si="43"/>
        <v>1619398.569712529</v>
      </c>
      <c r="Q207" s="4"/>
      <c r="R207" s="4"/>
      <c r="S207" s="4"/>
      <c r="T207" s="4"/>
      <c r="U207" s="4"/>
    </row>
    <row r="208" spans="1:21" s="34" customFormat="1" x14ac:dyDescent="0.3">
      <c r="A208" s="33">
        <v>3815</v>
      </c>
      <c r="B208" s="34" t="s">
        <v>168</v>
      </c>
      <c r="C208" s="36">
        <v>27137203</v>
      </c>
      <c r="D208" s="36">
        <v>4060</v>
      </c>
      <c r="E208" s="37">
        <f t="shared" si="37"/>
        <v>6684.0401477832511</v>
      </c>
      <c r="F208" s="38">
        <f t="shared" si="34"/>
        <v>0.70450112198528159</v>
      </c>
      <c r="G208" s="39">
        <f t="shared" si="35"/>
        <v>1682.1489442424604</v>
      </c>
      <c r="H208" s="39">
        <f t="shared" si="36"/>
        <v>649.18679055487803</v>
      </c>
      <c r="I208" s="37">
        <f t="shared" si="38"/>
        <v>2331.3357347973383</v>
      </c>
      <c r="J208" s="40">
        <f t="shared" si="39"/>
        <v>-102.88948949135292</v>
      </c>
      <c r="K208" s="37">
        <f t="shared" si="40"/>
        <v>2228.4462453059855</v>
      </c>
      <c r="L208" s="37">
        <f t="shared" si="41"/>
        <v>9465223.0832771938</v>
      </c>
      <c r="M208" s="37">
        <f t="shared" si="42"/>
        <v>9047491.7559423018</v>
      </c>
      <c r="N208" s="41">
        <f>'jan-mar'!M208</f>
        <v>8152842.5030489592</v>
      </c>
      <c r="O208" s="41">
        <f t="shared" si="43"/>
        <v>894649.25289334264</v>
      </c>
      <c r="Q208" s="4"/>
      <c r="R208" s="4"/>
      <c r="S208" s="4"/>
      <c r="T208" s="4"/>
      <c r="U208" s="4"/>
    </row>
    <row r="209" spans="1:21" s="34" customFormat="1" x14ac:dyDescent="0.3">
      <c r="A209" s="33">
        <v>3816</v>
      </c>
      <c r="B209" s="34" t="s">
        <v>169</v>
      </c>
      <c r="C209" s="36">
        <v>49577565</v>
      </c>
      <c r="D209" s="36">
        <v>6515</v>
      </c>
      <c r="E209" s="37">
        <f t="shared" si="37"/>
        <v>7609.7567152724478</v>
      </c>
      <c r="F209" s="38">
        <f t="shared" si="34"/>
        <v>0.80207210390896033</v>
      </c>
      <c r="G209" s="39">
        <f t="shared" si="35"/>
        <v>1126.7190037489424</v>
      </c>
      <c r="H209" s="39">
        <f t="shared" si="36"/>
        <v>325.18599193365924</v>
      </c>
      <c r="I209" s="37">
        <f t="shared" si="38"/>
        <v>1451.9049956826016</v>
      </c>
      <c r="J209" s="40">
        <f t="shared" si="39"/>
        <v>-102.88948949135292</v>
      </c>
      <c r="K209" s="37">
        <f t="shared" si="40"/>
        <v>1349.0155061912487</v>
      </c>
      <c r="L209" s="37">
        <f t="shared" si="41"/>
        <v>9459161.0468721483</v>
      </c>
      <c r="M209" s="37">
        <f t="shared" si="42"/>
        <v>8788836.0228359848</v>
      </c>
      <c r="N209" s="41">
        <f>'jan-mar'!M209</f>
        <v>9657208.2280453127</v>
      </c>
      <c r="O209" s="41">
        <f t="shared" si="43"/>
        <v>-868372.20520932786</v>
      </c>
      <c r="Q209" s="4"/>
      <c r="R209" s="4"/>
      <c r="S209" s="4"/>
      <c r="T209" s="4"/>
      <c r="U209" s="4"/>
    </row>
    <row r="210" spans="1:21" s="34" customFormat="1" x14ac:dyDescent="0.3">
      <c r="A210" s="33">
        <v>3817</v>
      </c>
      <c r="B210" s="34" t="s">
        <v>425</v>
      </c>
      <c r="C210" s="36">
        <v>75347527</v>
      </c>
      <c r="D210" s="36">
        <v>10444</v>
      </c>
      <c r="E210" s="37">
        <f t="shared" si="37"/>
        <v>7214.4319226350053</v>
      </c>
      <c r="F210" s="38">
        <f t="shared" si="34"/>
        <v>0.76040467615509755</v>
      </c>
      <c r="G210" s="39">
        <f t="shared" si="35"/>
        <v>1363.913879331408</v>
      </c>
      <c r="H210" s="39">
        <f t="shared" si="36"/>
        <v>463.54966935676407</v>
      </c>
      <c r="I210" s="37">
        <f t="shared" si="38"/>
        <v>1827.4635486881721</v>
      </c>
      <c r="J210" s="40">
        <f t="shared" si="39"/>
        <v>-102.88948949135292</v>
      </c>
      <c r="K210" s="37">
        <f t="shared" si="40"/>
        <v>1724.5740591968192</v>
      </c>
      <c r="L210" s="37">
        <f t="shared" si="41"/>
        <v>19086029.302499268</v>
      </c>
      <c r="M210" s="37">
        <f t="shared" si="42"/>
        <v>18011451.474251579</v>
      </c>
      <c r="N210" s="41">
        <f>'jan-mar'!M210</f>
        <v>16215343.017153528</v>
      </c>
      <c r="O210" s="41">
        <f t="shared" si="43"/>
        <v>1796108.4570980519</v>
      </c>
      <c r="Q210" s="4"/>
      <c r="R210" s="4"/>
      <c r="S210" s="4"/>
      <c r="T210" s="4"/>
      <c r="U210" s="4"/>
    </row>
    <row r="211" spans="1:21" s="34" customFormat="1" x14ac:dyDescent="0.3">
      <c r="A211" s="33">
        <v>3818</v>
      </c>
      <c r="B211" s="34" t="s">
        <v>171</v>
      </c>
      <c r="C211" s="36">
        <v>94992372</v>
      </c>
      <c r="D211" s="36">
        <v>5691</v>
      </c>
      <c r="E211" s="37">
        <f t="shared" si="37"/>
        <v>16691.683711122827</v>
      </c>
      <c r="F211" s="38">
        <f t="shared" si="34"/>
        <v>1.7593116801085391</v>
      </c>
      <c r="G211" s="39">
        <f t="shared" si="35"/>
        <v>-4322.437193761285</v>
      </c>
      <c r="H211" s="39">
        <f t="shared" si="36"/>
        <v>0</v>
      </c>
      <c r="I211" s="37">
        <f t="shared" si="38"/>
        <v>-4322.437193761285</v>
      </c>
      <c r="J211" s="40">
        <f t="shared" si="39"/>
        <v>-102.88948949135292</v>
      </c>
      <c r="K211" s="37">
        <f t="shared" si="40"/>
        <v>-4425.3266832526378</v>
      </c>
      <c r="L211" s="37">
        <f t="shared" si="41"/>
        <v>-24598990.069695473</v>
      </c>
      <c r="M211" s="37">
        <f t="shared" si="42"/>
        <v>-25184534.154390763</v>
      </c>
      <c r="N211" s="41">
        <f>'jan-mar'!M211</f>
        <v>-11041523.307195282</v>
      </c>
      <c r="O211" s="41">
        <f t="shared" si="43"/>
        <v>-14143010.847195482</v>
      </c>
      <c r="Q211" s="4"/>
      <c r="R211" s="4"/>
      <c r="S211" s="4"/>
      <c r="T211" s="4"/>
      <c r="U211" s="4"/>
    </row>
    <row r="212" spans="1:21" s="34" customFormat="1" x14ac:dyDescent="0.3">
      <c r="A212" s="33">
        <v>3819</v>
      </c>
      <c r="B212" s="34" t="s">
        <v>172</v>
      </c>
      <c r="C212" s="36">
        <v>17362067</v>
      </c>
      <c r="D212" s="36">
        <v>1573</v>
      </c>
      <c r="E212" s="37">
        <f t="shared" si="37"/>
        <v>11037.550540368722</v>
      </c>
      <c r="F212" s="38">
        <f t="shared" si="34"/>
        <v>1.1633632605031403</v>
      </c>
      <c r="G212" s="39">
        <f t="shared" si="35"/>
        <v>-929.95729130882205</v>
      </c>
      <c r="H212" s="39">
        <f t="shared" si="36"/>
        <v>0</v>
      </c>
      <c r="I212" s="37">
        <f t="shared" si="38"/>
        <v>-929.95729130882205</v>
      </c>
      <c r="J212" s="40">
        <f t="shared" si="39"/>
        <v>-102.88948949135292</v>
      </c>
      <c r="K212" s="37">
        <f t="shared" si="40"/>
        <v>-1032.8467808001749</v>
      </c>
      <c r="L212" s="37">
        <f t="shared" si="41"/>
        <v>-1462822.8192287772</v>
      </c>
      <c r="M212" s="37">
        <f t="shared" si="42"/>
        <v>-1624667.9861986751</v>
      </c>
      <c r="N212" s="41">
        <f>'jan-mar'!M212</f>
        <v>-168705.19501285828</v>
      </c>
      <c r="O212" s="41">
        <f t="shared" si="43"/>
        <v>-1455962.7911858167</v>
      </c>
      <c r="Q212" s="4"/>
      <c r="R212" s="4"/>
      <c r="S212" s="4"/>
      <c r="T212" s="4"/>
      <c r="U212" s="4"/>
    </row>
    <row r="213" spans="1:21" s="34" customFormat="1" x14ac:dyDescent="0.3">
      <c r="A213" s="33">
        <v>3820</v>
      </c>
      <c r="B213" s="34" t="s">
        <v>173</v>
      </c>
      <c r="C213" s="36">
        <v>26543563</v>
      </c>
      <c r="D213" s="36">
        <v>2888</v>
      </c>
      <c r="E213" s="37">
        <f t="shared" si="37"/>
        <v>9190.9844182825491</v>
      </c>
      <c r="F213" s="38">
        <f t="shared" si="34"/>
        <v>0.96873428221054847</v>
      </c>
      <c r="G213" s="39">
        <f t="shared" si="35"/>
        <v>177.98238194288169</v>
      </c>
      <c r="H213" s="39">
        <f t="shared" si="36"/>
        <v>0</v>
      </c>
      <c r="I213" s="37">
        <f t="shared" si="38"/>
        <v>177.98238194288169</v>
      </c>
      <c r="J213" s="40">
        <f t="shared" si="39"/>
        <v>-102.88948949135292</v>
      </c>
      <c r="K213" s="37">
        <f t="shared" si="40"/>
        <v>75.092892451528769</v>
      </c>
      <c r="L213" s="37">
        <f t="shared" si="41"/>
        <v>514013.1190510423</v>
      </c>
      <c r="M213" s="37">
        <f t="shared" si="42"/>
        <v>216868.27340001508</v>
      </c>
      <c r="N213" s="41">
        <f>'jan-mar'!M213</f>
        <v>1259816.4485714333</v>
      </c>
      <c r="O213" s="41">
        <f t="shared" si="43"/>
        <v>-1042948.1751714182</v>
      </c>
      <c r="Q213" s="4"/>
      <c r="R213" s="4"/>
      <c r="S213" s="4"/>
      <c r="T213" s="4"/>
      <c r="U213" s="4"/>
    </row>
    <row r="214" spans="1:21" s="34" customFormat="1" x14ac:dyDescent="0.3">
      <c r="A214" s="33">
        <v>3821</v>
      </c>
      <c r="B214" s="34" t="s">
        <v>174</v>
      </c>
      <c r="C214" s="36">
        <v>20187920</v>
      </c>
      <c r="D214" s="36">
        <v>2403</v>
      </c>
      <c r="E214" s="37">
        <f t="shared" si="37"/>
        <v>8401.1319184352888</v>
      </c>
      <c r="F214" s="38">
        <f t="shared" si="34"/>
        <v>0.88548343989928247</v>
      </c>
      <c r="G214" s="39">
        <f t="shared" si="35"/>
        <v>651.89388185123789</v>
      </c>
      <c r="H214" s="39">
        <f t="shared" si="36"/>
        <v>48.204670826664909</v>
      </c>
      <c r="I214" s="37">
        <f t="shared" si="38"/>
        <v>700.09855267790283</v>
      </c>
      <c r="J214" s="40">
        <f t="shared" si="39"/>
        <v>-102.88948949135292</v>
      </c>
      <c r="K214" s="37">
        <f t="shared" si="40"/>
        <v>597.20906318654988</v>
      </c>
      <c r="L214" s="37">
        <f t="shared" si="41"/>
        <v>1682336.8220850006</v>
      </c>
      <c r="M214" s="37">
        <f t="shared" si="42"/>
        <v>1435093.3788372793</v>
      </c>
      <c r="N214" s="41">
        <f>'jan-mar'!M214</f>
        <v>1662807.8610656757</v>
      </c>
      <c r="O214" s="41">
        <f t="shared" si="43"/>
        <v>-227714.48222839646</v>
      </c>
      <c r="Q214" s="4"/>
      <c r="R214" s="4"/>
      <c r="S214" s="4"/>
      <c r="T214" s="4"/>
      <c r="U214" s="4"/>
    </row>
    <row r="215" spans="1:21" s="34" customFormat="1" x14ac:dyDescent="0.3">
      <c r="A215" s="33">
        <v>3822</v>
      </c>
      <c r="B215" s="34" t="s">
        <v>175</v>
      </c>
      <c r="C215" s="36">
        <v>16879141</v>
      </c>
      <c r="D215" s="36">
        <v>1448</v>
      </c>
      <c r="E215" s="37">
        <f t="shared" si="37"/>
        <v>11656.865331491712</v>
      </c>
      <c r="F215" s="38">
        <f t="shared" si="34"/>
        <v>1.2286393443628292</v>
      </c>
      <c r="G215" s="39">
        <f t="shared" si="35"/>
        <v>-1301.546165982616</v>
      </c>
      <c r="H215" s="39">
        <f t="shared" si="36"/>
        <v>0</v>
      </c>
      <c r="I215" s="37">
        <f t="shared" si="38"/>
        <v>-1301.546165982616</v>
      </c>
      <c r="J215" s="40">
        <f t="shared" si="39"/>
        <v>-102.88948949135292</v>
      </c>
      <c r="K215" s="37">
        <f t="shared" si="40"/>
        <v>-1404.4356554739688</v>
      </c>
      <c r="L215" s="37">
        <f t="shared" si="41"/>
        <v>-1884638.848342828</v>
      </c>
      <c r="M215" s="37">
        <f t="shared" si="42"/>
        <v>-2033622.8291263068</v>
      </c>
      <c r="N215" s="41">
        <f>'jan-mar'!M215</f>
        <v>-254891.7778630766</v>
      </c>
      <c r="O215" s="41">
        <f t="shared" si="43"/>
        <v>-1778731.0512632302</v>
      </c>
      <c r="Q215" s="4"/>
      <c r="R215" s="4"/>
      <c r="S215" s="4"/>
      <c r="T215" s="4"/>
      <c r="U215" s="4"/>
    </row>
    <row r="216" spans="1:21" s="34" customFormat="1" x14ac:dyDescent="0.3">
      <c r="A216" s="33">
        <v>3823</v>
      </c>
      <c r="B216" s="34" t="s">
        <v>176</v>
      </c>
      <c r="C216" s="36">
        <v>14115536</v>
      </c>
      <c r="D216" s="36">
        <v>1287</v>
      </c>
      <c r="E216" s="37">
        <f t="shared" si="37"/>
        <v>10967.782439782441</v>
      </c>
      <c r="F216" s="38">
        <f t="shared" si="34"/>
        <v>1.1560096683560139</v>
      </c>
      <c r="G216" s="39">
        <f t="shared" si="35"/>
        <v>-888.09643095705326</v>
      </c>
      <c r="H216" s="39">
        <f t="shared" si="36"/>
        <v>0</v>
      </c>
      <c r="I216" s="37">
        <f t="shared" si="38"/>
        <v>-888.09643095705326</v>
      </c>
      <c r="J216" s="40">
        <f t="shared" si="39"/>
        <v>-102.88948949135292</v>
      </c>
      <c r="K216" s="37">
        <f t="shared" si="40"/>
        <v>-990.9859204484062</v>
      </c>
      <c r="L216" s="37">
        <f t="shared" si="41"/>
        <v>-1142980.1066417275</v>
      </c>
      <c r="M216" s="37">
        <f t="shared" si="42"/>
        <v>-1275398.8796170987</v>
      </c>
      <c r="N216" s="41">
        <f>'jan-mar'!M216</f>
        <v>189929.45862584241</v>
      </c>
      <c r="O216" s="41">
        <f t="shared" si="43"/>
        <v>-1465328.3382429411</v>
      </c>
      <c r="Q216" s="4"/>
      <c r="R216" s="4"/>
      <c r="S216" s="4"/>
      <c r="T216" s="4"/>
      <c r="U216" s="4"/>
    </row>
    <row r="217" spans="1:21" s="34" customFormat="1" x14ac:dyDescent="0.3">
      <c r="A217" s="33">
        <v>3824</v>
      </c>
      <c r="B217" s="34" t="s">
        <v>177</v>
      </c>
      <c r="C217" s="36">
        <v>40816741</v>
      </c>
      <c r="D217" s="36">
        <v>2201</v>
      </c>
      <c r="E217" s="37">
        <f t="shared" si="37"/>
        <v>18544.634711494775</v>
      </c>
      <c r="F217" s="38">
        <f t="shared" si="34"/>
        <v>1.9546136277155897</v>
      </c>
      <c r="G217" s="39">
        <f t="shared" si="35"/>
        <v>-5434.2077939844539</v>
      </c>
      <c r="H217" s="39">
        <f t="shared" si="36"/>
        <v>0</v>
      </c>
      <c r="I217" s="37">
        <f t="shared" si="38"/>
        <v>-5434.2077939844539</v>
      </c>
      <c r="J217" s="40">
        <f t="shared" si="39"/>
        <v>-102.88948949135292</v>
      </c>
      <c r="K217" s="37">
        <f t="shared" si="40"/>
        <v>-5537.0972834758068</v>
      </c>
      <c r="L217" s="37">
        <f t="shared" si="41"/>
        <v>-11960691.354559783</v>
      </c>
      <c r="M217" s="37">
        <f t="shared" si="42"/>
        <v>-12187151.120930251</v>
      </c>
      <c r="N217" s="41">
        <f>'jan-mar'!M217</f>
        <v>-5508267.9323733654</v>
      </c>
      <c r="O217" s="41">
        <f t="shared" si="43"/>
        <v>-6678883.1885568853</v>
      </c>
      <c r="Q217" s="4"/>
      <c r="R217" s="4"/>
      <c r="S217" s="4"/>
      <c r="T217" s="4"/>
      <c r="U217" s="4"/>
    </row>
    <row r="218" spans="1:21" s="34" customFormat="1" x14ac:dyDescent="0.3">
      <c r="A218" s="33">
        <v>3825</v>
      </c>
      <c r="B218" s="34" t="s">
        <v>178</v>
      </c>
      <c r="C218" s="36">
        <v>72850757</v>
      </c>
      <c r="D218" s="36">
        <v>3676</v>
      </c>
      <c r="E218" s="37">
        <f t="shared" si="37"/>
        <v>19817.942600652885</v>
      </c>
      <c r="F218" s="38">
        <f t="shared" si="34"/>
        <v>2.088820906054889</v>
      </c>
      <c r="G218" s="39">
        <f t="shared" si="35"/>
        <v>-6198.1925274793193</v>
      </c>
      <c r="H218" s="39">
        <f t="shared" si="36"/>
        <v>0</v>
      </c>
      <c r="I218" s="37">
        <f t="shared" si="38"/>
        <v>-6198.1925274793193</v>
      </c>
      <c r="J218" s="40">
        <f t="shared" si="39"/>
        <v>-102.88948949135292</v>
      </c>
      <c r="K218" s="37">
        <f t="shared" si="40"/>
        <v>-6301.0820169706722</v>
      </c>
      <c r="L218" s="37">
        <f t="shared" si="41"/>
        <v>-22784555.731013976</v>
      </c>
      <c r="M218" s="37">
        <f t="shared" si="42"/>
        <v>-23162777.494384192</v>
      </c>
      <c r="N218" s="41">
        <f>'jan-mar'!M218</f>
        <v>-11511268.774740793</v>
      </c>
      <c r="O218" s="41">
        <f t="shared" si="43"/>
        <v>-11651508.719643399</v>
      </c>
      <c r="Q218" s="4"/>
      <c r="R218" s="4"/>
      <c r="S218" s="4"/>
      <c r="T218" s="4"/>
      <c r="U218" s="4"/>
    </row>
    <row r="219" spans="1:21" s="34" customFormat="1" x14ac:dyDescent="0.3">
      <c r="A219" s="33">
        <v>4201</v>
      </c>
      <c r="B219" s="34" t="s">
        <v>179</v>
      </c>
      <c r="C219" s="36">
        <v>50888552</v>
      </c>
      <c r="D219" s="36">
        <v>6809</v>
      </c>
      <c r="E219" s="37">
        <f t="shared" si="37"/>
        <v>7473.7189014539581</v>
      </c>
      <c r="F219" s="38">
        <f t="shared" si="34"/>
        <v>0.7877336513640073</v>
      </c>
      <c r="G219" s="39">
        <f t="shared" si="35"/>
        <v>1208.3416920400362</v>
      </c>
      <c r="H219" s="39">
        <f t="shared" si="36"/>
        <v>372.79922677013064</v>
      </c>
      <c r="I219" s="37">
        <f t="shared" si="38"/>
        <v>1581.1409188101668</v>
      </c>
      <c r="J219" s="40">
        <f t="shared" si="39"/>
        <v>-102.88948949135292</v>
      </c>
      <c r="K219" s="37">
        <f t="shared" si="40"/>
        <v>1478.251429318814</v>
      </c>
      <c r="L219" s="37">
        <f t="shared" si="41"/>
        <v>10765988.516178425</v>
      </c>
      <c r="M219" s="37">
        <f t="shared" si="42"/>
        <v>10065413.982231805</v>
      </c>
      <c r="N219" s="41">
        <f>'jan-mar'!M219</f>
        <v>9189701.2875764463</v>
      </c>
      <c r="O219" s="41">
        <f t="shared" si="43"/>
        <v>875712.69465535879</v>
      </c>
      <c r="Q219" s="4"/>
      <c r="R219" s="4"/>
      <c r="S219" s="4"/>
      <c r="T219" s="4"/>
      <c r="U219" s="4"/>
    </row>
    <row r="220" spans="1:21" s="34" customFormat="1" x14ac:dyDescent="0.3">
      <c r="A220" s="33">
        <v>4202</v>
      </c>
      <c r="B220" s="34" t="s">
        <v>180</v>
      </c>
      <c r="C220" s="36">
        <v>192619402</v>
      </c>
      <c r="D220" s="36">
        <v>23544</v>
      </c>
      <c r="E220" s="37">
        <f t="shared" si="37"/>
        <v>8181.252208630649</v>
      </c>
      <c r="F220" s="38">
        <f t="shared" si="34"/>
        <v>0.86230801024383064</v>
      </c>
      <c r="G220" s="39">
        <f t="shared" si="35"/>
        <v>783.82170773402174</v>
      </c>
      <c r="H220" s="39">
        <f t="shared" si="36"/>
        <v>125.16256925828883</v>
      </c>
      <c r="I220" s="37">
        <f t="shared" si="38"/>
        <v>908.98427699231058</v>
      </c>
      <c r="J220" s="40">
        <f t="shared" si="39"/>
        <v>-102.88948949135292</v>
      </c>
      <c r="K220" s="37">
        <f t="shared" si="40"/>
        <v>806.09478750095764</v>
      </c>
      <c r="L220" s="37">
        <f t="shared" si="41"/>
        <v>21401125.817506962</v>
      </c>
      <c r="M220" s="37">
        <f t="shared" si="42"/>
        <v>18978695.676922545</v>
      </c>
      <c r="N220" s="41">
        <f>'jan-mar'!M220</f>
        <v>17238838.711227763</v>
      </c>
      <c r="O220" s="41">
        <f t="shared" si="43"/>
        <v>1739856.9656947814</v>
      </c>
      <c r="Q220" s="4"/>
      <c r="R220" s="4"/>
      <c r="S220" s="4"/>
      <c r="T220" s="4"/>
      <c r="U220" s="4"/>
    </row>
    <row r="221" spans="1:21" s="34" customFormat="1" x14ac:dyDescent="0.3">
      <c r="A221" s="33">
        <v>4203</v>
      </c>
      <c r="B221" s="34" t="s">
        <v>181</v>
      </c>
      <c r="C221" s="36">
        <v>350094364</v>
      </c>
      <c r="D221" s="36">
        <v>44999</v>
      </c>
      <c r="E221" s="37">
        <f t="shared" si="37"/>
        <v>7780.0476455032331</v>
      </c>
      <c r="F221" s="38">
        <f t="shared" si="34"/>
        <v>0.82002085178584028</v>
      </c>
      <c r="G221" s="39">
        <f t="shared" si="35"/>
        <v>1024.5444456104713</v>
      </c>
      <c r="H221" s="39">
        <f t="shared" si="36"/>
        <v>265.58416635288438</v>
      </c>
      <c r="I221" s="37">
        <f t="shared" si="38"/>
        <v>1290.1286119633555</v>
      </c>
      <c r="J221" s="40">
        <f t="shared" si="39"/>
        <v>-102.88948949135292</v>
      </c>
      <c r="K221" s="37">
        <f t="shared" si="40"/>
        <v>1187.2391224720027</v>
      </c>
      <c r="L221" s="37">
        <f t="shared" si="41"/>
        <v>58054497.409739032</v>
      </c>
      <c r="M221" s="37">
        <f t="shared" si="42"/>
        <v>53424573.272117652</v>
      </c>
      <c r="N221" s="41">
        <f>'jan-mar'!M221</f>
        <v>49437321.853202008</v>
      </c>
      <c r="O221" s="41">
        <f t="shared" si="43"/>
        <v>3987251.4189156443</v>
      </c>
      <c r="Q221" s="4"/>
      <c r="R221" s="4"/>
      <c r="S221" s="4"/>
      <c r="T221" s="4"/>
      <c r="U221" s="4"/>
    </row>
    <row r="222" spans="1:21" s="34" customFormat="1" x14ac:dyDescent="0.3">
      <c r="A222" s="33">
        <v>4204</v>
      </c>
      <c r="B222" s="34" t="s">
        <v>194</v>
      </c>
      <c r="C222" s="36">
        <v>910550488</v>
      </c>
      <c r="D222" s="36">
        <v>111633</v>
      </c>
      <c r="E222" s="37">
        <f t="shared" si="37"/>
        <v>8156.6426415128144</v>
      </c>
      <c r="F222" s="38">
        <f t="shared" si="34"/>
        <v>0.85971414975485128</v>
      </c>
      <c r="G222" s="39">
        <f t="shared" si="35"/>
        <v>798.58744800472243</v>
      </c>
      <c r="H222" s="39">
        <f t="shared" si="36"/>
        <v>133.77591774953092</v>
      </c>
      <c r="I222" s="37">
        <f t="shared" si="38"/>
        <v>932.36336575425332</v>
      </c>
      <c r="J222" s="40">
        <f t="shared" si="39"/>
        <v>-102.88948949135292</v>
      </c>
      <c r="K222" s="37">
        <f t="shared" si="40"/>
        <v>829.47387626290038</v>
      </c>
      <c r="L222" s="37">
        <f t="shared" si="41"/>
        <v>104082519.60924456</v>
      </c>
      <c r="M222" s="37">
        <f t="shared" si="42"/>
        <v>92596657.228856355</v>
      </c>
      <c r="N222" s="41">
        <f>'jan-mar'!M222</f>
        <v>78072085.288907453</v>
      </c>
      <c r="O222" s="41">
        <f t="shared" si="43"/>
        <v>14524571.939948902</v>
      </c>
      <c r="Q222" s="4"/>
      <c r="R222" s="4"/>
      <c r="S222" s="4"/>
      <c r="T222" s="4"/>
      <c r="U222" s="4"/>
    </row>
    <row r="223" spans="1:21" s="34" customFormat="1" x14ac:dyDescent="0.3">
      <c r="A223" s="33">
        <v>4205</v>
      </c>
      <c r="B223" s="34" t="s">
        <v>199</v>
      </c>
      <c r="C223" s="36">
        <v>178849031</v>
      </c>
      <c r="D223" s="36">
        <v>23046</v>
      </c>
      <c r="E223" s="37">
        <f t="shared" si="37"/>
        <v>7760.5237785298968</v>
      </c>
      <c r="F223" s="38">
        <f t="shared" si="34"/>
        <v>0.81796302659567166</v>
      </c>
      <c r="G223" s="39">
        <f t="shared" si="35"/>
        <v>1036.258765794473</v>
      </c>
      <c r="H223" s="39">
        <f t="shared" si="36"/>
        <v>272.41751979355206</v>
      </c>
      <c r="I223" s="37">
        <f t="shared" si="38"/>
        <v>1308.6762855880252</v>
      </c>
      <c r="J223" s="40">
        <f t="shared" si="39"/>
        <v>-102.88948949135292</v>
      </c>
      <c r="K223" s="37">
        <f t="shared" si="40"/>
        <v>1205.7867960966723</v>
      </c>
      <c r="L223" s="37">
        <f t="shared" si="41"/>
        <v>30159753.677661628</v>
      </c>
      <c r="M223" s="37">
        <f t="shared" si="42"/>
        <v>27788562.502843909</v>
      </c>
      <c r="N223" s="41">
        <f>'jan-mar'!M223</f>
        <v>26072672.212430123</v>
      </c>
      <c r="O223" s="41">
        <f t="shared" si="43"/>
        <v>1715890.2904137857</v>
      </c>
      <c r="Q223" s="4"/>
      <c r="R223" s="4"/>
      <c r="S223" s="4"/>
      <c r="T223" s="4"/>
      <c r="U223" s="4"/>
    </row>
    <row r="224" spans="1:21" s="34" customFormat="1" x14ac:dyDescent="0.3">
      <c r="A224" s="33">
        <v>4206</v>
      </c>
      <c r="B224" s="34" t="s">
        <v>195</v>
      </c>
      <c r="C224" s="36">
        <v>75880230</v>
      </c>
      <c r="D224" s="36">
        <v>9691</v>
      </c>
      <c r="E224" s="37">
        <f t="shared" si="37"/>
        <v>7829.9690434423692</v>
      </c>
      <c r="F224" s="38">
        <f t="shared" si="34"/>
        <v>0.82528259170385365</v>
      </c>
      <c r="G224" s="39">
        <f t="shared" si="35"/>
        <v>994.59160684698963</v>
      </c>
      <c r="H224" s="39">
        <f t="shared" si="36"/>
        <v>248.11167707418676</v>
      </c>
      <c r="I224" s="37">
        <f t="shared" si="38"/>
        <v>1242.7032839211763</v>
      </c>
      <c r="J224" s="40">
        <f t="shared" si="39"/>
        <v>-102.88948949135292</v>
      </c>
      <c r="K224" s="37">
        <f t="shared" si="40"/>
        <v>1139.8137944298235</v>
      </c>
      <c r="L224" s="37">
        <f t="shared" si="41"/>
        <v>12043037.524480119</v>
      </c>
      <c r="M224" s="37">
        <f t="shared" si="42"/>
        <v>11045935.481819419</v>
      </c>
      <c r="N224" s="41">
        <f>'jan-mar'!M224</f>
        <v>8903586.3442727719</v>
      </c>
      <c r="O224" s="41">
        <f t="shared" si="43"/>
        <v>2142349.1375466473</v>
      </c>
      <c r="Q224" s="4"/>
      <c r="R224" s="4"/>
      <c r="S224" s="4"/>
      <c r="T224" s="4"/>
      <c r="U224" s="4"/>
    </row>
    <row r="225" spans="1:21" s="34" customFormat="1" x14ac:dyDescent="0.3">
      <c r="A225" s="33">
        <v>4207</v>
      </c>
      <c r="B225" s="34" t="s">
        <v>196</v>
      </c>
      <c r="C225" s="36">
        <v>76545274</v>
      </c>
      <c r="D225" s="36">
        <v>9028</v>
      </c>
      <c r="E225" s="37">
        <f t="shared" si="37"/>
        <v>8478.6524147097916</v>
      </c>
      <c r="F225" s="38">
        <f t="shared" si="34"/>
        <v>0.89365413836828489</v>
      </c>
      <c r="G225" s="39">
        <f t="shared" si="35"/>
        <v>605.38158408653612</v>
      </c>
      <c r="H225" s="39">
        <f t="shared" si="36"/>
        <v>21.072497130588907</v>
      </c>
      <c r="I225" s="37">
        <f t="shared" si="38"/>
        <v>626.45408121712501</v>
      </c>
      <c r="J225" s="40">
        <f t="shared" si="39"/>
        <v>-102.88948949135292</v>
      </c>
      <c r="K225" s="37">
        <f t="shared" si="40"/>
        <v>523.56459172577206</v>
      </c>
      <c r="L225" s="37">
        <f t="shared" si="41"/>
        <v>5655627.4452282041</v>
      </c>
      <c r="M225" s="37">
        <f t="shared" si="42"/>
        <v>4726741.1341002705</v>
      </c>
      <c r="N225" s="41">
        <f>'jan-mar'!M225</f>
        <v>4587302.1916566454</v>
      </c>
      <c r="O225" s="41">
        <f t="shared" si="43"/>
        <v>139438.94244362507</v>
      </c>
      <c r="Q225" s="4"/>
      <c r="R225" s="4"/>
      <c r="S225" s="4"/>
      <c r="T225" s="4"/>
      <c r="U225" s="4"/>
    </row>
    <row r="226" spans="1:21" s="34" customFormat="1" x14ac:dyDescent="0.3">
      <c r="A226" s="33">
        <v>4211</v>
      </c>
      <c r="B226" s="34" t="s">
        <v>182</v>
      </c>
      <c r="C226" s="36">
        <v>16030585</v>
      </c>
      <c r="D226" s="36">
        <v>2428</v>
      </c>
      <c r="E226" s="37">
        <f t="shared" si="37"/>
        <v>6602.382619439868</v>
      </c>
      <c r="F226" s="38">
        <f t="shared" si="34"/>
        <v>0.6958943782996474</v>
      </c>
      <c r="G226" s="39">
        <f t="shared" si="35"/>
        <v>1731.1434612484902</v>
      </c>
      <c r="H226" s="39">
        <f t="shared" si="36"/>
        <v>677.76692547506218</v>
      </c>
      <c r="I226" s="37">
        <f t="shared" si="38"/>
        <v>2408.9103867235526</v>
      </c>
      <c r="J226" s="40">
        <f t="shared" si="39"/>
        <v>-102.88948949135292</v>
      </c>
      <c r="K226" s="37">
        <f t="shared" si="40"/>
        <v>2306.0208972321998</v>
      </c>
      <c r="L226" s="37">
        <f t="shared" si="41"/>
        <v>5848834.4189647855</v>
      </c>
      <c r="M226" s="37">
        <f t="shared" si="42"/>
        <v>5599018.738479781</v>
      </c>
      <c r="N226" s="41">
        <f>'jan-mar'!M226</f>
        <v>5134606.338916962</v>
      </c>
      <c r="O226" s="41">
        <f t="shared" si="43"/>
        <v>464412.39956281893</v>
      </c>
      <c r="Q226" s="4"/>
      <c r="R226" s="4"/>
      <c r="S226" s="4"/>
      <c r="T226" s="4"/>
      <c r="U226" s="4"/>
    </row>
    <row r="227" spans="1:21" s="34" customFormat="1" x14ac:dyDescent="0.3">
      <c r="A227" s="33">
        <v>4212</v>
      </c>
      <c r="B227" s="34" t="s">
        <v>183</v>
      </c>
      <c r="C227" s="36">
        <v>15064846</v>
      </c>
      <c r="D227" s="36">
        <v>2097</v>
      </c>
      <c r="E227" s="37">
        <f t="shared" si="37"/>
        <v>7183.9990462565565</v>
      </c>
      <c r="F227" s="38">
        <f t="shared" si="34"/>
        <v>0.75719703600335975</v>
      </c>
      <c r="G227" s="39">
        <f t="shared" si="35"/>
        <v>1382.1736051584771</v>
      </c>
      <c r="H227" s="39">
        <f t="shared" si="36"/>
        <v>474.20117608922118</v>
      </c>
      <c r="I227" s="37">
        <f t="shared" si="38"/>
        <v>1856.3747812476984</v>
      </c>
      <c r="J227" s="40">
        <f t="shared" si="39"/>
        <v>-102.88948949135292</v>
      </c>
      <c r="K227" s="37">
        <f t="shared" si="40"/>
        <v>1753.4852917563455</v>
      </c>
      <c r="L227" s="37">
        <f t="shared" si="41"/>
        <v>3892817.9162764233</v>
      </c>
      <c r="M227" s="37">
        <f t="shared" si="42"/>
        <v>3677058.6568130567</v>
      </c>
      <c r="N227" s="41">
        <f>'jan-mar'!M227</f>
        <v>3315582.0521659269</v>
      </c>
      <c r="O227" s="41">
        <f t="shared" si="43"/>
        <v>361476.60464712977</v>
      </c>
      <c r="Q227" s="4"/>
      <c r="R227" s="4"/>
      <c r="S227" s="4"/>
      <c r="T227" s="4"/>
      <c r="U227" s="4"/>
    </row>
    <row r="228" spans="1:21" s="34" customFormat="1" x14ac:dyDescent="0.3">
      <c r="A228" s="33">
        <v>4213</v>
      </c>
      <c r="B228" s="34" t="s">
        <v>184</v>
      </c>
      <c r="C228" s="36">
        <v>44236839</v>
      </c>
      <c r="D228" s="36">
        <v>6053</v>
      </c>
      <c r="E228" s="37">
        <f t="shared" si="37"/>
        <v>7308.250289112837</v>
      </c>
      <c r="F228" s="38">
        <f t="shared" si="34"/>
        <v>0.77029317816662102</v>
      </c>
      <c r="G228" s="39">
        <f t="shared" si="35"/>
        <v>1307.6228594447089</v>
      </c>
      <c r="H228" s="39">
        <f t="shared" si="36"/>
        <v>430.71324108952302</v>
      </c>
      <c r="I228" s="37">
        <f t="shared" si="38"/>
        <v>1738.3361005342319</v>
      </c>
      <c r="J228" s="40">
        <f t="shared" si="39"/>
        <v>-102.88948949135292</v>
      </c>
      <c r="K228" s="37">
        <f t="shared" si="40"/>
        <v>1635.4466110428791</v>
      </c>
      <c r="L228" s="37">
        <f t="shared" si="41"/>
        <v>10522148.416533707</v>
      </c>
      <c r="M228" s="37">
        <f t="shared" si="42"/>
        <v>9899358.3366425466</v>
      </c>
      <c r="N228" s="41">
        <f>'jan-mar'!M228</f>
        <v>8852508.7273535319</v>
      </c>
      <c r="O228" s="41">
        <f t="shared" si="43"/>
        <v>1046849.6092890147</v>
      </c>
      <c r="Q228" s="4"/>
      <c r="R228" s="4"/>
      <c r="S228" s="4"/>
      <c r="T228" s="4"/>
      <c r="U228" s="4"/>
    </row>
    <row r="229" spans="1:21" s="34" customFormat="1" x14ac:dyDescent="0.3">
      <c r="A229" s="33">
        <v>4214</v>
      </c>
      <c r="B229" s="34" t="s">
        <v>185</v>
      </c>
      <c r="C229" s="36">
        <v>46199773</v>
      </c>
      <c r="D229" s="36">
        <v>5951</v>
      </c>
      <c r="E229" s="37">
        <f t="shared" si="37"/>
        <v>7763.3629642076958</v>
      </c>
      <c r="F229" s="38">
        <f t="shared" si="34"/>
        <v>0.81826227816378161</v>
      </c>
      <c r="G229" s="39">
        <f t="shared" si="35"/>
        <v>1034.5552543877936</v>
      </c>
      <c r="H229" s="39">
        <f t="shared" si="36"/>
        <v>271.42380480632244</v>
      </c>
      <c r="I229" s="37">
        <f t="shared" si="38"/>
        <v>1305.979059194116</v>
      </c>
      <c r="J229" s="40">
        <f t="shared" si="39"/>
        <v>-102.88948949135292</v>
      </c>
      <c r="K229" s="37">
        <f t="shared" si="40"/>
        <v>1203.0895697027631</v>
      </c>
      <c r="L229" s="37">
        <f t="shared" si="41"/>
        <v>7771881.3812641837</v>
      </c>
      <c r="M229" s="37">
        <f t="shared" si="42"/>
        <v>7159586.0293011433</v>
      </c>
      <c r="N229" s="41">
        <f>'jan-mar'!M229</f>
        <v>8749474.3577202857</v>
      </c>
      <c r="O229" s="41">
        <f t="shared" si="43"/>
        <v>-1589888.3284191424</v>
      </c>
      <c r="Q229" s="4"/>
      <c r="R229" s="4"/>
      <c r="S229" s="4"/>
      <c r="T229" s="4"/>
      <c r="U229" s="4"/>
    </row>
    <row r="230" spans="1:21" s="34" customFormat="1" x14ac:dyDescent="0.3">
      <c r="A230" s="33">
        <v>4215</v>
      </c>
      <c r="B230" s="34" t="s">
        <v>186</v>
      </c>
      <c r="C230" s="36">
        <v>91019803</v>
      </c>
      <c r="D230" s="36">
        <v>11074</v>
      </c>
      <c r="E230" s="37">
        <f t="shared" si="37"/>
        <v>8219.2345132743358</v>
      </c>
      <c r="F230" s="38">
        <f t="shared" si="34"/>
        <v>0.86631136385114527</v>
      </c>
      <c r="G230" s="39">
        <f t="shared" si="35"/>
        <v>761.03232494780968</v>
      </c>
      <c r="H230" s="39">
        <f t="shared" si="36"/>
        <v>111.86876263299845</v>
      </c>
      <c r="I230" s="37">
        <f t="shared" si="38"/>
        <v>872.90108758080817</v>
      </c>
      <c r="J230" s="40">
        <f t="shared" si="39"/>
        <v>-102.88948949135292</v>
      </c>
      <c r="K230" s="37">
        <f t="shared" si="40"/>
        <v>770.01159808945522</v>
      </c>
      <c r="L230" s="37">
        <f t="shared" si="41"/>
        <v>9666506.6438698694</v>
      </c>
      <c r="M230" s="37">
        <f t="shared" si="42"/>
        <v>8527108.4372426271</v>
      </c>
      <c r="N230" s="41">
        <f>'jan-mar'!M230</f>
        <v>7557594.7590059489</v>
      </c>
      <c r="O230" s="41">
        <f t="shared" si="43"/>
        <v>969513.67823667824</v>
      </c>
      <c r="Q230" s="4"/>
      <c r="R230" s="4"/>
      <c r="S230" s="4"/>
      <c r="T230" s="4"/>
      <c r="U230" s="4"/>
    </row>
    <row r="231" spans="1:21" s="34" customFormat="1" x14ac:dyDescent="0.3">
      <c r="A231" s="33">
        <v>4216</v>
      </c>
      <c r="B231" s="34" t="s">
        <v>187</v>
      </c>
      <c r="C231" s="36">
        <v>36738881</v>
      </c>
      <c r="D231" s="36">
        <v>5226</v>
      </c>
      <c r="E231" s="37">
        <f t="shared" si="37"/>
        <v>7030.0193264446998</v>
      </c>
      <c r="F231" s="38">
        <f t="shared" si="34"/>
        <v>0.74096749773429216</v>
      </c>
      <c r="G231" s="39">
        <f t="shared" si="35"/>
        <v>1474.5614370455912</v>
      </c>
      <c r="H231" s="39">
        <f t="shared" si="36"/>
        <v>528.09407802337103</v>
      </c>
      <c r="I231" s="37">
        <f t="shared" si="38"/>
        <v>2002.6555150689624</v>
      </c>
      <c r="J231" s="40">
        <f t="shared" si="39"/>
        <v>-102.88948949135292</v>
      </c>
      <c r="K231" s="37">
        <f t="shared" si="40"/>
        <v>1899.7660255776095</v>
      </c>
      <c r="L231" s="37">
        <f t="shared" si="41"/>
        <v>10465877.721750397</v>
      </c>
      <c r="M231" s="37">
        <f t="shared" si="42"/>
        <v>9928177.249668587</v>
      </c>
      <c r="N231" s="41">
        <f>'jan-mar'!M231</f>
        <v>9915396.3500329703</v>
      </c>
      <c r="O231" s="41">
        <f t="shared" si="43"/>
        <v>12780.89963561669</v>
      </c>
      <c r="Q231" s="4"/>
      <c r="R231" s="4"/>
      <c r="S231" s="4"/>
      <c r="T231" s="4"/>
      <c r="U231" s="4"/>
    </row>
    <row r="232" spans="1:21" s="34" customFormat="1" x14ac:dyDescent="0.3">
      <c r="A232" s="33">
        <v>4217</v>
      </c>
      <c r="B232" s="34" t="s">
        <v>188</v>
      </c>
      <c r="C232" s="36">
        <v>15507830</v>
      </c>
      <c r="D232" s="36">
        <v>1836</v>
      </c>
      <c r="E232" s="37">
        <f t="shared" si="37"/>
        <v>8446.5305010893244</v>
      </c>
      <c r="F232" s="38">
        <f t="shared" si="34"/>
        <v>0.89026847285976174</v>
      </c>
      <c r="G232" s="39">
        <f t="shared" si="35"/>
        <v>624.65473225881647</v>
      </c>
      <c r="H232" s="39">
        <f t="shared" si="36"/>
        <v>32.315166897752441</v>
      </c>
      <c r="I232" s="37">
        <f t="shared" si="38"/>
        <v>656.96989915656889</v>
      </c>
      <c r="J232" s="40">
        <f t="shared" si="39"/>
        <v>-102.88948949135292</v>
      </c>
      <c r="K232" s="37">
        <f t="shared" si="40"/>
        <v>554.08040966521594</v>
      </c>
      <c r="L232" s="37">
        <f t="shared" si="41"/>
        <v>1206196.7348514604</v>
      </c>
      <c r="M232" s="37">
        <f t="shared" si="42"/>
        <v>1017291.6321453365</v>
      </c>
      <c r="N232" s="41">
        <f>'jan-mar'!M232</f>
        <v>2362119.1033984954</v>
      </c>
      <c r="O232" s="41">
        <f t="shared" si="43"/>
        <v>-1344827.471253159</v>
      </c>
      <c r="Q232" s="4"/>
      <c r="R232" s="4"/>
      <c r="S232" s="4"/>
      <c r="T232" s="4"/>
      <c r="U232" s="4"/>
    </row>
    <row r="233" spans="1:21" s="34" customFormat="1" x14ac:dyDescent="0.3">
      <c r="A233" s="33">
        <v>4218</v>
      </c>
      <c r="B233" s="34" t="s">
        <v>189</v>
      </c>
      <c r="C233" s="36">
        <v>12999713</v>
      </c>
      <c r="D233" s="36">
        <v>1331</v>
      </c>
      <c r="E233" s="37">
        <f t="shared" si="37"/>
        <v>9766.8767843726528</v>
      </c>
      <c r="F233" s="38">
        <f t="shared" si="34"/>
        <v>1.029433621095847</v>
      </c>
      <c r="G233" s="39">
        <f t="shared" si="35"/>
        <v>-167.55303771118051</v>
      </c>
      <c r="H233" s="39">
        <f t="shared" si="36"/>
        <v>0</v>
      </c>
      <c r="I233" s="37">
        <f t="shared" si="38"/>
        <v>-167.55303771118051</v>
      </c>
      <c r="J233" s="40">
        <f t="shared" si="39"/>
        <v>-102.88948949135292</v>
      </c>
      <c r="K233" s="37">
        <f t="shared" si="40"/>
        <v>-270.44252720253343</v>
      </c>
      <c r="L233" s="37">
        <f t="shared" si="41"/>
        <v>-223013.09319358127</v>
      </c>
      <c r="M233" s="37">
        <f t="shared" si="42"/>
        <v>-359959.003706572</v>
      </c>
      <c r="N233" s="41">
        <f>'jan-mar'!M233</f>
        <v>1188079.4508025032</v>
      </c>
      <c r="O233" s="41">
        <f t="shared" si="43"/>
        <v>-1548038.4545090753</v>
      </c>
      <c r="Q233" s="4"/>
      <c r="R233" s="4"/>
      <c r="S233" s="4"/>
      <c r="T233" s="4"/>
      <c r="U233" s="4"/>
    </row>
    <row r="234" spans="1:21" s="34" customFormat="1" x14ac:dyDescent="0.3">
      <c r="A234" s="33">
        <v>4219</v>
      </c>
      <c r="B234" s="34" t="s">
        <v>190</v>
      </c>
      <c r="C234" s="36">
        <v>26620181</v>
      </c>
      <c r="D234" s="36">
        <v>3634</v>
      </c>
      <c r="E234" s="37">
        <f t="shared" si="37"/>
        <v>7325.3112272977432</v>
      </c>
      <c r="F234" s="38">
        <f t="shared" si="34"/>
        <v>0.7720914094500424</v>
      </c>
      <c r="G234" s="39">
        <f t="shared" si="35"/>
        <v>1297.3862965337651</v>
      </c>
      <c r="H234" s="39">
        <f t="shared" si="36"/>
        <v>424.74191272480584</v>
      </c>
      <c r="I234" s="37">
        <f t="shared" si="38"/>
        <v>1722.1282092585709</v>
      </c>
      <c r="J234" s="40">
        <f t="shared" si="39"/>
        <v>-102.88948949135292</v>
      </c>
      <c r="K234" s="37">
        <f t="shared" si="40"/>
        <v>1619.2387197672181</v>
      </c>
      <c r="L234" s="37">
        <f t="shared" si="41"/>
        <v>6258213.9124456467</v>
      </c>
      <c r="M234" s="37">
        <f t="shared" si="42"/>
        <v>5884313.5076340707</v>
      </c>
      <c r="N234" s="41">
        <f>'jan-mar'!M234</f>
        <v>5891784.250463034</v>
      </c>
      <c r="O234" s="41">
        <f t="shared" si="43"/>
        <v>-7470.7428289633244</v>
      </c>
      <c r="Q234" s="4"/>
      <c r="R234" s="4"/>
      <c r="S234" s="4"/>
      <c r="T234" s="4"/>
      <c r="U234" s="4"/>
    </row>
    <row r="235" spans="1:21" s="34" customFormat="1" x14ac:dyDescent="0.3">
      <c r="A235" s="33">
        <v>4220</v>
      </c>
      <c r="B235" s="34" t="s">
        <v>191</v>
      </c>
      <c r="C235" s="36">
        <v>11956408</v>
      </c>
      <c r="D235" s="36">
        <v>1162</v>
      </c>
      <c r="E235" s="37">
        <f t="shared" si="37"/>
        <v>10289.507745266781</v>
      </c>
      <c r="F235" s="38">
        <f t="shared" si="34"/>
        <v>1.0845191816540478</v>
      </c>
      <c r="G235" s="39">
        <f t="shared" si="35"/>
        <v>-481.13161424765747</v>
      </c>
      <c r="H235" s="39">
        <f t="shared" si="36"/>
        <v>0</v>
      </c>
      <c r="I235" s="37">
        <f t="shared" si="38"/>
        <v>-481.13161424765747</v>
      </c>
      <c r="J235" s="40">
        <f t="shared" si="39"/>
        <v>-102.88948949135292</v>
      </c>
      <c r="K235" s="37">
        <f t="shared" si="40"/>
        <v>-584.02110373901041</v>
      </c>
      <c r="L235" s="37">
        <f t="shared" si="41"/>
        <v>-559074.93575577799</v>
      </c>
      <c r="M235" s="37">
        <f t="shared" si="42"/>
        <v>-678632.52254473011</v>
      </c>
      <c r="N235" s="41">
        <f>'jan-mar'!M235</f>
        <v>405966.47577562457</v>
      </c>
      <c r="O235" s="41">
        <f t="shared" si="43"/>
        <v>-1084598.9983203546</v>
      </c>
      <c r="Q235" s="4"/>
      <c r="R235" s="4"/>
      <c r="S235" s="4"/>
      <c r="T235" s="4"/>
      <c r="U235" s="4"/>
    </row>
    <row r="236" spans="1:21" s="34" customFormat="1" x14ac:dyDescent="0.3">
      <c r="A236" s="33">
        <v>4221</v>
      </c>
      <c r="B236" s="34" t="s">
        <v>192</v>
      </c>
      <c r="C236" s="36">
        <v>24944669</v>
      </c>
      <c r="D236" s="36">
        <v>1164</v>
      </c>
      <c r="E236" s="37">
        <f t="shared" si="37"/>
        <v>21430.128006872852</v>
      </c>
      <c r="F236" s="38">
        <f t="shared" si="34"/>
        <v>2.2587460415146072</v>
      </c>
      <c r="G236" s="39">
        <f t="shared" si="35"/>
        <v>-7165.5037712112999</v>
      </c>
      <c r="H236" s="39">
        <f t="shared" si="36"/>
        <v>0</v>
      </c>
      <c r="I236" s="37">
        <f t="shared" si="38"/>
        <v>-7165.5037712112999</v>
      </c>
      <c r="J236" s="40">
        <f t="shared" si="39"/>
        <v>-102.88948949135292</v>
      </c>
      <c r="K236" s="37">
        <f t="shared" si="40"/>
        <v>-7268.3932607026527</v>
      </c>
      <c r="L236" s="37">
        <f t="shared" si="41"/>
        <v>-8340646.3896899531</v>
      </c>
      <c r="M236" s="37">
        <f t="shared" si="42"/>
        <v>-8460409.7554578874</v>
      </c>
      <c r="N236" s="41">
        <f>'jan-mar'!M236</f>
        <v>-3998747.4252987718</v>
      </c>
      <c r="O236" s="41">
        <f t="shared" si="43"/>
        <v>-4461662.3301591156</v>
      </c>
      <c r="Q236" s="4"/>
      <c r="R236" s="4"/>
      <c r="S236" s="4"/>
      <c r="T236" s="4"/>
      <c r="U236" s="4"/>
    </row>
    <row r="237" spans="1:21" s="34" customFormat="1" x14ac:dyDescent="0.3">
      <c r="A237" s="33">
        <v>4222</v>
      </c>
      <c r="B237" s="34" t="s">
        <v>193</v>
      </c>
      <c r="C237" s="36">
        <v>51604504</v>
      </c>
      <c r="D237" s="36">
        <v>965</v>
      </c>
      <c r="E237" s="37">
        <f t="shared" si="37"/>
        <v>53476.169948186529</v>
      </c>
      <c r="F237" s="38">
        <f t="shared" si="34"/>
        <v>5.6364146377049398</v>
      </c>
      <c r="G237" s="39">
        <f t="shared" si="35"/>
        <v>-26393.128935999506</v>
      </c>
      <c r="H237" s="39">
        <f t="shared" si="36"/>
        <v>0</v>
      </c>
      <c r="I237" s="37">
        <f t="shared" si="38"/>
        <v>-26393.128935999506</v>
      </c>
      <c r="J237" s="40">
        <f t="shared" si="39"/>
        <v>-102.88948949135292</v>
      </c>
      <c r="K237" s="37">
        <f t="shared" si="40"/>
        <v>-26496.01842549086</v>
      </c>
      <c r="L237" s="37">
        <f t="shared" si="41"/>
        <v>-25469369.423239522</v>
      </c>
      <c r="M237" s="37">
        <f t="shared" si="42"/>
        <v>-25568657.780598681</v>
      </c>
      <c r="N237" s="41">
        <f>'jan-mar'!M237</f>
        <v>-13616416.468396317</v>
      </c>
      <c r="O237" s="41">
        <f t="shared" si="43"/>
        <v>-11952241.312202364</v>
      </c>
      <c r="Q237" s="4"/>
      <c r="R237" s="4"/>
      <c r="S237" s="4"/>
      <c r="T237" s="4"/>
      <c r="U237" s="4"/>
    </row>
    <row r="238" spans="1:21" s="34" customFormat="1" x14ac:dyDescent="0.3">
      <c r="A238" s="33">
        <v>4223</v>
      </c>
      <c r="B238" s="34" t="s">
        <v>197</v>
      </c>
      <c r="C238" s="36">
        <v>110232496</v>
      </c>
      <c r="D238" s="36">
        <v>14774</v>
      </c>
      <c r="E238" s="37">
        <f t="shared" si="37"/>
        <v>7461.2492216055234</v>
      </c>
      <c r="F238" s="38">
        <f t="shared" si="34"/>
        <v>0.78641934096942756</v>
      </c>
      <c r="G238" s="39">
        <f t="shared" si="35"/>
        <v>1215.8234999490971</v>
      </c>
      <c r="H238" s="39">
        <f t="shared" si="36"/>
        <v>377.16361471708274</v>
      </c>
      <c r="I238" s="37">
        <f t="shared" si="38"/>
        <v>1592.9871146661799</v>
      </c>
      <c r="J238" s="40">
        <f t="shared" si="39"/>
        <v>-102.88948949135292</v>
      </c>
      <c r="K238" s="37">
        <f t="shared" si="40"/>
        <v>1490.097625174827</v>
      </c>
      <c r="L238" s="37">
        <f t="shared" si="41"/>
        <v>23534791.632078141</v>
      </c>
      <c r="M238" s="37">
        <f t="shared" si="42"/>
        <v>22014702.314332895</v>
      </c>
      <c r="N238" s="41">
        <f>'jan-mar'!M238</f>
        <v>24108254.980996389</v>
      </c>
      <c r="O238" s="41">
        <f t="shared" si="43"/>
        <v>-2093552.666663494</v>
      </c>
      <c r="Q238" s="4"/>
      <c r="R238" s="4"/>
      <c r="S238" s="4"/>
      <c r="T238" s="4"/>
      <c r="U238" s="4"/>
    </row>
    <row r="239" spans="1:21" s="34" customFormat="1" x14ac:dyDescent="0.3">
      <c r="A239" s="33">
        <v>4224</v>
      </c>
      <c r="B239" s="34" t="s">
        <v>198</v>
      </c>
      <c r="C239" s="36">
        <v>23071935</v>
      </c>
      <c r="D239" s="36">
        <v>932</v>
      </c>
      <c r="E239" s="37">
        <f t="shared" si="37"/>
        <v>24755.295064377682</v>
      </c>
      <c r="F239" s="38">
        <f t="shared" si="34"/>
        <v>2.6092202862837031</v>
      </c>
      <c r="G239" s="39">
        <f t="shared" si="35"/>
        <v>-9160.6040057141981</v>
      </c>
      <c r="H239" s="39">
        <f t="shared" si="36"/>
        <v>0</v>
      </c>
      <c r="I239" s="37">
        <f t="shared" si="38"/>
        <v>-9160.6040057141981</v>
      </c>
      <c r="J239" s="40">
        <f t="shared" si="39"/>
        <v>-102.88948949135292</v>
      </c>
      <c r="K239" s="37">
        <f t="shared" si="40"/>
        <v>-9263.4934952055519</v>
      </c>
      <c r="L239" s="37">
        <f t="shared" si="41"/>
        <v>-8537682.9333256334</v>
      </c>
      <c r="M239" s="37">
        <f t="shared" si="42"/>
        <v>-8633575.9375315737</v>
      </c>
      <c r="N239" s="41">
        <f>'jan-mar'!M239</f>
        <v>-4002471.700668775</v>
      </c>
      <c r="O239" s="41">
        <f t="shared" si="43"/>
        <v>-4631104.2368627992</v>
      </c>
      <c r="Q239" s="4"/>
      <c r="R239" s="4"/>
      <c r="S239" s="4"/>
      <c r="T239" s="4"/>
      <c r="U239" s="4"/>
    </row>
    <row r="240" spans="1:21" s="34" customFormat="1" x14ac:dyDescent="0.3">
      <c r="A240" s="33">
        <v>4225</v>
      </c>
      <c r="B240" s="34" t="s">
        <v>200</v>
      </c>
      <c r="C240" s="36">
        <v>72782970</v>
      </c>
      <c r="D240" s="36">
        <v>10365</v>
      </c>
      <c r="E240" s="37">
        <f t="shared" si="37"/>
        <v>7021.994211287988</v>
      </c>
      <c r="F240" s="38">
        <f t="shared" si="34"/>
        <v>0.74012164664618352</v>
      </c>
      <c r="G240" s="39">
        <f t="shared" si="35"/>
        <v>1479.3765061396182</v>
      </c>
      <c r="H240" s="39">
        <f t="shared" si="36"/>
        <v>530.90286832822017</v>
      </c>
      <c r="I240" s="37">
        <f t="shared" si="38"/>
        <v>2010.2793744678384</v>
      </c>
      <c r="J240" s="40">
        <f t="shared" si="39"/>
        <v>-102.88948949135292</v>
      </c>
      <c r="K240" s="37">
        <f t="shared" si="40"/>
        <v>1907.3898849764855</v>
      </c>
      <c r="L240" s="37">
        <f t="shared" si="41"/>
        <v>20836545.716359146</v>
      </c>
      <c r="M240" s="37">
        <f t="shared" si="42"/>
        <v>19770096.157781273</v>
      </c>
      <c r="N240" s="41">
        <f>'jan-mar'!M240</f>
        <v>18492412.367143463</v>
      </c>
      <c r="O240" s="41">
        <f t="shared" si="43"/>
        <v>1277683.7906378098</v>
      </c>
      <c r="Q240" s="4"/>
      <c r="R240" s="4"/>
      <c r="S240" s="4"/>
      <c r="T240" s="4"/>
      <c r="U240" s="4"/>
    </row>
    <row r="241" spans="1:21" s="34" customFormat="1" x14ac:dyDescent="0.3">
      <c r="A241" s="33">
        <v>4226</v>
      </c>
      <c r="B241" s="34" t="s">
        <v>201</v>
      </c>
      <c r="C241" s="36">
        <v>12470149</v>
      </c>
      <c r="D241" s="36">
        <v>1680</v>
      </c>
      <c r="E241" s="37">
        <f t="shared" si="37"/>
        <v>7422.7077380952378</v>
      </c>
      <c r="F241" s="38">
        <f t="shared" si="34"/>
        <v>0.78235704963430175</v>
      </c>
      <c r="G241" s="39">
        <f t="shared" si="35"/>
        <v>1238.9483900552684</v>
      </c>
      <c r="H241" s="39">
        <f t="shared" si="36"/>
        <v>390.65313394568273</v>
      </c>
      <c r="I241" s="37">
        <f t="shared" si="38"/>
        <v>1629.601524000951</v>
      </c>
      <c r="J241" s="40">
        <f t="shared" si="39"/>
        <v>-102.88948949135292</v>
      </c>
      <c r="K241" s="37">
        <f t="shared" si="40"/>
        <v>1526.7120345095982</v>
      </c>
      <c r="L241" s="37">
        <f t="shared" si="41"/>
        <v>2737730.5603215978</v>
      </c>
      <c r="M241" s="37">
        <f t="shared" si="42"/>
        <v>2564876.217976125</v>
      </c>
      <c r="N241" s="41">
        <f>'jan-mar'!M241</f>
        <v>2299175.5116064651</v>
      </c>
      <c r="O241" s="41">
        <f t="shared" si="43"/>
        <v>265700.70636965986</v>
      </c>
      <c r="Q241" s="4"/>
      <c r="R241" s="4"/>
      <c r="S241" s="4"/>
      <c r="T241" s="4"/>
      <c r="U241" s="4"/>
    </row>
    <row r="242" spans="1:21" s="34" customFormat="1" x14ac:dyDescent="0.3">
      <c r="A242" s="33">
        <v>4227</v>
      </c>
      <c r="B242" s="34" t="s">
        <v>202</v>
      </c>
      <c r="C242" s="36">
        <v>70545133</v>
      </c>
      <c r="D242" s="36">
        <v>5987</v>
      </c>
      <c r="E242" s="37">
        <f t="shared" si="37"/>
        <v>11783.052112911308</v>
      </c>
      <c r="F242" s="38">
        <f t="shared" si="34"/>
        <v>1.241939493243488</v>
      </c>
      <c r="G242" s="39">
        <f t="shared" si="35"/>
        <v>-1377.2582348343733</v>
      </c>
      <c r="H242" s="39">
        <f t="shared" si="36"/>
        <v>0</v>
      </c>
      <c r="I242" s="37">
        <f t="shared" si="38"/>
        <v>-1377.2582348343733</v>
      </c>
      <c r="J242" s="40">
        <f t="shared" si="39"/>
        <v>-102.88948949135292</v>
      </c>
      <c r="K242" s="37">
        <f t="shared" si="40"/>
        <v>-1480.1477243257261</v>
      </c>
      <c r="L242" s="37">
        <f t="shared" si="41"/>
        <v>-8245645.051953393</v>
      </c>
      <c r="M242" s="37">
        <f t="shared" si="42"/>
        <v>-8861644.4255381227</v>
      </c>
      <c r="N242" s="41">
        <f>'jan-mar'!M242</f>
        <v>-1728650.0662059635</v>
      </c>
      <c r="O242" s="41">
        <f t="shared" si="43"/>
        <v>-7132994.3593321592</v>
      </c>
      <c r="Q242" s="4"/>
      <c r="R242" s="4"/>
      <c r="S242" s="4"/>
      <c r="T242" s="4"/>
      <c r="U242" s="4"/>
    </row>
    <row r="243" spans="1:21" s="34" customFormat="1" x14ac:dyDescent="0.3">
      <c r="A243" s="33">
        <v>4228</v>
      </c>
      <c r="B243" s="34" t="s">
        <v>203</v>
      </c>
      <c r="C243" s="36">
        <v>59843962</v>
      </c>
      <c r="D243" s="36">
        <v>1822</v>
      </c>
      <c r="E243" s="37">
        <f t="shared" si="37"/>
        <v>32845.204171240395</v>
      </c>
      <c r="F243" s="38">
        <f t="shared" si="34"/>
        <v>3.4619006886349526</v>
      </c>
      <c r="G243" s="39">
        <f t="shared" si="35"/>
        <v>-14014.549469831825</v>
      </c>
      <c r="H243" s="39">
        <f t="shared" si="36"/>
        <v>0</v>
      </c>
      <c r="I243" s="37">
        <f t="shared" si="38"/>
        <v>-14014.549469831825</v>
      </c>
      <c r="J243" s="40">
        <f t="shared" si="39"/>
        <v>-102.88948949135292</v>
      </c>
      <c r="K243" s="37">
        <f t="shared" si="40"/>
        <v>-14117.438959323179</v>
      </c>
      <c r="L243" s="37">
        <f t="shared" si="41"/>
        <v>-25534509.134033587</v>
      </c>
      <c r="M243" s="37">
        <f t="shared" si="42"/>
        <v>-25721973.783886831</v>
      </c>
      <c r="N243" s="41">
        <f>'jan-mar'!M243</f>
        <v>-13559957.878775224</v>
      </c>
      <c r="O243" s="41">
        <f t="shared" si="43"/>
        <v>-12162015.905111607</v>
      </c>
      <c r="Q243" s="4"/>
      <c r="R243" s="4"/>
      <c r="S243" s="4"/>
      <c r="T243" s="4"/>
      <c r="U243" s="4"/>
    </row>
    <row r="244" spans="1:21" s="34" customFormat="1" x14ac:dyDescent="0.3">
      <c r="A244" s="33">
        <v>4601</v>
      </c>
      <c r="B244" s="34" t="s">
        <v>227</v>
      </c>
      <c r="C244" s="36">
        <v>2808636392</v>
      </c>
      <c r="D244" s="36">
        <v>283929</v>
      </c>
      <c r="E244" s="37">
        <f t="shared" si="37"/>
        <v>9892.0377700058816</v>
      </c>
      <c r="F244" s="38">
        <f t="shared" si="34"/>
        <v>1.0426256505956455</v>
      </c>
      <c r="G244" s="39">
        <f t="shared" si="35"/>
        <v>-242.64962909111782</v>
      </c>
      <c r="H244" s="39">
        <f t="shared" si="36"/>
        <v>0</v>
      </c>
      <c r="I244" s="37">
        <f t="shared" si="38"/>
        <v>-242.64962909111782</v>
      </c>
      <c r="J244" s="40">
        <f t="shared" si="39"/>
        <v>-102.88948949135292</v>
      </c>
      <c r="K244" s="37">
        <f t="shared" si="40"/>
        <v>-345.53911858247073</v>
      </c>
      <c r="L244" s="37">
        <f t="shared" si="41"/>
        <v>-68895266.538211986</v>
      </c>
      <c r="M244" s="37">
        <f t="shared" si="42"/>
        <v>-98108576.400002331</v>
      </c>
      <c r="N244" s="41">
        <f>'jan-mar'!M244</f>
        <v>-116746370.67616394</v>
      </c>
      <c r="O244" s="41">
        <f t="shared" si="43"/>
        <v>18637794.276161611</v>
      </c>
      <c r="Q244" s="4"/>
      <c r="R244" s="4"/>
      <c r="S244" s="4"/>
      <c r="T244" s="4"/>
      <c r="U244" s="4"/>
    </row>
    <row r="245" spans="1:21" s="34" customFormat="1" x14ac:dyDescent="0.3">
      <c r="A245" s="33">
        <v>4602</v>
      </c>
      <c r="B245" s="34" t="s">
        <v>426</v>
      </c>
      <c r="C245" s="36">
        <v>165654091</v>
      </c>
      <c r="D245" s="36">
        <v>17207</v>
      </c>
      <c r="E245" s="37">
        <f t="shared" si="37"/>
        <v>9627.1337827628286</v>
      </c>
      <c r="F245" s="38">
        <f t="shared" si="34"/>
        <v>1.0147046399337032</v>
      </c>
      <c r="G245" s="39">
        <f t="shared" si="35"/>
        <v>-83.707236745285982</v>
      </c>
      <c r="H245" s="39">
        <f t="shared" si="36"/>
        <v>0</v>
      </c>
      <c r="I245" s="37">
        <f t="shared" si="38"/>
        <v>-83.707236745285982</v>
      </c>
      <c r="J245" s="40">
        <f t="shared" si="39"/>
        <v>-102.88948949135292</v>
      </c>
      <c r="K245" s="37">
        <f t="shared" si="40"/>
        <v>-186.59672623663891</v>
      </c>
      <c r="L245" s="37">
        <f t="shared" si="41"/>
        <v>-1440350.4226761358</v>
      </c>
      <c r="M245" s="37">
        <f t="shared" si="42"/>
        <v>-3210769.868353846</v>
      </c>
      <c r="N245" s="41">
        <f>'jan-mar'!M245</f>
        <v>-4262989.4935704097</v>
      </c>
      <c r="O245" s="41">
        <f t="shared" si="43"/>
        <v>1052219.6252165637</v>
      </c>
      <c r="Q245" s="4"/>
      <c r="R245" s="4"/>
      <c r="S245" s="4"/>
      <c r="T245" s="4"/>
      <c r="U245" s="4"/>
    </row>
    <row r="246" spans="1:21" s="34" customFormat="1" x14ac:dyDescent="0.3">
      <c r="A246" s="33">
        <v>4611</v>
      </c>
      <c r="B246" s="34" t="s">
        <v>228</v>
      </c>
      <c r="C246" s="36">
        <v>34037437</v>
      </c>
      <c r="D246" s="36">
        <v>4062</v>
      </c>
      <c r="E246" s="37">
        <f t="shared" si="37"/>
        <v>8379.477351058591</v>
      </c>
      <c r="F246" s="38">
        <f t="shared" si="34"/>
        <v>0.88320103783770165</v>
      </c>
      <c r="G246" s="39">
        <f t="shared" si="35"/>
        <v>664.88662227725649</v>
      </c>
      <c r="H246" s="39">
        <f t="shared" si="36"/>
        <v>55.783769408509123</v>
      </c>
      <c r="I246" s="37">
        <f t="shared" si="38"/>
        <v>720.67039168576559</v>
      </c>
      <c r="J246" s="40">
        <f t="shared" si="39"/>
        <v>-102.88948949135292</v>
      </c>
      <c r="K246" s="37">
        <f t="shared" si="40"/>
        <v>617.78090219441265</v>
      </c>
      <c r="L246" s="37">
        <f t="shared" si="41"/>
        <v>2927363.1310275798</v>
      </c>
      <c r="M246" s="37">
        <f t="shared" si="42"/>
        <v>2509426.0247137044</v>
      </c>
      <c r="N246" s="41">
        <f>'jan-mar'!M246</f>
        <v>3281699.8112770631</v>
      </c>
      <c r="O246" s="41">
        <f t="shared" si="43"/>
        <v>-772273.78656335874</v>
      </c>
      <c r="Q246" s="4"/>
      <c r="R246" s="4"/>
      <c r="S246" s="4"/>
      <c r="T246" s="4"/>
      <c r="U246" s="4"/>
    </row>
    <row r="247" spans="1:21" s="34" customFormat="1" x14ac:dyDescent="0.3">
      <c r="A247" s="33">
        <v>4612</v>
      </c>
      <c r="B247" s="34" t="s">
        <v>229</v>
      </c>
      <c r="C247" s="36">
        <v>42710145</v>
      </c>
      <c r="D247" s="36">
        <v>5766</v>
      </c>
      <c r="E247" s="37">
        <f t="shared" si="37"/>
        <v>7407.2398543184181</v>
      </c>
      <c r="F247" s="38">
        <f t="shared" si="34"/>
        <v>0.78072672706971902</v>
      </c>
      <c r="G247" s="39">
        <f t="shared" si="35"/>
        <v>1248.2291203213601</v>
      </c>
      <c r="H247" s="39">
        <f t="shared" si="36"/>
        <v>396.06689326756964</v>
      </c>
      <c r="I247" s="37">
        <f t="shared" si="38"/>
        <v>1644.2960135889298</v>
      </c>
      <c r="J247" s="40">
        <f t="shared" si="39"/>
        <v>-102.88948949135292</v>
      </c>
      <c r="K247" s="37">
        <f t="shared" si="40"/>
        <v>1541.4065240975769</v>
      </c>
      <c r="L247" s="37">
        <f t="shared" si="41"/>
        <v>9481010.8143537696</v>
      </c>
      <c r="M247" s="37">
        <f t="shared" si="42"/>
        <v>8887750.0179466289</v>
      </c>
      <c r="N247" s="41">
        <f>'jan-mar'!M247</f>
        <v>7771449.4716207627</v>
      </c>
      <c r="O247" s="41">
        <f t="shared" si="43"/>
        <v>1116300.5463258661</v>
      </c>
      <c r="Q247" s="4"/>
      <c r="R247" s="4"/>
      <c r="S247" s="4"/>
      <c r="T247" s="4"/>
      <c r="U247" s="4"/>
    </row>
    <row r="248" spans="1:21" s="34" customFormat="1" x14ac:dyDescent="0.3">
      <c r="A248" s="33">
        <v>4613</v>
      </c>
      <c r="B248" s="34" t="s">
        <v>230</v>
      </c>
      <c r="C248" s="36">
        <v>104551563</v>
      </c>
      <c r="D248" s="36">
        <v>11957</v>
      </c>
      <c r="E248" s="37">
        <f t="shared" si="37"/>
        <v>8743.9627833068498</v>
      </c>
      <c r="F248" s="38">
        <f t="shared" si="34"/>
        <v>0.92161798182499199</v>
      </c>
      <c r="G248" s="39">
        <f t="shared" si="35"/>
        <v>446.19536292830122</v>
      </c>
      <c r="H248" s="39">
        <f t="shared" si="36"/>
        <v>0</v>
      </c>
      <c r="I248" s="37">
        <f t="shared" si="38"/>
        <v>446.19536292830122</v>
      </c>
      <c r="J248" s="40">
        <f t="shared" si="39"/>
        <v>-102.88948949135292</v>
      </c>
      <c r="K248" s="37">
        <f t="shared" si="40"/>
        <v>343.30587343694833</v>
      </c>
      <c r="L248" s="37">
        <f t="shared" si="41"/>
        <v>5335157.954533698</v>
      </c>
      <c r="M248" s="37">
        <f t="shared" si="42"/>
        <v>4104908.328685591</v>
      </c>
      <c r="N248" s="41">
        <f>'jan-mar'!M248</f>
        <v>2904707.8267204417</v>
      </c>
      <c r="O248" s="41">
        <f t="shared" si="43"/>
        <v>1200200.5019651493</v>
      </c>
      <c r="Q248" s="4"/>
      <c r="R248" s="4"/>
      <c r="S248" s="4"/>
      <c r="T248" s="4"/>
      <c r="U248" s="4"/>
    </row>
    <row r="249" spans="1:21" s="34" customFormat="1" x14ac:dyDescent="0.3">
      <c r="A249" s="33">
        <v>4614</v>
      </c>
      <c r="B249" s="34" t="s">
        <v>231</v>
      </c>
      <c r="C249" s="36">
        <v>172499579</v>
      </c>
      <c r="D249" s="36">
        <v>18759</v>
      </c>
      <c r="E249" s="37">
        <f t="shared" si="37"/>
        <v>9195.5636761021378</v>
      </c>
      <c r="F249" s="38">
        <f t="shared" si="34"/>
        <v>0.96921693823900301</v>
      </c>
      <c r="G249" s="39">
        <f t="shared" si="35"/>
        <v>175.23482725112845</v>
      </c>
      <c r="H249" s="39">
        <f t="shared" si="36"/>
        <v>0</v>
      </c>
      <c r="I249" s="37">
        <f t="shared" si="38"/>
        <v>175.23482725112845</v>
      </c>
      <c r="J249" s="40">
        <f t="shared" si="39"/>
        <v>-102.88948949135292</v>
      </c>
      <c r="K249" s="37">
        <f t="shared" si="40"/>
        <v>72.345337759775532</v>
      </c>
      <c r="L249" s="37">
        <f t="shared" si="41"/>
        <v>3287230.1244039186</v>
      </c>
      <c r="M249" s="37">
        <f t="shared" si="42"/>
        <v>1357126.1910356293</v>
      </c>
      <c r="N249" s="41">
        <f>'jan-mar'!M249</f>
        <v>-185846.72730210502</v>
      </c>
      <c r="O249" s="41">
        <f t="shared" si="43"/>
        <v>1542972.9183377342</v>
      </c>
      <c r="Q249" s="4"/>
      <c r="R249" s="4"/>
      <c r="S249" s="4"/>
      <c r="T249" s="4"/>
      <c r="U249" s="4"/>
    </row>
    <row r="250" spans="1:21" s="34" customFormat="1" x14ac:dyDescent="0.3">
      <c r="A250" s="33">
        <v>4615</v>
      </c>
      <c r="B250" s="34" t="s">
        <v>232</v>
      </c>
      <c r="C250" s="36">
        <v>27617475</v>
      </c>
      <c r="D250" s="36">
        <v>3189</v>
      </c>
      <c r="E250" s="37">
        <f t="shared" si="37"/>
        <v>8660.2304797742236</v>
      </c>
      <c r="F250" s="38">
        <f t="shared" si="34"/>
        <v>0.91279255581304453</v>
      </c>
      <c r="G250" s="39">
        <f t="shared" si="35"/>
        <v>496.43474504787696</v>
      </c>
      <c r="H250" s="39">
        <f t="shared" si="36"/>
        <v>0</v>
      </c>
      <c r="I250" s="37">
        <f t="shared" si="38"/>
        <v>496.43474504787696</v>
      </c>
      <c r="J250" s="40">
        <f t="shared" si="39"/>
        <v>-102.88948949135292</v>
      </c>
      <c r="K250" s="37">
        <f t="shared" si="40"/>
        <v>393.54525555652401</v>
      </c>
      <c r="L250" s="37">
        <f t="shared" si="41"/>
        <v>1583130.4019576795</v>
      </c>
      <c r="M250" s="37">
        <f t="shared" si="42"/>
        <v>1255015.8199697551</v>
      </c>
      <c r="N250" s="41">
        <f>'jan-mar'!M250</f>
        <v>1035835.7368747576</v>
      </c>
      <c r="O250" s="41">
        <f t="shared" si="43"/>
        <v>219180.08309499756</v>
      </c>
      <c r="Q250" s="4"/>
      <c r="R250" s="4"/>
      <c r="S250" s="4"/>
      <c r="T250" s="4"/>
      <c r="U250" s="4"/>
    </row>
    <row r="251" spans="1:21" s="34" customFormat="1" x14ac:dyDescent="0.3">
      <c r="A251" s="33">
        <v>4616</v>
      </c>
      <c r="B251" s="34" t="s">
        <v>233</v>
      </c>
      <c r="C251" s="36">
        <v>25944980</v>
      </c>
      <c r="D251" s="36">
        <v>2869</v>
      </c>
      <c r="E251" s="37">
        <f t="shared" si="37"/>
        <v>9043.2136632973161</v>
      </c>
      <c r="F251" s="38">
        <f t="shared" si="34"/>
        <v>0.95315917189074661</v>
      </c>
      <c r="G251" s="39">
        <f t="shared" si="35"/>
        <v>266.6448349340215</v>
      </c>
      <c r="H251" s="39">
        <f t="shared" si="36"/>
        <v>0</v>
      </c>
      <c r="I251" s="37">
        <f t="shared" si="38"/>
        <v>266.6448349340215</v>
      </c>
      <c r="J251" s="40">
        <f t="shared" si="39"/>
        <v>-102.88948949135292</v>
      </c>
      <c r="K251" s="37">
        <f t="shared" si="40"/>
        <v>163.75534544266858</v>
      </c>
      <c r="L251" s="37">
        <f t="shared" si="41"/>
        <v>765004.03142570774</v>
      </c>
      <c r="M251" s="37">
        <f t="shared" si="42"/>
        <v>469814.08607501618</v>
      </c>
      <c r="N251" s="41">
        <f>'jan-mar'!M251</f>
        <v>193948.50877819926</v>
      </c>
      <c r="O251" s="41">
        <f t="shared" si="43"/>
        <v>275865.57729681692</v>
      </c>
      <c r="Q251" s="4"/>
      <c r="R251" s="4"/>
      <c r="S251" s="4"/>
      <c r="T251" s="4"/>
      <c r="U251" s="4"/>
    </row>
    <row r="252" spans="1:21" s="34" customFormat="1" x14ac:dyDescent="0.3">
      <c r="A252" s="33">
        <v>4617</v>
      </c>
      <c r="B252" s="34" t="s">
        <v>234</v>
      </c>
      <c r="C252" s="36">
        <v>132656608</v>
      </c>
      <c r="D252" s="36">
        <v>13071</v>
      </c>
      <c r="E252" s="37">
        <f t="shared" si="37"/>
        <v>10148.925713411369</v>
      </c>
      <c r="F252" s="38">
        <f t="shared" si="34"/>
        <v>1.0697017662909825</v>
      </c>
      <c r="G252" s="39">
        <f t="shared" si="35"/>
        <v>-396.78239513441002</v>
      </c>
      <c r="H252" s="39">
        <f t="shared" si="36"/>
        <v>0</v>
      </c>
      <c r="I252" s="37">
        <f t="shared" si="38"/>
        <v>-396.78239513441002</v>
      </c>
      <c r="J252" s="40">
        <f t="shared" si="39"/>
        <v>-102.88948949135292</v>
      </c>
      <c r="K252" s="37">
        <f t="shared" si="40"/>
        <v>-499.67188462576291</v>
      </c>
      <c r="L252" s="37">
        <f t="shared" si="41"/>
        <v>-5186342.6868018731</v>
      </c>
      <c r="M252" s="37">
        <f t="shared" si="42"/>
        <v>-6531211.2039433466</v>
      </c>
      <c r="N252" s="41">
        <f>'jan-mar'!M252</f>
        <v>-144002.07171842098</v>
      </c>
      <c r="O252" s="41">
        <f t="shared" si="43"/>
        <v>-6387209.1322249258</v>
      </c>
      <c r="Q252" s="4"/>
      <c r="R252" s="4"/>
      <c r="S252" s="4"/>
      <c r="T252" s="4"/>
      <c r="U252" s="4"/>
    </row>
    <row r="253" spans="1:21" s="34" customFormat="1" x14ac:dyDescent="0.3">
      <c r="A253" s="33">
        <v>4618</v>
      </c>
      <c r="B253" s="34" t="s">
        <v>235</v>
      </c>
      <c r="C253" s="36">
        <v>133789017</v>
      </c>
      <c r="D253" s="36">
        <v>11048</v>
      </c>
      <c r="E253" s="37">
        <f t="shared" si="37"/>
        <v>12109.79516654598</v>
      </c>
      <c r="F253" s="38">
        <f t="shared" si="34"/>
        <v>1.2763783719451465</v>
      </c>
      <c r="G253" s="39">
        <f t="shared" si="35"/>
        <v>-1573.304067015177</v>
      </c>
      <c r="H253" s="39">
        <f t="shared" si="36"/>
        <v>0</v>
      </c>
      <c r="I253" s="37">
        <f t="shared" si="38"/>
        <v>-1573.304067015177</v>
      </c>
      <c r="J253" s="40">
        <f t="shared" si="39"/>
        <v>-102.88948949135292</v>
      </c>
      <c r="K253" s="37">
        <f t="shared" si="40"/>
        <v>-1676.1935565065298</v>
      </c>
      <c r="L253" s="37">
        <f t="shared" si="41"/>
        <v>-17381863.332383674</v>
      </c>
      <c r="M253" s="37">
        <f t="shared" si="42"/>
        <v>-18518586.412284143</v>
      </c>
      <c r="N253" s="41">
        <f>'jan-mar'!M253</f>
        <v>-7147365.7349663498</v>
      </c>
      <c r="O253" s="41">
        <f t="shared" si="43"/>
        <v>-11371220.677317794</v>
      </c>
      <c r="Q253" s="4"/>
      <c r="R253" s="4"/>
      <c r="S253" s="4"/>
      <c r="T253" s="4"/>
      <c r="U253" s="4"/>
    </row>
    <row r="254" spans="1:21" s="34" customFormat="1" x14ac:dyDescent="0.3">
      <c r="A254" s="33">
        <v>4619</v>
      </c>
      <c r="B254" s="34" t="s">
        <v>236</v>
      </c>
      <c r="C254" s="36">
        <v>34475805</v>
      </c>
      <c r="D254" s="36">
        <v>906</v>
      </c>
      <c r="E254" s="37">
        <f t="shared" si="37"/>
        <v>38052.764900662252</v>
      </c>
      <c r="F254" s="38">
        <f t="shared" si="34"/>
        <v>4.0107801530859426</v>
      </c>
      <c r="G254" s="39">
        <f t="shared" si="35"/>
        <v>-17139.08590748494</v>
      </c>
      <c r="H254" s="39">
        <f t="shared" si="36"/>
        <v>0</v>
      </c>
      <c r="I254" s="37">
        <f t="shared" si="38"/>
        <v>-17139.08590748494</v>
      </c>
      <c r="J254" s="40">
        <f t="shared" si="39"/>
        <v>-102.88948949135292</v>
      </c>
      <c r="K254" s="37">
        <f t="shared" si="40"/>
        <v>-17241.975396976293</v>
      </c>
      <c r="L254" s="37">
        <f t="shared" si="41"/>
        <v>-15528011.832181355</v>
      </c>
      <c r="M254" s="37">
        <f t="shared" si="42"/>
        <v>-15621229.709660521</v>
      </c>
      <c r="N254" s="41">
        <f>'jan-mar'!M254</f>
        <v>-7820175.7867016206</v>
      </c>
      <c r="O254" s="41">
        <f t="shared" si="43"/>
        <v>-7801053.9229589002</v>
      </c>
      <c r="Q254" s="4"/>
      <c r="R254" s="4"/>
      <c r="S254" s="4"/>
      <c r="T254" s="4"/>
      <c r="U254" s="4"/>
    </row>
    <row r="255" spans="1:21" s="34" customFormat="1" x14ac:dyDescent="0.3">
      <c r="A255" s="33">
        <v>4620</v>
      </c>
      <c r="B255" s="34" t="s">
        <v>237</v>
      </c>
      <c r="C255" s="36">
        <v>17672424</v>
      </c>
      <c r="D255" s="36">
        <v>1080</v>
      </c>
      <c r="E255" s="37">
        <f t="shared" si="37"/>
        <v>16363.355555555556</v>
      </c>
      <c r="F255" s="38">
        <f t="shared" si="34"/>
        <v>1.724705730882873</v>
      </c>
      <c r="G255" s="39">
        <f t="shared" si="35"/>
        <v>-4125.4403004209225</v>
      </c>
      <c r="H255" s="39">
        <f t="shared" si="36"/>
        <v>0</v>
      </c>
      <c r="I255" s="37">
        <f t="shared" si="38"/>
        <v>-4125.4403004209225</v>
      </c>
      <c r="J255" s="40">
        <f t="shared" si="39"/>
        <v>-102.88948949135292</v>
      </c>
      <c r="K255" s="37">
        <f t="shared" si="40"/>
        <v>-4228.3297899122754</v>
      </c>
      <c r="L255" s="37">
        <f t="shared" si="41"/>
        <v>-4455475.5244545965</v>
      </c>
      <c r="M255" s="37">
        <f t="shared" si="42"/>
        <v>-4566596.1731052576</v>
      </c>
      <c r="N255" s="41">
        <f>'jan-mar'!M255</f>
        <v>-1606562.9801741182</v>
      </c>
      <c r="O255" s="41">
        <f t="shared" si="43"/>
        <v>-2960033.1929311394</v>
      </c>
      <c r="Q255" s="4"/>
      <c r="R255" s="4"/>
      <c r="S255" s="4"/>
      <c r="T255" s="4"/>
      <c r="U255" s="4"/>
    </row>
    <row r="256" spans="1:21" s="34" customFormat="1" x14ac:dyDescent="0.3">
      <c r="A256" s="33">
        <v>4621</v>
      </c>
      <c r="B256" s="34" t="s">
        <v>238</v>
      </c>
      <c r="C256" s="36">
        <v>140134455</v>
      </c>
      <c r="D256" s="36">
        <v>15740</v>
      </c>
      <c r="E256" s="37">
        <f t="shared" si="37"/>
        <v>8903.0784625158831</v>
      </c>
      <c r="F256" s="38">
        <f t="shared" si="34"/>
        <v>0.93838885274284412</v>
      </c>
      <c r="G256" s="39">
        <f t="shared" si="35"/>
        <v>350.72595540288131</v>
      </c>
      <c r="H256" s="39">
        <f t="shared" si="36"/>
        <v>0</v>
      </c>
      <c r="I256" s="37">
        <f t="shared" si="38"/>
        <v>350.72595540288131</v>
      </c>
      <c r="J256" s="40">
        <f t="shared" si="39"/>
        <v>-102.88948949135292</v>
      </c>
      <c r="K256" s="37">
        <f t="shared" si="40"/>
        <v>247.83646591152839</v>
      </c>
      <c r="L256" s="37">
        <f t="shared" si="41"/>
        <v>5520426.5380413523</v>
      </c>
      <c r="M256" s="37">
        <f t="shared" si="42"/>
        <v>3900945.973447457</v>
      </c>
      <c r="N256" s="41">
        <f>'jan-mar'!M256</f>
        <v>5491770.3444994213</v>
      </c>
      <c r="O256" s="41">
        <f t="shared" si="43"/>
        <v>-1590824.3710519644</v>
      </c>
      <c r="Q256" s="4"/>
      <c r="R256" s="4"/>
      <c r="S256" s="4"/>
      <c r="T256" s="4"/>
      <c r="U256" s="4"/>
    </row>
    <row r="257" spans="1:21" s="34" customFormat="1" x14ac:dyDescent="0.3">
      <c r="A257" s="33">
        <v>4622</v>
      </c>
      <c r="B257" s="34" t="s">
        <v>239</v>
      </c>
      <c r="C257" s="36">
        <v>77411155</v>
      </c>
      <c r="D257" s="36">
        <v>8457</v>
      </c>
      <c r="E257" s="37">
        <f t="shared" si="37"/>
        <v>9153.5006503488239</v>
      </c>
      <c r="F257" s="38">
        <f t="shared" si="34"/>
        <v>0.96478347461788261</v>
      </c>
      <c r="G257" s="39">
        <f t="shared" si="35"/>
        <v>200.4726427031168</v>
      </c>
      <c r="H257" s="39">
        <f t="shared" si="36"/>
        <v>0</v>
      </c>
      <c r="I257" s="37">
        <f t="shared" si="38"/>
        <v>200.4726427031168</v>
      </c>
      <c r="J257" s="40">
        <f t="shared" si="39"/>
        <v>-102.88948949135292</v>
      </c>
      <c r="K257" s="37">
        <f t="shared" si="40"/>
        <v>97.583153211763886</v>
      </c>
      <c r="L257" s="37">
        <f t="shared" si="41"/>
        <v>1695397.1393402589</v>
      </c>
      <c r="M257" s="37">
        <f t="shared" si="42"/>
        <v>825260.72671188717</v>
      </c>
      <c r="N257" s="41">
        <f>'jan-mar'!M257</f>
        <v>2165083.9069143361</v>
      </c>
      <c r="O257" s="41">
        <f t="shared" si="43"/>
        <v>-1339823.180202449</v>
      </c>
      <c r="Q257" s="4"/>
      <c r="R257" s="4"/>
      <c r="S257" s="4"/>
      <c r="T257" s="4"/>
      <c r="U257" s="4"/>
    </row>
    <row r="258" spans="1:21" s="34" customFormat="1" x14ac:dyDescent="0.3">
      <c r="A258" s="33">
        <v>4623</v>
      </c>
      <c r="B258" s="34" t="s">
        <v>240</v>
      </c>
      <c r="C258" s="36">
        <v>24035794</v>
      </c>
      <c r="D258" s="36">
        <v>2485</v>
      </c>
      <c r="E258" s="37">
        <f t="shared" si="37"/>
        <v>9672.3517102615697</v>
      </c>
      <c r="F258" s="38">
        <f t="shared" si="34"/>
        <v>1.0194706317518818</v>
      </c>
      <c r="G258" s="39">
        <f t="shared" si="35"/>
        <v>-110.83799324453067</v>
      </c>
      <c r="H258" s="39">
        <f t="shared" si="36"/>
        <v>0</v>
      </c>
      <c r="I258" s="37">
        <f t="shared" si="38"/>
        <v>-110.83799324453067</v>
      </c>
      <c r="J258" s="40">
        <f t="shared" si="39"/>
        <v>-102.88948949135292</v>
      </c>
      <c r="K258" s="37">
        <f t="shared" si="40"/>
        <v>-213.7274827358836</v>
      </c>
      <c r="L258" s="37">
        <f t="shared" si="41"/>
        <v>-275432.41321265872</v>
      </c>
      <c r="M258" s="37">
        <f t="shared" si="42"/>
        <v>-531112.79459867079</v>
      </c>
      <c r="N258" s="41">
        <f>'jan-mar'!M258</f>
        <v>513645.51506233052</v>
      </c>
      <c r="O258" s="41">
        <f t="shared" si="43"/>
        <v>-1044758.3096610013</v>
      </c>
      <c r="Q258" s="4"/>
      <c r="R258" s="4"/>
      <c r="S258" s="4"/>
      <c r="T258" s="4"/>
      <c r="U258" s="4"/>
    </row>
    <row r="259" spans="1:21" s="34" customFormat="1" x14ac:dyDescent="0.3">
      <c r="A259" s="33">
        <v>4624</v>
      </c>
      <c r="B259" s="34" t="s">
        <v>427</v>
      </c>
      <c r="C259" s="36">
        <v>215910483</v>
      </c>
      <c r="D259" s="36">
        <v>24908</v>
      </c>
      <c r="E259" s="37">
        <f t="shared" si="37"/>
        <v>8668.3187329372086</v>
      </c>
      <c r="F259" s="38">
        <f t="shared" si="34"/>
        <v>0.91364506167809589</v>
      </c>
      <c r="G259" s="39">
        <f t="shared" si="35"/>
        <v>491.58179315008601</v>
      </c>
      <c r="H259" s="39">
        <f t="shared" si="36"/>
        <v>0</v>
      </c>
      <c r="I259" s="37">
        <f t="shared" si="38"/>
        <v>491.58179315008601</v>
      </c>
      <c r="J259" s="40">
        <f t="shared" si="39"/>
        <v>-102.88948949135292</v>
      </c>
      <c r="K259" s="37">
        <f t="shared" si="40"/>
        <v>388.69230365873307</v>
      </c>
      <c r="L259" s="37">
        <f t="shared" si="41"/>
        <v>12244319.303782342</v>
      </c>
      <c r="M259" s="37">
        <f t="shared" si="42"/>
        <v>9681547.8995317239</v>
      </c>
      <c r="N259" s="41">
        <f>'jan-mar'!M259</f>
        <v>7574325.2194658089</v>
      </c>
      <c r="O259" s="41">
        <f t="shared" si="43"/>
        <v>2107222.680065915</v>
      </c>
      <c r="Q259" s="4"/>
      <c r="R259" s="4"/>
      <c r="S259" s="4"/>
      <c r="T259" s="4"/>
      <c r="U259" s="4"/>
    </row>
    <row r="260" spans="1:21" s="34" customFormat="1" x14ac:dyDescent="0.3">
      <c r="A260" s="33">
        <v>4625</v>
      </c>
      <c r="B260" s="34" t="s">
        <v>241</v>
      </c>
      <c r="C260" s="36">
        <v>74451275</v>
      </c>
      <c r="D260" s="36">
        <v>5236</v>
      </c>
      <c r="E260" s="37">
        <f t="shared" si="37"/>
        <v>14219.112872421696</v>
      </c>
      <c r="F260" s="38">
        <f t="shared" si="34"/>
        <v>1.4987014965160987</v>
      </c>
      <c r="G260" s="39">
        <f t="shared" si="35"/>
        <v>-2838.8946905406065</v>
      </c>
      <c r="H260" s="39">
        <f t="shared" si="36"/>
        <v>0</v>
      </c>
      <c r="I260" s="37">
        <f t="shared" si="38"/>
        <v>-2838.8946905406065</v>
      </c>
      <c r="J260" s="40">
        <f t="shared" si="39"/>
        <v>-102.88948949135292</v>
      </c>
      <c r="K260" s="37">
        <f t="shared" si="40"/>
        <v>-2941.7841800319593</v>
      </c>
      <c r="L260" s="37">
        <f t="shared" si="41"/>
        <v>-14864452.599670615</v>
      </c>
      <c r="M260" s="37">
        <f t="shared" si="42"/>
        <v>-15403181.966647338</v>
      </c>
      <c r="N260" s="41">
        <f>'jan-mar'!M260</f>
        <v>-15718636.412770078</v>
      </c>
      <c r="O260" s="41">
        <f t="shared" si="43"/>
        <v>315454.44612273946</v>
      </c>
      <c r="Q260" s="4"/>
      <c r="R260" s="4"/>
      <c r="S260" s="4"/>
      <c r="T260" s="4"/>
      <c r="U260" s="4"/>
    </row>
    <row r="261" spans="1:21" s="34" customFormat="1" x14ac:dyDescent="0.3">
      <c r="A261" s="33">
        <v>4626</v>
      </c>
      <c r="B261" s="34" t="s">
        <v>246</v>
      </c>
      <c r="C261" s="36">
        <v>332361536</v>
      </c>
      <c r="D261" s="36">
        <v>38316</v>
      </c>
      <c r="E261" s="37">
        <f t="shared" si="37"/>
        <v>8674.2231965758438</v>
      </c>
      <c r="F261" s="38">
        <f t="shared" si="34"/>
        <v>0.91426739505224819</v>
      </c>
      <c r="G261" s="39">
        <f t="shared" si="35"/>
        <v>488.03911496690489</v>
      </c>
      <c r="H261" s="39">
        <f t="shared" si="36"/>
        <v>0</v>
      </c>
      <c r="I261" s="37">
        <f t="shared" si="38"/>
        <v>488.03911496690489</v>
      </c>
      <c r="J261" s="40">
        <f t="shared" si="39"/>
        <v>-102.88948949135292</v>
      </c>
      <c r="K261" s="37">
        <f t="shared" si="40"/>
        <v>385.14962547555194</v>
      </c>
      <c r="L261" s="37">
        <f t="shared" si="41"/>
        <v>18699706.729071926</v>
      </c>
      <c r="M261" s="37">
        <f t="shared" si="42"/>
        <v>14757393.049721248</v>
      </c>
      <c r="N261" s="41">
        <f>'jan-mar'!M261</f>
        <v>11379143.816711569</v>
      </c>
      <c r="O261" s="41">
        <f t="shared" si="43"/>
        <v>3378249.2330096792</v>
      </c>
      <c r="Q261" s="4"/>
      <c r="R261" s="4"/>
      <c r="S261" s="4"/>
      <c r="T261" s="4"/>
      <c r="U261" s="4"/>
    </row>
    <row r="262" spans="1:21" s="34" customFormat="1" x14ac:dyDescent="0.3">
      <c r="A262" s="33">
        <v>4627</v>
      </c>
      <c r="B262" s="34" t="s">
        <v>242</v>
      </c>
      <c r="C262" s="36">
        <v>237231847</v>
      </c>
      <c r="D262" s="36">
        <v>29553</v>
      </c>
      <c r="E262" s="37">
        <f t="shared" si="37"/>
        <v>8027.3355327716308</v>
      </c>
      <c r="F262" s="38">
        <f t="shared" si="34"/>
        <v>0.84608511683842746</v>
      </c>
      <c r="G262" s="39">
        <f t="shared" si="35"/>
        <v>876.17171324943263</v>
      </c>
      <c r="H262" s="39">
        <f t="shared" si="36"/>
        <v>179.03340580894519</v>
      </c>
      <c r="I262" s="37">
        <f t="shared" si="38"/>
        <v>1055.2051190583779</v>
      </c>
      <c r="J262" s="40">
        <f t="shared" si="39"/>
        <v>-102.88948949135292</v>
      </c>
      <c r="K262" s="37">
        <f t="shared" si="40"/>
        <v>952.31562956702498</v>
      </c>
      <c r="L262" s="37">
        <f t="shared" si="41"/>
        <v>31184476.883532245</v>
      </c>
      <c r="M262" s="37">
        <f t="shared" si="42"/>
        <v>28143783.800594289</v>
      </c>
      <c r="N262" s="41">
        <f>'jan-mar'!M262</f>
        <v>23265602.557563022</v>
      </c>
      <c r="O262" s="41">
        <f t="shared" si="43"/>
        <v>4878181.2430312671</v>
      </c>
      <c r="Q262" s="4"/>
      <c r="R262" s="4"/>
      <c r="S262" s="4"/>
      <c r="T262" s="4"/>
      <c r="U262" s="4"/>
    </row>
    <row r="263" spans="1:21" s="34" customFormat="1" x14ac:dyDescent="0.3">
      <c r="A263" s="33">
        <v>4628</v>
      </c>
      <c r="B263" s="34" t="s">
        <v>243</v>
      </c>
      <c r="C263" s="36">
        <v>45278864</v>
      </c>
      <c r="D263" s="36">
        <v>3977</v>
      </c>
      <c r="E263" s="37">
        <f t="shared" si="37"/>
        <v>11385.180789539854</v>
      </c>
      <c r="F263" s="38">
        <f t="shared" si="34"/>
        <v>1.2000036598966581</v>
      </c>
      <c r="G263" s="39">
        <f t="shared" si="35"/>
        <v>-1138.5354408115013</v>
      </c>
      <c r="H263" s="39">
        <f t="shared" si="36"/>
        <v>0</v>
      </c>
      <c r="I263" s="37">
        <f t="shared" si="38"/>
        <v>-1138.5354408115013</v>
      </c>
      <c r="J263" s="40">
        <f t="shared" si="39"/>
        <v>-102.88948949135292</v>
      </c>
      <c r="K263" s="37">
        <f t="shared" si="40"/>
        <v>-1241.4249303028541</v>
      </c>
      <c r="L263" s="37">
        <f t="shared" si="41"/>
        <v>-4527955.4481073404</v>
      </c>
      <c r="M263" s="37">
        <f t="shared" si="42"/>
        <v>-4937146.9478144506</v>
      </c>
      <c r="N263" s="41">
        <f>'jan-mar'!M263</f>
        <v>-590491.88643746974</v>
      </c>
      <c r="O263" s="41">
        <f t="shared" si="43"/>
        <v>-4346655.0613769805</v>
      </c>
      <c r="Q263" s="4"/>
      <c r="R263" s="4"/>
      <c r="S263" s="4"/>
      <c r="T263" s="4"/>
      <c r="U263" s="4"/>
    </row>
    <row r="264" spans="1:21" s="34" customFormat="1" x14ac:dyDescent="0.3">
      <c r="A264" s="33">
        <v>4629</v>
      </c>
      <c r="B264" s="34" t="s">
        <v>244</v>
      </c>
      <c r="C264" s="36">
        <v>19135892</v>
      </c>
      <c r="D264" s="36">
        <v>388</v>
      </c>
      <c r="E264" s="37">
        <f t="shared" si="37"/>
        <v>49319.309278350513</v>
      </c>
      <c r="F264" s="38">
        <f t="shared" ref="F264:F327" si="44">IF(ISNUMBER(C264),E264/E$365,"")</f>
        <v>5.1982794767712939</v>
      </c>
      <c r="G264" s="39">
        <f t="shared" ref="G264:G327" si="45">(E$365-E264)*0.6</f>
        <v>-23899.012534097896</v>
      </c>
      <c r="H264" s="39">
        <f t="shared" ref="H264:H327" si="46">IF(E264&gt;=E$365*0.9,0,IF(E264&lt;0.9*E$365,(E$365*0.9-E264)*0.35))</f>
        <v>0</v>
      </c>
      <c r="I264" s="37">
        <f t="shared" si="38"/>
        <v>-23899.012534097896</v>
      </c>
      <c r="J264" s="40">
        <f t="shared" si="39"/>
        <v>-102.88948949135292</v>
      </c>
      <c r="K264" s="37">
        <f t="shared" si="40"/>
        <v>-24001.902023589249</v>
      </c>
      <c r="L264" s="37">
        <f t="shared" si="41"/>
        <v>-9272816.8632299844</v>
      </c>
      <c r="M264" s="37">
        <f t="shared" si="42"/>
        <v>-9312737.9851526283</v>
      </c>
      <c r="N264" s="41">
        <f>'jan-mar'!M264</f>
        <v>-4572450.6084329234</v>
      </c>
      <c r="O264" s="41">
        <f t="shared" si="43"/>
        <v>-4740287.3767197048</v>
      </c>
      <c r="Q264" s="4"/>
      <c r="R264" s="4"/>
      <c r="S264" s="4"/>
      <c r="T264" s="4"/>
      <c r="U264" s="4"/>
    </row>
    <row r="265" spans="1:21" s="34" customFormat="1" x14ac:dyDescent="0.3">
      <c r="A265" s="33">
        <v>4630</v>
      </c>
      <c r="B265" s="34" t="s">
        <v>245</v>
      </c>
      <c r="C265" s="36">
        <v>61192352</v>
      </c>
      <c r="D265" s="36">
        <v>8098</v>
      </c>
      <c r="E265" s="37">
        <f t="shared" ref="E265:E328" si="47">(C265)/D265</f>
        <v>7556.4771548530498</v>
      </c>
      <c r="F265" s="38">
        <f t="shared" si="44"/>
        <v>0.79645641201237627</v>
      </c>
      <c r="G265" s="39">
        <f t="shared" si="45"/>
        <v>1158.6867400005813</v>
      </c>
      <c r="H265" s="39">
        <f t="shared" si="46"/>
        <v>343.83383808044852</v>
      </c>
      <c r="I265" s="37">
        <f t="shared" ref="I265:I328" si="48">G265+H265</f>
        <v>1502.5205780810297</v>
      </c>
      <c r="J265" s="40">
        <f t="shared" ref="J265:J328" si="49">I$367</f>
        <v>-102.88948949135292</v>
      </c>
      <c r="K265" s="37">
        <f t="shared" ref="K265:K328" si="50">I265+J265</f>
        <v>1399.6310885896769</v>
      </c>
      <c r="L265" s="37">
        <f t="shared" ref="L265:L328" si="51">(I265*D265)</f>
        <v>12167411.641300179</v>
      </c>
      <c r="M265" s="37">
        <f t="shared" ref="M265:M328" si="52">(K265*D265)</f>
        <v>11334212.555399204</v>
      </c>
      <c r="N265" s="41">
        <f>'jan-mar'!M265</f>
        <v>10390381.615588786</v>
      </c>
      <c r="O265" s="41">
        <f t="shared" ref="O265:O328" si="53">M265-N265</f>
        <v>943830.93981041759</v>
      </c>
      <c r="Q265" s="4"/>
      <c r="R265" s="4"/>
      <c r="S265" s="4"/>
      <c r="T265" s="4"/>
      <c r="U265" s="4"/>
    </row>
    <row r="266" spans="1:21" s="34" customFormat="1" x14ac:dyDescent="0.3">
      <c r="A266" s="33">
        <v>4631</v>
      </c>
      <c r="B266" s="34" t="s">
        <v>428</v>
      </c>
      <c r="C266" s="36">
        <v>242499342</v>
      </c>
      <c r="D266" s="36">
        <v>29224</v>
      </c>
      <c r="E266" s="37">
        <f t="shared" si="47"/>
        <v>8297.9517519846704</v>
      </c>
      <c r="F266" s="38">
        <f t="shared" si="44"/>
        <v>0.87460819956201485</v>
      </c>
      <c r="G266" s="39">
        <f t="shared" si="45"/>
        <v>713.80198172160885</v>
      </c>
      <c r="H266" s="39">
        <f t="shared" si="46"/>
        <v>84.317729084381327</v>
      </c>
      <c r="I266" s="37">
        <f t="shared" si="48"/>
        <v>798.11971080599017</v>
      </c>
      <c r="J266" s="40">
        <f t="shared" si="49"/>
        <v>-102.88948949135292</v>
      </c>
      <c r="K266" s="37">
        <f t="shared" si="50"/>
        <v>695.23022131463722</v>
      </c>
      <c r="L266" s="37">
        <f t="shared" si="51"/>
        <v>23324250.428594258</v>
      </c>
      <c r="M266" s="37">
        <f t="shared" si="52"/>
        <v>20317407.987698957</v>
      </c>
      <c r="N266" s="41">
        <f>'jan-mar'!M266</f>
        <v>15483466.62904009</v>
      </c>
      <c r="O266" s="41">
        <f t="shared" si="53"/>
        <v>4833941.358658867</v>
      </c>
      <c r="Q266" s="4"/>
      <c r="R266" s="4"/>
      <c r="S266" s="4"/>
      <c r="T266" s="4"/>
      <c r="U266" s="4"/>
    </row>
    <row r="267" spans="1:21" s="34" customFormat="1" x14ac:dyDescent="0.3">
      <c r="A267" s="33">
        <v>4632</v>
      </c>
      <c r="B267" s="34" t="s">
        <v>247</v>
      </c>
      <c r="C267" s="36">
        <v>29592402</v>
      </c>
      <c r="D267" s="36">
        <v>2870</v>
      </c>
      <c r="E267" s="37">
        <f t="shared" si="47"/>
        <v>10310.941463414634</v>
      </c>
      <c r="F267" s="38">
        <f t="shared" si="44"/>
        <v>1.086778306098189</v>
      </c>
      <c r="G267" s="39">
        <f t="shared" si="45"/>
        <v>-493.99184513636936</v>
      </c>
      <c r="H267" s="39">
        <f t="shared" si="46"/>
        <v>0</v>
      </c>
      <c r="I267" s="37">
        <f t="shared" si="48"/>
        <v>-493.99184513636936</v>
      </c>
      <c r="J267" s="40">
        <f t="shared" si="49"/>
        <v>-102.88948949135292</v>
      </c>
      <c r="K267" s="37">
        <f t="shared" si="50"/>
        <v>-596.88133462772225</v>
      </c>
      <c r="L267" s="37">
        <f t="shared" si="51"/>
        <v>-1417756.5955413801</v>
      </c>
      <c r="M267" s="37">
        <f t="shared" si="52"/>
        <v>-1713049.4303815628</v>
      </c>
      <c r="N267" s="41">
        <f>'jan-mar'!M267</f>
        <v>-2086953.841758999</v>
      </c>
      <c r="O267" s="41">
        <f t="shared" si="53"/>
        <v>373904.41137743625</v>
      </c>
      <c r="Q267" s="4"/>
      <c r="R267" s="4"/>
      <c r="S267" s="4"/>
      <c r="T267" s="4"/>
      <c r="U267" s="4"/>
    </row>
    <row r="268" spans="1:21" s="34" customFormat="1" x14ac:dyDescent="0.3">
      <c r="A268" s="33">
        <v>4633</v>
      </c>
      <c r="B268" s="34" t="s">
        <v>248</v>
      </c>
      <c r="C268" s="36">
        <v>5225810</v>
      </c>
      <c r="D268" s="36">
        <v>548</v>
      </c>
      <c r="E268" s="37">
        <f t="shared" si="47"/>
        <v>9536.149635036496</v>
      </c>
      <c r="F268" s="38">
        <f t="shared" si="44"/>
        <v>1.0051148659738125</v>
      </c>
      <c r="G268" s="39">
        <f t="shared" si="45"/>
        <v>-29.116748109486434</v>
      </c>
      <c r="H268" s="39">
        <f t="shared" si="46"/>
        <v>0</v>
      </c>
      <c r="I268" s="37">
        <f t="shared" si="48"/>
        <v>-29.116748109486434</v>
      </c>
      <c r="J268" s="40">
        <f t="shared" si="49"/>
        <v>-102.88948949135292</v>
      </c>
      <c r="K268" s="37">
        <f t="shared" si="50"/>
        <v>-132.00623760083934</v>
      </c>
      <c r="L268" s="37">
        <f t="shared" si="51"/>
        <v>-15955.977963998566</v>
      </c>
      <c r="M268" s="37">
        <f t="shared" si="52"/>
        <v>-72339.418205259964</v>
      </c>
      <c r="N268" s="41">
        <f>'jan-mar'!M268</f>
        <v>192229.30561535485</v>
      </c>
      <c r="O268" s="41">
        <f t="shared" si="53"/>
        <v>-264568.7238206148</v>
      </c>
      <c r="Q268" s="4"/>
      <c r="R268" s="4"/>
      <c r="S268" s="4"/>
      <c r="T268" s="4"/>
      <c r="U268" s="4"/>
    </row>
    <row r="269" spans="1:21" s="34" customFormat="1" x14ac:dyDescent="0.3">
      <c r="A269" s="33">
        <v>4634</v>
      </c>
      <c r="B269" s="34" t="s">
        <v>249</v>
      </c>
      <c r="C269" s="36">
        <v>25609277</v>
      </c>
      <c r="D269" s="36">
        <v>1691</v>
      </c>
      <c r="E269" s="37">
        <f t="shared" si="47"/>
        <v>15144.457125960969</v>
      </c>
      <c r="F269" s="38">
        <f t="shared" si="44"/>
        <v>1.5962332363661735</v>
      </c>
      <c r="G269" s="39">
        <f t="shared" si="45"/>
        <v>-3394.1012426641705</v>
      </c>
      <c r="H269" s="39">
        <f t="shared" si="46"/>
        <v>0</v>
      </c>
      <c r="I269" s="37">
        <f t="shared" si="48"/>
        <v>-3394.1012426641705</v>
      </c>
      <c r="J269" s="40">
        <f t="shared" si="49"/>
        <v>-102.88948949135292</v>
      </c>
      <c r="K269" s="37">
        <f t="shared" si="50"/>
        <v>-3496.9907321555233</v>
      </c>
      <c r="L269" s="37">
        <f t="shared" si="51"/>
        <v>-5739425.2013451122</v>
      </c>
      <c r="M269" s="37">
        <f t="shared" si="52"/>
        <v>-5913411.3280749898</v>
      </c>
      <c r="N269" s="41">
        <f>'jan-mar'!M269</f>
        <v>-2450729.758402253</v>
      </c>
      <c r="O269" s="41">
        <f t="shared" si="53"/>
        <v>-3462681.5696727368</v>
      </c>
      <c r="Q269" s="4"/>
      <c r="R269" s="4"/>
      <c r="S269" s="4"/>
      <c r="T269" s="4"/>
      <c r="U269" s="4"/>
    </row>
    <row r="270" spans="1:21" s="34" customFormat="1" x14ac:dyDescent="0.3">
      <c r="A270" s="33">
        <v>4635</v>
      </c>
      <c r="B270" s="34" t="s">
        <v>250</v>
      </c>
      <c r="C270" s="36">
        <v>21969033</v>
      </c>
      <c r="D270" s="36">
        <v>2297</v>
      </c>
      <c r="E270" s="37">
        <f t="shared" si="47"/>
        <v>9564.2285589899875</v>
      </c>
      <c r="F270" s="38">
        <f t="shared" si="44"/>
        <v>1.0080743983811598</v>
      </c>
      <c r="G270" s="39">
        <f t="shared" si="45"/>
        <v>-45.964102481581357</v>
      </c>
      <c r="H270" s="39">
        <f t="shared" si="46"/>
        <v>0</v>
      </c>
      <c r="I270" s="37">
        <f t="shared" si="48"/>
        <v>-45.964102481581357</v>
      </c>
      <c r="J270" s="40">
        <f t="shared" si="49"/>
        <v>-102.88948949135292</v>
      </c>
      <c r="K270" s="37">
        <f t="shared" si="50"/>
        <v>-148.85359197293428</v>
      </c>
      <c r="L270" s="37">
        <f t="shared" si="51"/>
        <v>-105579.54340019237</v>
      </c>
      <c r="M270" s="37">
        <f t="shared" si="52"/>
        <v>-341916.70076183003</v>
      </c>
      <c r="N270" s="41">
        <f>'jan-mar'!M270</f>
        <v>-625455.38394439744</v>
      </c>
      <c r="O270" s="41">
        <f t="shared" si="53"/>
        <v>283538.68318256742</v>
      </c>
      <c r="Q270" s="4"/>
      <c r="R270" s="4"/>
      <c r="S270" s="4"/>
      <c r="T270" s="4"/>
      <c r="U270" s="4"/>
    </row>
    <row r="271" spans="1:21" s="34" customFormat="1" x14ac:dyDescent="0.3">
      <c r="A271" s="33">
        <v>4636</v>
      </c>
      <c r="B271" s="34" t="s">
        <v>251</v>
      </c>
      <c r="C271" s="36">
        <v>7816962</v>
      </c>
      <c r="D271" s="36">
        <v>802</v>
      </c>
      <c r="E271" s="37">
        <f t="shared" si="47"/>
        <v>9746.835411471322</v>
      </c>
      <c r="F271" s="38">
        <f t="shared" si="44"/>
        <v>1.0273212505261107</v>
      </c>
      <c r="G271" s="39">
        <f t="shared" si="45"/>
        <v>-155.52821397038204</v>
      </c>
      <c r="H271" s="39">
        <f t="shared" si="46"/>
        <v>0</v>
      </c>
      <c r="I271" s="37">
        <f t="shared" si="48"/>
        <v>-155.52821397038204</v>
      </c>
      <c r="J271" s="40">
        <f t="shared" si="49"/>
        <v>-102.88948949135292</v>
      </c>
      <c r="K271" s="37">
        <f t="shared" si="50"/>
        <v>-258.41770346173496</v>
      </c>
      <c r="L271" s="37">
        <f t="shared" si="51"/>
        <v>-124733.6276042464</v>
      </c>
      <c r="M271" s="37">
        <f t="shared" si="52"/>
        <v>-207250.99817631143</v>
      </c>
      <c r="N271" s="41">
        <f>'jan-mar'!M271</f>
        <v>-304504.7308330026</v>
      </c>
      <c r="O271" s="41">
        <f t="shared" si="53"/>
        <v>97253.732656691165</v>
      </c>
      <c r="Q271" s="4"/>
      <c r="R271" s="4"/>
      <c r="S271" s="4"/>
      <c r="T271" s="4"/>
      <c r="U271" s="4"/>
    </row>
    <row r="272" spans="1:21" s="34" customFormat="1" x14ac:dyDescent="0.3">
      <c r="A272" s="33">
        <v>4637</v>
      </c>
      <c r="B272" s="34" t="s">
        <v>252</v>
      </c>
      <c r="C272" s="36">
        <v>12440185</v>
      </c>
      <c r="D272" s="36">
        <v>1328</v>
      </c>
      <c r="E272" s="37">
        <f t="shared" si="47"/>
        <v>9367.6091867469877</v>
      </c>
      <c r="F272" s="38">
        <f t="shared" si="44"/>
        <v>0.98735061975526761</v>
      </c>
      <c r="G272" s="39">
        <f t="shared" si="45"/>
        <v>72.007520864218534</v>
      </c>
      <c r="H272" s="39">
        <f t="shared" si="46"/>
        <v>0</v>
      </c>
      <c r="I272" s="37">
        <f t="shared" si="48"/>
        <v>72.007520864218534</v>
      </c>
      <c r="J272" s="40">
        <f t="shared" si="49"/>
        <v>-102.88948949135292</v>
      </c>
      <c r="K272" s="37">
        <f t="shared" si="50"/>
        <v>-30.881968627134384</v>
      </c>
      <c r="L272" s="37">
        <f t="shared" si="51"/>
        <v>95625.987707682216</v>
      </c>
      <c r="M272" s="37">
        <f t="shared" si="52"/>
        <v>-41011.254336834463</v>
      </c>
      <c r="N272" s="41">
        <f>'jan-mar'!M272</f>
        <v>-90329.713399285887</v>
      </c>
      <c r="O272" s="41">
        <f t="shared" si="53"/>
        <v>49318.459062451424</v>
      </c>
      <c r="Q272" s="4"/>
      <c r="R272" s="4"/>
      <c r="S272" s="4"/>
      <c r="T272" s="4"/>
      <c r="U272" s="4"/>
    </row>
    <row r="273" spans="1:21" s="34" customFormat="1" x14ac:dyDescent="0.3">
      <c r="A273" s="33">
        <v>4638</v>
      </c>
      <c r="B273" s="34" t="s">
        <v>253</v>
      </c>
      <c r="C273" s="36">
        <v>47873397</v>
      </c>
      <c r="D273" s="36">
        <v>4101</v>
      </c>
      <c r="E273" s="37">
        <f t="shared" si="47"/>
        <v>11673.591075347476</v>
      </c>
      <c r="F273" s="38">
        <f t="shared" si="44"/>
        <v>1.2304022459989501</v>
      </c>
      <c r="G273" s="39">
        <f t="shared" si="45"/>
        <v>-1311.5816122960746</v>
      </c>
      <c r="H273" s="39">
        <f t="shared" si="46"/>
        <v>0</v>
      </c>
      <c r="I273" s="37">
        <f t="shared" si="48"/>
        <v>-1311.5816122960746</v>
      </c>
      <c r="J273" s="40">
        <f t="shared" si="49"/>
        <v>-102.88948949135292</v>
      </c>
      <c r="K273" s="37">
        <f t="shared" si="50"/>
        <v>-1414.4711017874274</v>
      </c>
      <c r="L273" s="37">
        <f t="shared" si="51"/>
        <v>-5378796.1920262016</v>
      </c>
      <c r="M273" s="37">
        <f t="shared" si="52"/>
        <v>-5800745.9884302402</v>
      </c>
      <c r="N273" s="41">
        <f>'jan-mar'!M273</f>
        <v>-1588771.753050054</v>
      </c>
      <c r="O273" s="41">
        <f t="shared" si="53"/>
        <v>-4211974.2353801858</v>
      </c>
      <c r="Q273" s="4"/>
      <c r="R273" s="4"/>
      <c r="S273" s="4"/>
      <c r="T273" s="4"/>
      <c r="U273" s="4"/>
    </row>
    <row r="274" spans="1:21" s="34" customFormat="1" x14ac:dyDescent="0.3">
      <c r="A274" s="33">
        <v>4639</v>
      </c>
      <c r="B274" s="34" t="s">
        <v>254</v>
      </c>
      <c r="C274" s="36">
        <v>33297843</v>
      </c>
      <c r="D274" s="36">
        <v>2635</v>
      </c>
      <c r="E274" s="37">
        <f t="shared" si="47"/>
        <v>12636.752561669829</v>
      </c>
      <c r="F274" s="38">
        <f t="shared" si="44"/>
        <v>1.3319199408009701</v>
      </c>
      <c r="G274" s="39">
        <f t="shared" si="45"/>
        <v>-1889.4785040894865</v>
      </c>
      <c r="H274" s="39">
        <f t="shared" si="46"/>
        <v>0</v>
      </c>
      <c r="I274" s="37">
        <f t="shared" si="48"/>
        <v>-1889.4785040894865</v>
      </c>
      <c r="J274" s="40">
        <f t="shared" si="49"/>
        <v>-102.88948949135292</v>
      </c>
      <c r="K274" s="37">
        <f t="shared" si="50"/>
        <v>-1992.3679935808393</v>
      </c>
      <c r="L274" s="37">
        <f t="shared" si="51"/>
        <v>-4978775.8582757972</v>
      </c>
      <c r="M274" s="37">
        <f t="shared" si="52"/>
        <v>-5249889.6630855119</v>
      </c>
      <c r="N274" s="41">
        <f>'jan-mar'!M274</f>
        <v>-1686043.6655174072</v>
      </c>
      <c r="O274" s="41">
        <f t="shared" si="53"/>
        <v>-3563845.9975681044</v>
      </c>
      <c r="Q274" s="4"/>
      <c r="R274" s="4"/>
      <c r="S274" s="4"/>
      <c r="T274" s="4"/>
      <c r="U274" s="4"/>
    </row>
    <row r="275" spans="1:21" s="34" customFormat="1" x14ac:dyDescent="0.3">
      <c r="A275" s="33">
        <v>4640</v>
      </c>
      <c r="B275" s="34" t="s">
        <v>255</v>
      </c>
      <c r="C275" s="36">
        <v>103132223</v>
      </c>
      <c r="D275" s="36">
        <v>11847</v>
      </c>
      <c r="E275" s="37">
        <f t="shared" si="47"/>
        <v>8705.3450662615014</v>
      </c>
      <c r="F275" s="38">
        <f t="shared" si="44"/>
        <v>0.9175476554377423</v>
      </c>
      <c r="G275" s="39">
        <f t="shared" si="45"/>
        <v>469.3659931555103</v>
      </c>
      <c r="H275" s="39">
        <f t="shared" si="46"/>
        <v>0</v>
      </c>
      <c r="I275" s="37">
        <f t="shared" si="48"/>
        <v>469.3659931555103</v>
      </c>
      <c r="J275" s="40">
        <f t="shared" si="49"/>
        <v>-102.88948949135292</v>
      </c>
      <c r="K275" s="37">
        <f t="shared" si="50"/>
        <v>366.47650366415735</v>
      </c>
      <c r="L275" s="37">
        <f t="shared" si="51"/>
        <v>5560578.9209133303</v>
      </c>
      <c r="M275" s="37">
        <f t="shared" si="52"/>
        <v>4341647.1389092719</v>
      </c>
      <c r="N275" s="41">
        <f>'jan-mar'!M275</f>
        <v>4985668.5858122492</v>
      </c>
      <c r="O275" s="41">
        <f t="shared" si="53"/>
        <v>-644021.4469029773</v>
      </c>
      <c r="Q275" s="4"/>
      <c r="R275" s="4"/>
      <c r="S275" s="4"/>
      <c r="T275" s="4"/>
      <c r="U275" s="4"/>
    </row>
    <row r="276" spans="1:21" s="34" customFormat="1" x14ac:dyDescent="0.3">
      <c r="A276" s="33">
        <v>4641</v>
      </c>
      <c r="B276" s="34" t="s">
        <v>256</v>
      </c>
      <c r="C276" s="36">
        <v>47575449</v>
      </c>
      <c r="D276" s="36">
        <v>1781</v>
      </c>
      <c r="E276" s="37">
        <f t="shared" si="47"/>
        <v>26712.773161145426</v>
      </c>
      <c r="F276" s="38">
        <f t="shared" si="44"/>
        <v>2.8155394413073074</v>
      </c>
      <c r="G276" s="39">
        <f t="shared" si="45"/>
        <v>-10335.090863774843</v>
      </c>
      <c r="H276" s="39">
        <f t="shared" si="46"/>
        <v>0</v>
      </c>
      <c r="I276" s="37">
        <f t="shared" si="48"/>
        <v>-10335.090863774843</v>
      </c>
      <c r="J276" s="40">
        <f t="shared" si="49"/>
        <v>-102.88948949135292</v>
      </c>
      <c r="K276" s="37">
        <f t="shared" si="50"/>
        <v>-10437.980353266197</v>
      </c>
      <c r="L276" s="37">
        <f t="shared" si="51"/>
        <v>-18406796.828382995</v>
      </c>
      <c r="M276" s="37">
        <f t="shared" si="52"/>
        <v>-18590043.009167098</v>
      </c>
      <c r="N276" s="41">
        <f>'jan-mar'!M276</f>
        <v>-8915857.3067500964</v>
      </c>
      <c r="O276" s="41">
        <f t="shared" si="53"/>
        <v>-9674185.7024170011</v>
      </c>
      <c r="Q276" s="4"/>
      <c r="R276" s="4"/>
      <c r="S276" s="4"/>
      <c r="T276" s="4"/>
      <c r="U276" s="4"/>
    </row>
    <row r="277" spans="1:21" s="34" customFormat="1" x14ac:dyDescent="0.3">
      <c r="A277" s="33">
        <v>4642</v>
      </c>
      <c r="B277" s="34" t="s">
        <v>257</v>
      </c>
      <c r="C277" s="36">
        <v>31800295</v>
      </c>
      <c r="D277" s="36">
        <v>2126</v>
      </c>
      <c r="E277" s="37">
        <f t="shared" si="47"/>
        <v>14957.80573847601</v>
      </c>
      <c r="F277" s="38">
        <f t="shared" si="44"/>
        <v>1.5765600882408031</v>
      </c>
      <c r="G277" s="39">
        <f t="shared" si="45"/>
        <v>-3282.1104101731949</v>
      </c>
      <c r="H277" s="39">
        <f t="shared" si="46"/>
        <v>0</v>
      </c>
      <c r="I277" s="37">
        <f t="shared" si="48"/>
        <v>-3282.1104101731949</v>
      </c>
      <c r="J277" s="40">
        <f t="shared" si="49"/>
        <v>-102.88948949135292</v>
      </c>
      <c r="K277" s="37">
        <f t="shared" si="50"/>
        <v>-3384.9998996645477</v>
      </c>
      <c r="L277" s="37">
        <f t="shared" si="51"/>
        <v>-6977766.7320282124</v>
      </c>
      <c r="M277" s="37">
        <f t="shared" si="52"/>
        <v>-7196509.7866868284</v>
      </c>
      <c r="N277" s="41">
        <f>'jan-mar'!M277</f>
        <v>-3134301.4420834952</v>
      </c>
      <c r="O277" s="41">
        <f t="shared" si="53"/>
        <v>-4062208.3446033332</v>
      </c>
      <c r="Q277" s="4"/>
      <c r="R277" s="4"/>
      <c r="S277" s="4"/>
      <c r="T277" s="4"/>
      <c r="U277" s="4"/>
    </row>
    <row r="278" spans="1:21" s="34" customFormat="1" x14ac:dyDescent="0.3">
      <c r="A278" s="33">
        <v>4643</v>
      </c>
      <c r="B278" s="34" t="s">
        <v>258</v>
      </c>
      <c r="C278" s="36">
        <v>69558214</v>
      </c>
      <c r="D278" s="36">
        <v>5193</v>
      </c>
      <c r="E278" s="37">
        <f t="shared" si="47"/>
        <v>13394.610822260736</v>
      </c>
      <c r="F278" s="38">
        <f t="shared" si="44"/>
        <v>1.4117985745445418</v>
      </c>
      <c r="G278" s="39">
        <f t="shared" si="45"/>
        <v>-2344.1934604440307</v>
      </c>
      <c r="H278" s="39">
        <f t="shared" si="46"/>
        <v>0</v>
      </c>
      <c r="I278" s="37">
        <f t="shared" si="48"/>
        <v>-2344.1934604440307</v>
      </c>
      <c r="J278" s="40">
        <f t="shared" si="49"/>
        <v>-102.88948949135292</v>
      </c>
      <c r="K278" s="37">
        <f t="shared" si="50"/>
        <v>-2447.0829499353836</v>
      </c>
      <c r="L278" s="37">
        <f t="shared" si="51"/>
        <v>-12173396.640085852</v>
      </c>
      <c r="M278" s="37">
        <f t="shared" si="52"/>
        <v>-12707701.759014446</v>
      </c>
      <c r="N278" s="41">
        <f>'jan-mar'!M278</f>
        <v>-6752978.9396705516</v>
      </c>
      <c r="O278" s="41">
        <f t="shared" si="53"/>
        <v>-5954722.8193438947</v>
      </c>
      <c r="Q278" s="4"/>
      <c r="R278" s="4"/>
      <c r="S278" s="4"/>
      <c r="T278" s="4"/>
      <c r="U278" s="4"/>
    </row>
    <row r="279" spans="1:21" s="34" customFormat="1" x14ac:dyDescent="0.3">
      <c r="A279" s="33">
        <v>4644</v>
      </c>
      <c r="B279" s="34" t="s">
        <v>259</v>
      </c>
      <c r="C279" s="36">
        <v>73511647</v>
      </c>
      <c r="D279" s="36">
        <v>5174</v>
      </c>
      <c r="E279" s="37">
        <f t="shared" si="47"/>
        <v>14207.894665635871</v>
      </c>
      <c r="F279" s="38">
        <f t="shared" si="44"/>
        <v>1.4975190919983914</v>
      </c>
      <c r="G279" s="39">
        <f t="shared" si="45"/>
        <v>-2832.1637664691116</v>
      </c>
      <c r="H279" s="39">
        <f t="shared" si="46"/>
        <v>0</v>
      </c>
      <c r="I279" s="37">
        <f t="shared" si="48"/>
        <v>-2832.1637664691116</v>
      </c>
      <c r="J279" s="40">
        <f t="shared" si="49"/>
        <v>-102.88948949135292</v>
      </c>
      <c r="K279" s="37">
        <f t="shared" si="50"/>
        <v>-2935.0532559604644</v>
      </c>
      <c r="L279" s="37">
        <f t="shared" si="51"/>
        <v>-14653615.327711184</v>
      </c>
      <c r="M279" s="37">
        <f t="shared" si="52"/>
        <v>-15185965.546339443</v>
      </c>
      <c r="N279" s="41">
        <f>'jan-mar'!M279</f>
        <v>-5269904.6794637814</v>
      </c>
      <c r="O279" s="41">
        <f t="shared" si="53"/>
        <v>-9916060.8668756615</v>
      </c>
      <c r="Q279" s="4"/>
      <c r="R279" s="4"/>
      <c r="S279" s="4"/>
      <c r="T279" s="4"/>
      <c r="U279" s="4"/>
    </row>
    <row r="280" spans="1:21" s="34" customFormat="1" x14ac:dyDescent="0.3">
      <c r="A280" s="33">
        <v>4645</v>
      </c>
      <c r="B280" s="34" t="s">
        <v>260</v>
      </c>
      <c r="C280" s="36">
        <v>24847535</v>
      </c>
      <c r="D280" s="36">
        <v>3011</v>
      </c>
      <c r="E280" s="37">
        <f t="shared" si="47"/>
        <v>8252.2534041846557</v>
      </c>
      <c r="F280" s="38">
        <f t="shared" si="44"/>
        <v>0.86979157120758144</v>
      </c>
      <c r="G280" s="39">
        <f t="shared" si="45"/>
        <v>741.22099040161777</v>
      </c>
      <c r="H280" s="39">
        <f t="shared" si="46"/>
        <v>100.31215081438648</v>
      </c>
      <c r="I280" s="37">
        <f t="shared" si="48"/>
        <v>841.5331412160042</v>
      </c>
      <c r="J280" s="40">
        <f t="shared" si="49"/>
        <v>-102.88948949135292</v>
      </c>
      <c r="K280" s="37">
        <f t="shared" si="50"/>
        <v>738.64365172465125</v>
      </c>
      <c r="L280" s="37">
        <f t="shared" si="51"/>
        <v>2533856.2882013884</v>
      </c>
      <c r="M280" s="37">
        <f t="shared" si="52"/>
        <v>2224056.0353429248</v>
      </c>
      <c r="N280" s="41">
        <f>'jan-mar'!M280</f>
        <v>1718185.8624089689</v>
      </c>
      <c r="O280" s="41">
        <f t="shared" si="53"/>
        <v>505870.17293395591</v>
      </c>
      <c r="Q280" s="4"/>
      <c r="R280" s="4"/>
      <c r="S280" s="4"/>
      <c r="T280" s="4"/>
      <c r="U280" s="4"/>
    </row>
    <row r="281" spans="1:21" s="34" customFormat="1" x14ac:dyDescent="0.3">
      <c r="A281" s="33">
        <v>4646</v>
      </c>
      <c r="B281" s="34" t="s">
        <v>261</v>
      </c>
      <c r="C281" s="36">
        <v>20242332</v>
      </c>
      <c r="D281" s="36">
        <v>2802</v>
      </c>
      <c r="E281" s="37">
        <f t="shared" si="47"/>
        <v>7224.2441113490368</v>
      </c>
      <c r="F281" s="38">
        <f t="shared" si="44"/>
        <v>0.76143888567588547</v>
      </c>
      <c r="G281" s="39">
        <f t="shared" si="45"/>
        <v>1358.0265661029891</v>
      </c>
      <c r="H281" s="39">
        <f t="shared" si="46"/>
        <v>460.11540330685307</v>
      </c>
      <c r="I281" s="37">
        <f t="shared" si="48"/>
        <v>1818.1419694098422</v>
      </c>
      <c r="J281" s="40">
        <f t="shared" si="49"/>
        <v>-102.88948949135292</v>
      </c>
      <c r="K281" s="37">
        <f t="shared" si="50"/>
        <v>1715.2524799184894</v>
      </c>
      <c r="L281" s="37">
        <f t="shared" si="51"/>
        <v>5094433.7982863775</v>
      </c>
      <c r="M281" s="37">
        <f t="shared" si="52"/>
        <v>4806137.4487316068</v>
      </c>
      <c r="N281" s="41">
        <f>'jan-mar'!M281</f>
        <v>4393105.227572212</v>
      </c>
      <c r="O281" s="41">
        <f t="shared" si="53"/>
        <v>413032.22115939483</v>
      </c>
      <c r="Q281" s="4"/>
      <c r="R281" s="4"/>
      <c r="S281" s="4"/>
      <c r="T281" s="4"/>
      <c r="U281" s="4"/>
    </row>
    <row r="282" spans="1:21" s="34" customFormat="1" x14ac:dyDescent="0.3">
      <c r="A282" s="33">
        <v>4647</v>
      </c>
      <c r="B282" s="34" t="s">
        <v>429</v>
      </c>
      <c r="C282" s="36">
        <v>192499861</v>
      </c>
      <c r="D282" s="36">
        <v>22030</v>
      </c>
      <c r="E282" s="37">
        <f t="shared" si="47"/>
        <v>8738.0781207444397</v>
      </c>
      <c r="F282" s="38">
        <f t="shared" si="44"/>
        <v>0.92099773549402142</v>
      </c>
      <c r="G282" s="39">
        <f t="shared" si="45"/>
        <v>449.72616046574728</v>
      </c>
      <c r="H282" s="39">
        <f t="shared" si="46"/>
        <v>0</v>
      </c>
      <c r="I282" s="37">
        <f t="shared" si="48"/>
        <v>449.72616046574728</v>
      </c>
      <c r="J282" s="40">
        <f t="shared" si="49"/>
        <v>-102.88948949135292</v>
      </c>
      <c r="K282" s="37">
        <f t="shared" si="50"/>
        <v>346.83667097439434</v>
      </c>
      <c r="L282" s="37">
        <f t="shared" si="51"/>
        <v>9907467.3150604125</v>
      </c>
      <c r="M282" s="37">
        <f t="shared" si="52"/>
        <v>7640811.8615659075</v>
      </c>
      <c r="N282" s="41">
        <f>'jan-mar'!M282</f>
        <v>7440815.4655223861</v>
      </c>
      <c r="O282" s="41">
        <f t="shared" si="53"/>
        <v>199996.39604352135</v>
      </c>
      <c r="Q282" s="4"/>
      <c r="R282" s="4"/>
      <c r="S282" s="4"/>
      <c r="T282" s="4"/>
      <c r="U282" s="4"/>
    </row>
    <row r="283" spans="1:21" s="34" customFormat="1" x14ac:dyDescent="0.3">
      <c r="A283" s="33">
        <v>4648</v>
      </c>
      <c r="B283" s="34" t="s">
        <v>262</v>
      </c>
      <c r="C283" s="36">
        <v>43334072</v>
      </c>
      <c r="D283" s="36">
        <v>3629</v>
      </c>
      <c r="E283" s="37">
        <f t="shared" si="47"/>
        <v>11941.050427114908</v>
      </c>
      <c r="F283" s="38">
        <f t="shared" si="44"/>
        <v>1.2585925933397126</v>
      </c>
      <c r="G283" s="39">
        <f t="shared" si="45"/>
        <v>-1472.0572233565333</v>
      </c>
      <c r="H283" s="39">
        <f t="shared" si="46"/>
        <v>0</v>
      </c>
      <c r="I283" s="37">
        <f t="shared" si="48"/>
        <v>-1472.0572233565333</v>
      </c>
      <c r="J283" s="40">
        <f t="shared" si="49"/>
        <v>-102.88948949135292</v>
      </c>
      <c r="K283" s="37">
        <f t="shared" si="50"/>
        <v>-1574.9467128478861</v>
      </c>
      <c r="L283" s="37">
        <f t="shared" si="51"/>
        <v>-5342095.6635608599</v>
      </c>
      <c r="M283" s="37">
        <f t="shared" si="52"/>
        <v>-5715481.6209249785</v>
      </c>
      <c r="N283" s="41">
        <f>'jan-mar'!M283</f>
        <v>-2829959.8994924775</v>
      </c>
      <c r="O283" s="41">
        <f t="shared" si="53"/>
        <v>-2885521.721432501</v>
      </c>
      <c r="Q283" s="4"/>
      <c r="R283" s="4"/>
      <c r="S283" s="4"/>
      <c r="T283" s="4"/>
      <c r="U283" s="4"/>
    </row>
    <row r="284" spans="1:21" s="34" customFormat="1" x14ac:dyDescent="0.3">
      <c r="A284" s="33">
        <v>4649</v>
      </c>
      <c r="B284" s="34" t="s">
        <v>430</v>
      </c>
      <c r="C284" s="36">
        <v>72843248</v>
      </c>
      <c r="D284" s="36">
        <v>9457</v>
      </c>
      <c r="E284" s="37">
        <f t="shared" si="47"/>
        <v>7702.5746008247861</v>
      </c>
      <c r="F284" s="38">
        <f t="shared" si="44"/>
        <v>0.81185515473842162</v>
      </c>
      <c r="G284" s="39">
        <f t="shared" si="45"/>
        <v>1071.0282724175395</v>
      </c>
      <c r="H284" s="39">
        <f t="shared" si="46"/>
        <v>292.69973199034081</v>
      </c>
      <c r="I284" s="37">
        <f t="shared" si="48"/>
        <v>1363.7280044078802</v>
      </c>
      <c r="J284" s="40">
        <f t="shared" si="49"/>
        <v>-102.88948949135292</v>
      </c>
      <c r="K284" s="37">
        <f t="shared" si="50"/>
        <v>1260.8385149165274</v>
      </c>
      <c r="L284" s="37">
        <f t="shared" si="51"/>
        <v>12896775.737685323</v>
      </c>
      <c r="M284" s="37">
        <f t="shared" si="52"/>
        <v>11923749.835565601</v>
      </c>
      <c r="N284" s="41">
        <f>'jan-mar'!M284</f>
        <v>10248980.031584729</v>
      </c>
      <c r="O284" s="41">
        <f t="shared" si="53"/>
        <v>1674769.803980872</v>
      </c>
      <c r="Q284" s="4"/>
      <c r="R284" s="4"/>
      <c r="S284" s="4"/>
      <c r="T284" s="4"/>
      <c r="U284" s="4"/>
    </row>
    <row r="285" spans="1:21" s="34" customFormat="1" x14ac:dyDescent="0.3">
      <c r="A285" s="33">
        <v>4650</v>
      </c>
      <c r="B285" s="34" t="s">
        <v>263</v>
      </c>
      <c r="C285" s="36">
        <v>48474737</v>
      </c>
      <c r="D285" s="36">
        <v>5854</v>
      </c>
      <c r="E285" s="37">
        <f t="shared" si="47"/>
        <v>8280.61786812436</v>
      </c>
      <c r="F285" s="38">
        <f t="shared" si="44"/>
        <v>0.87278119967004064</v>
      </c>
      <c r="G285" s="39">
        <f t="shared" si="45"/>
        <v>724.20231203779508</v>
      </c>
      <c r="H285" s="39">
        <f t="shared" si="46"/>
        <v>90.38458843548996</v>
      </c>
      <c r="I285" s="37">
        <f t="shared" si="48"/>
        <v>814.58690047328503</v>
      </c>
      <c r="J285" s="40">
        <f t="shared" si="49"/>
        <v>-102.88948949135292</v>
      </c>
      <c r="K285" s="37">
        <f t="shared" si="50"/>
        <v>711.69741098193208</v>
      </c>
      <c r="L285" s="37">
        <f t="shared" si="51"/>
        <v>4768591.7153706104</v>
      </c>
      <c r="M285" s="37">
        <f t="shared" si="52"/>
        <v>4166276.6438882304</v>
      </c>
      <c r="N285" s="41">
        <f>'jan-mar'!M285</f>
        <v>3830265.7836572919</v>
      </c>
      <c r="O285" s="41">
        <f t="shared" si="53"/>
        <v>336010.86023093853</v>
      </c>
      <c r="Q285" s="4"/>
      <c r="R285" s="4"/>
      <c r="S285" s="4"/>
      <c r="T285" s="4"/>
      <c r="U285" s="4"/>
    </row>
    <row r="286" spans="1:21" s="34" customFormat="1" x14ac:dyDescent="0.3">
      <c r="A286" s="33">
        <v>4651</v>
      </c>
      <c r="B286" s="34" t="s">
        <v>264</v>
      </c>
      <c r="C286" s="36">
        <v>55072318</v>
      </c>
      <c r="D286" s="36">
        <v>7130</v>
      </c>
      <c r="E286" s="37">
        <f t="shared" si="47"/>
        <v>7724.0277699859744</v>
      </c>
      <c r="F286" s="38">
        <f t="shared" si="44"/>
        <v>0.81411632932894373</v>
      </c>
      <c r="G286" s="39">
        <f t="shared" si="45"/>
        <v>1058.1563709208265</v>
      </c>
      <c r="H286" s="39">
        <f t="shared" si="46"/>
        <v>285.19112278392492</v>
      </c>
      <c r="I286" s="37">
        <f t="shared" si="48"/>
        <v>1343.3474937047513</v>
      </c>
      <c r="J286" s="40">
        <f t="shared" si="49"/>
        <v>-102.88948949135292</v>
      </c>
      <c r="K286" s="37">
        <f t="shared" si="50"/>
        <v>1240.4580042133985</v>
      </c>
      <c r="L286" s="37">
        <f t="shared" si="51"/>
        <v>9578067.6301148776</v>
      </c>
      <c r="M286" s="37">
        <f t="shared" si="52"/>
        <v>8844465.5700415317</v>
      </c>
      <c r="N286" s="41">
        <f>'jan-mar'!M286</f>
        <v>8214942.8831869634</v>
      </c>
      <c r="O286" s="41">
        <f t="shared" si="53"/>
        <v>629522.68685456831</v>
      </c>
      <c r="Q286" s="4"/>
      <c r="R286" s="4"/>
      <c r="S286" s="4"/>
      <c r="T286" s="4"/>
      <c r="U286" s="4"/>
    </row>
    <row r="287" spans="1:21" s="34" customFormat="1" x14ac:dyDescent="0.3">
      <c r="A287" s="33">
        <v>5001</v>
      </c>
      <c r="B287" s="34" t="s">
        <v>352</v>
      </c>
      <c r="C287" s="36">
        <v>1936518651</v>
      </c>
      <c r="D287" s="36">
        <v>205163</v>
      </c>
      <c r="E287" s="37">
        <f t="shared" si="47"/>
        <v>9438.9273455740076</v>
      </c>
      <c r="F287" s="38">
        <f t="shared" si="44"/>
        <v>0.99486758880402826</v>
      </c>
      <c r="G287" s="39">
        <f t="shared" si="45"/>
        <v>29.216625568006563</v>
      </c>
      <c r="H287" s="39">
        <f t="shared" si="46"/>
        <v>0</v>
      </c>
      <c r="I287" s="37">
        <f t="shared" si="48"/>
        <v>29.216625568006563</v>
      </c>
      <c r="J287" s="40">
        <f t="shared" si="49"/>
        <v>-102.88948949135292</v>
      </c>
      <c r="K287" s="37">
        <f t="shared" si="50"/>
        <v>-73.672863923346355</v>
      </c>
      <c r="L287" s="37">
        <f t="shared" si="51"/>
        <v>5994170.5514089307</v>
      </c>
      <c r="M287" s="37">
        <f t="shared" si="52"/>
        <v>-15114945.781105509</v>
      </c>
      <c r="N287" s="41">
        <f>'jan-mar'!M287</f>
        <v>-30141001.663206127</v>
      </c>
      <c r="O287" s="41">
        <f t="shared" si="53"/>
        <v>15026055.882100618</v>
      </c>
      <c r="Q287" s="4"/>
      <c r="R287" s="4"/>
      <c r="S287" s="4"/>
      <c r="T287" s="4"/>
      <c r="U287" s="4"/>
    </row>
    <row r="288" spans="1:21" s="34" customFormat="1" x14ac:dyDescent="0.3">
      <c r="A288" s="33">
        <v>5006</v>
      </c>
      <c r="B288" s="34" t="s">
        <v>353</v>
      </c>
      <c r="C288" s="36">
        <v>172827782</v>
      </c>
      <c r="D288" s="36">
        <v>24357</v>
      </c>
      <c r="E288" s="37">
        <f t="shared" si="47"/>
        <v>7095.6103789465042</v>
      </c>
      <c r="F288" s="38">
        <f t="shared" si="44"/>
        <v>0.74788082695704405</v>
      </c>
      <c r="G288" s="39">
        <f t="shared" si="45"/>
        <v>1435.2068055445086</v>
      </c>
      <c r="H288" s="39">
        <f t="shared" si="46"/>
        <v>505.1372096477395</v>
      </c>
      <c r="I288" s="37">
        <f t="shared" si="48"/>
        <v>1940.3440151922482</v>
      </c>
      <c r="J288" s="40">
        <f t="shared" si="49"/>
        <v>-102.88948949135292</v>
      </c>
      <c r="K288" s="37">
        <f t="shared" si="50"/>
        <v>1837.4545257008954</v>
      </c>
      <c r="L288" s="37">
        <f t="shared" si="51"/>
        <v>47260959.178037591</v>
      </c>
      <c r="M288" s="37">
        <f t="shared" si="52"/>
        <v>44754879.882496707</v>
      </c>
      <c r="N288" s="41">
        <f>'jan-mar'!M288</f>
        <v>41929009.330951609</v>
      </c>
      <c r="O288" s="41">
        <f t="shared" si="53"/>
        <v>2825870.5515450984</v>
      </c>
      <c r="Q288" s="4"/>
      <c r="R288" s="4"/>
      <c r="S288" s="4"/>
      <c r="T288" s="4"/>
      <c r="U288" s="4"/>
    </row>
    <row r="289" spans="1:21" s="34" customFormat="1" x14ac:dyDescent="0.3">
      <c r="A289" s="33">
        <v>5007</v>
      </c>
      <c r="B289" s="34" t="s">
        <v>354</v>
      </c>
      <c r="C289" s="36">
        <v>115022695</v>
      </c>
      <c r="D289" s="36">
        <v>15230</v>
      </c>
      <c r="E289" s="37">
        <f t="shared" si="47"/>
        <v>7552.3765594221932</v>
      </c>
      <c r="F289" s="38">
        <f t="shared" si="44"/>
        <v>0.7960242072353293</v>
      </c>
      <c r="G289" s="39">
        <f t="shared" si="45"/>
        <v>1161.1470972590953</v>
      </c>
      <c r="H289" s="39">
        <f t="shared" si="46"/>
        <v>345.26904648124832</v>
      </c>
      <c r="I289" s="37">
        <f t="shared" si="48"/>
        <v>1506.4161437403436</v>
      </c>
      <c r="J289" s="40">
        <f t="shared" si="49"/>
        <v>-102.88948949135292</v>
      </c>
      <c r="K289" s="37">
        <f t="shared" si="50"/>
        <v>1403.5266542489908</v>
      </c>
      <c r="L289" s="37">
        <f t="shared" si="51"/>
        <v>22942717.869165432</v>
      </c>
      <c r="M289" s="37">
        <f t="shared" si="52"/>
        <v>21375710.944212131</v>
      </c>
      <c r="N289" s="41">
        <f>'jan-mar'!M289</f>
        <v>18811513.807003848</v>
      </c>
      <c r="O289" s="41">
        <f t="shared" si="53"/>
        <v>2564197.1372082829</v>
      </c>
      <c r="Q289" s="4"/>
      <c r="R289" s="4"/>
      <c r="S289" s="4"/>
      <c r="T289" s="4"/>
      <c r="U289" s="4"/>
    </row>
    <row r="290" spans="1:21" s="34" customFormat="1" x14ac:dyDescent="0.3">
      <c r="A290" s="33">
        <v>5014</v>
      </c>
      <c r="B290" s="34" t="s">
        <v>356</v>
      </c>
      <c r="C290" s="36">
        <v>55805756</v>
      </c>
      <c r="D290" s="36">
        <v>5151</v>
      </c>
      <c r="E290" s="37">
        <f t="shared" si="47"/>
        <v>10833.965443603183</v>
      </c>
      <c r="F290" s="38">
        <f t="shared" si="44"/>
        <v>1.1419052910834966</v>
      </c>
      <c r="G290" s="39">
        <f t="shared" si="45"/>
        <v>-807.80623324949886</v>
      </c>
      <c r="H290" s="39">
        <f t="shared" si="46"/>
        <v>0</v>
      </c>
      <c r="I290" s="37">
        <f t="shared" si="48"/>
        <v>-807.80623324949886</v>
      </c>
      <c r="J290" s="40">
        <f t="shared" si="49"/>
        <v>-102.88948949135292</v>
      </c>
      <c r="K290" s="37">
        <f t="shared" si="50"/>
        <v>-910.69572274085181</v>
      </c>
      <c r="L290" s="37">
        <f t="shared" si="51"/>
        <v>-4161009.9074681685</v>
      </c>
      <c r="M290" s="37">
        <f t="shared" si="52"/>
        <v>-4690993.6678381274</v>
      </c>
      <c r="N290" s="41">
        <f>'jan-mar'!M290</f>
        <v>-5086037.6171082202</v>
      </c>
      <c r="O290" s="41">
        <f t="shared" si="53"/>
        <v>395043.94927009288</v>
      </c>
      <c r="Q290" s="4"/>
      <c r="R290" s="4"/>
      <c r="S290" s="4"/>
      <c r="T290" s="4"/>
      <c r="U290" s="4"/>
    </row>
    <row r="291" spans="1:21" s="34" customFormat="1" x14ac:dyDescent="0.3">
      <c r="A291" s="33">
        <v>5020</v>
      </c>
      <c r="B291" s="34" t="s">
        <v>359</v>
      </c>
      <c r="C291" s="36">
        <v>6928029</v>
      </c>
      <c r="D291" s="36">
        <v>948</v>
      </c>
      <c r="E291" s="37">
        <f t="shared" si="47"/>
        <v>7308.0474683544307</v>
      </c>
      <c r="F291" s="38">
        <f t="shared" si="44"/>
        <v>0.77027180075884072</v>
      </c>
      <c r="G291" s="39">
        <f t="shared" si="45"/>
        <v>1307.7445518997527</v>
      </c>
      <c r="H291" s="39">
        <f t="shared" si="46"/>
        <v>430.78422835496519</v>
      </c>
      <c r="I291" s="37">
        <f t="shared" si="48"/>
        <v>1738.5287802547177</v>
      </c>
      <c r="J291" s="40">
        <f t="shared" si="49"/>
        <v>-102.88948949135292</v>
      </c>
      <c r="K291" s="37">
        <f t="shared" si="50"/>
        <v>1635.6392907633649</v>
      </c>
      <c r="L291" s="37">
        <f t="shared" si="51"/>
        <v>1648125.2836814723</v>
      </c>
      <c r="M291" s="37">
        <f t="shared" si="52"/>
        <v>1550586.0476436699</v>
      </c>
      <c r="N291" s="41">
        <f>'jan-mar'!M291</f>
        <v>1375605.4501207916</v>
      </c>
      <c r="O291" s="41">
        <f t="shared" si="53"/>
        <v>174980.59752287832</v>
      </c>
      <c r="Q291" s="4"/>
      <c r="R291" s="4"/>
      <c r="S291" s="4"/>
      <c r="T291" s="4"/>
      <c r="U291" s="4"/>
    </row>
    <row r="292" spans="1:21" s="34" customFormat="1" x14ac:dyDescent="0.3">
      <c r="A292" s="33">
        <v>5021</v>
      </c>
      <c r="B292" s="34" t="s">
        <v>360</v>
      </c>
      <c r="C292" s="36">
        <v>56035889</v>
      </c>
      <c r="D292" s="36">
        <v>7001</v>
      </c>
      <c r="E292" s="37">
        <f t="shared" si="47"/>
        <v>8003.9835737751746</v>
      </c>
      <c r="F292" s="38">
        <f t="shared" si="44"/>
        <v>0.8436238088645347</v>
      </c>
      <c r="G292" s="39">
        <f t="shared" si="45"/>
        <v>890.18288864730641</v>
      </c>
      <c r="H292" s="39">
        <f t="shared" si="46"/>
        <v>187.20659145770486</v>
      </c>
      <c r="I292" s="37">
        <f t="shared" si="48"/>
        <v>1077.3894801050112</v>
      </c>
      <c r="J292" s="40">
        <f t="shared" si="49"/>
        <v>-102.88948949135292</v>
      </c>
      <c r="K292" s="37">
        <f t="shared" si="50"/>
        <v>974.49999061365827</v>
      </c>
      <c r="L292" s="37">
        <f t="shared" si="51"/>
        <v>7542803.7502151839</v>
      </c>
      <c r="M292" s="37">
        <f t="shared" si="52"/>
        <v>6822474.4342862219</v>
      </c>
      <c r="N292" s="41">
        <f>'jan-mar'!M292</f>
        <v>7254419.4274743274</v>
      </c>
      <c r="O292" s="41">
        <f t="shared" si="53"/>
        <v>-431944.99318810552</v>
      </c>
      <c r="Q292" s="4"/>
      <c r="R292" s="4"/>
      <c r="S292" s="4"/>
      <c r="T292" s="4"/>
      <c r="U292" s="4"/>
    </row>
    <row r="293" spans="1:21" s="34" customFormat="1" x14ac:dyDescent="0.3">
      <c r="A293" s="33">
        <v>5022</v>
      </c>
      <c r="B293" s="34" t="s">
        <v>361</v>
      </c>
      <c r="C293" s="36">
        <v>21772640</v>
      </c>
      <c r="D293" s="36">
        <v>2486</v>
      </c>
      <c r="E293" s="37">
        <f t="shared" si="47"/>
        <v>8758.10136765889</v>
      </c>
      <c r="F293" s="38">
        <f t="shared" si="44"/>
        <v>0.92310819557581736</v>
      </c>
      <c r="G293" s="39">
        <f t="shared" si="45"/>
        <v>437.7122123170771</v>
      </c>
      <c r="H293" s="39">
        <f t="shared" si="46"/>
        <v>0</v>
      </c>
      <c r="I293" s="37">
        <f t="shared" si="48"/>
        <v>437.7122123170771</v>
      </c>
      <c r="J293" s="40">
        <f t="shared" si="49"/>
        <v>-102.88948949135292</v>
      </c>
      <c r="K293" s="37">
        <f t="shared" si="50"/>
        <v>334.82272282572421</v>
      </c>
      <c r="L293" s="37">
        <f t="shared" si="51"/>
        <v>1088152.5598202536</v>
      </c>
      <c r="M293" s="37">
        <f t="shared" si="52"/>
        <v>832369.28894475044</v>
      </c>
      <c r="N293" s="41">
        <f>'jan-mar'!M293</f>
        <v>3232859.2275319491</v>
      </c>
      <c r="O293" s="41">
        <f t="shared" si="53"/>
        <v>-2400489.9385871985</v>
      </c>
      <c r="Q293" s="4"/>
      <c r="R293" s="4"/>
      <c r="S293" s="4"/>
      <c r="T293" s="4"/>
      <c r="U293" s="4"/>
    </row>
    <row r="294" spans="1:21" s="34" customFormat="1" x14ac:dyDescent="0.3">
      <c r="A294" s="33">
        <v>5025</v>
      </c>
      <c r="B294" s="34" t="s">
        <v>362</v>
      </c>
      <c r="C294" s="36">
        <v>45837757</v>
      </c>
      <c r="D294" s="36">
        <v>5581</v>
      </c>
      <c r="E294" s="37">
        <f t="shared" si="47"/>
        <v>8213.1798960759716</v>
      </c>
      <c r="F294" s="38">
        <f t="shared" si="44"/>
        <v>0.86567320421788008</v>
      </c>
      <c r="G294" s="39">
        <f t="shared" si="45"/>
        <v>764.66509526682819</v>
      </c>
      <c r="H294" s="39">
        <f t="shared" si="46"/>
        <v>113.98787865242592</v>
      </c>
      <c r="I294" s="37">
        <f t="shared" si="48"/>
        <v>878.65297391925412</v>
      </c>
      <c r="J294" s="40">
        <f t="shared" si="49"/>
        <v>-102.88948949135292</v>
      </c>
      <c r="K294" s="37">
        <f t="shared" si="50"/>
        <v>775.76348442790118</v>
      </c>
      <c r="L294" s="37">
        <f t="shared" si="51"/>
        <v>4903762.2474433575</v>
      </c>
      <c r="M294" s="37">
        <f t="shared" si="52"/>
        <v>4329536.0065921163</v>
      </c>
      <c r="N294" s="41">
        <f>'jan-mar'!M294</f>
        <v>4222542.1855212422</v>
      </c>
      <c r="O294" s="41">
        <f t="shared" si="53"/>
        <v>106993.82107087411</v>
      </c>
      <c r="Q294" s="4"/>
      <c r="R294" s="4"/>
      <c r="S294" s="4"/>
      <c r="T294" s="4"/>
      <c r="U294" s="4"/>
    </row>
    <row r="295" spans="1:21" s="34" customFormat="1" x14ac:dyDescent="0.3">
      <c r="A295" s="33">
        <v>5026</v>
      </c>
      <c r="B295" s="34" t="s">
        <v>363</v>
      </c>
      <c r="C295" s="36">
        <v>14070272</v>
      </c>
      <c r="D295" s="36">
        <v>1981</v>
      </c>
      <c r="E295" s="37">
        <f t="shared" si="47"/>
        <v>7102.6108026249367</v>
      </c>
      <c r="F295" s="38">
        <f t="shared" si="44"/>
        <v>0.74861867505890856</v>
      </c>
      <c r="G295" s="39">
        <f t="shared" si="45"/>
        <v>1431.0065513374491</v>
      </c>
      <c r="H295" s="39">
        <f t="shared" si="46"/>
        <v>502.68706136028811</v>
      </c>
      <c r="I295" s="37">
        <f t="shared" si="48"/>
        <v>1933.6936126977371</v>
      </c>
      <c r="J295" s="40">
        <f t="shared" si="49"/>
        <v>-102.88948949135292</v>
      </c>
      <c r="K295" s="37">
        <f t="shared" si="50"/>
        <v>1830.8041232063842</v>
      </c>
      <c r="L295" s="37">
        <f t="shared" si="51"/>
        <v>3830647.0467542172</v>
      </c>
      <c r="M295" s="37">
        <f t="shared" si="52"/>
        <v>3626822.9680718472</v>
      </c>
      <c r="N295" s="41">
        <f>'jan-mar'!M295</f>
        <v>3348662.1249359585</v>
      </c>
      <c r="O295" s="41">
        <f t="shared" si="53"/>
        <v>278160.84313588869</v>
      </c>
      <c r="Q295" s="4"/>
      <c r="R295" s="4"/>
      <c r="S295" s="4"/>
      <c r="T295" s="4"/>
      <c r="U295" s="4"/>
    </row>
    <row r="296" spans="1:21" s="34" customFormat="1" x14ac:dyDescent="0.3">
      <c r="A296" s="33">
        <v>5027</v>
      </c>
      <c r="B296" s="34" t="s">
        <v>364</v>
      </c>
      <c r="C296" s="36">
        <v>42971788</v>
      </c>
      <c r="D296" s="36">
        <v>6238</v>
      </c>
      <c r="E296" s="37">
        <f t="shared" si="47"/>
        <v>6888.7124078230199</v>
      </c>
      <c r="F296" s="38">
        <f t="shared" si="44"/>
        <v>0.72607367894921615</v>
      </c>
      <c r="G296" s="39">
        <f t="shared" si="45"/>
        <v>1559.3455882185992</v>
      </c>
      <c r="H296" s="39">
        <f t="shared" si="46"/>
        <v>577.55149954095896</v>
      </c>
      <c r="I296" s="37">
        <f t="shared" si="48"/>
        <v>2136.8970877595584</v>
      </c>
      <c r="J296" s="40">
        <f t="shared" si="49"/>
        <v>-102.88948949135292</v>
      </c>
      <c r="K296" s="37">
        <f t="shared" si="50"/>
        <v>2034.0075982682056</v>
      </c>
      <c r="L296" s="37">
        <f t="shared" si="51"/>
        <v>13329964.033444125</v>
      </c>
      <c r="M296" s="37">
        <f t="shared" si="52"/>
        <v>12688139.397997066</v>
      </c>
      <c r="N296" s="41">
        <f>'jan-mar'!M296</f>
        <v>12135454.963453054</v>
      </c>
      <c r="O296" s="41">
        <f t="shared" si="53"/>
        <v>552684.43454401195</v>
      </c>
      <c r="Q296" s="4"/>
      <c r="R296" s="4"/>
      <c r="S296" s="4"/>
      <c r="T296" s="4"/>
      <c r="U296" s="4"/>
    </row>
    <row r="297" spans="1:21" s="34" customFormat="1" x14ac:dyDescent="0.3">
      <c r="A297" s="33">
        <v>5028</v>
      </c>
      <c r="B297" s="34" t="s">
        <v>365</v>
      </c>
      <c r="C297" s="36">
        <v>129185434</v>
      </c>
      <c r="D297" s="36">
        <v>16733</v>
      </c>
      <c r="E297" s="37">
        <f t="shared" si="47"/>
        <v>7720.3988525667846</v>
      </c>
      <c r="F297" s="38">
        <f t="shared" si="44"/>
        <v>0.81373383964652335</v>
      </c>
      <c r="G297" s="39">
        <f t="shared" si="45"/>
        <v>1060.3337213723403</v>
      </c>
      <c r="H297" s="39">
        <f t="shared" si="46"/>
        <v>286.46124388064135</v>
      </c>
      <c r="I297" s="37">
        <f t="shared" si="48"/>
        <v>1346.7949652529817</v>
      </c>
      <c r="J297" s="40">
        <f t="shared" si="49"/>
        <v>-102.88948949135292</v>
      </c>
      <c r="K297" s="37">
        <f t="shared" si="50"/>
        <v>1243.9054757616288</v>
      </c>
      <c r="L297" s="37">
        <f t="shared" si="51"/>
        <v>22535920.153578144</v>
      </c>
      <c r="M297" s="37">
        <f t="shared" si="52"/>
        <v>20814270.325919334</v>
      </c>
      <c r="N297" s="41">
        <f>'jan-mar'!M297</f>
        <v>18984184.265423216</v>
      </c>
      <c r="O297" s="41">
        <f t="shared" si="53"/>
        <v>1830086.0604961179</v>
      </c>
      <c r="Q297" s="4"/>
      <c r="R297" s="4"/>
      <c r="S297" s="4"/>
      <c r="T297" s="4"/>
      <c r="U297" s="4"/>
    </row>
    <row r="298" spans="1:21" s="34" customFormat="1" x14ac:dyDescent="0.3">
      <c r="A298" s="33">
        <v>5029</v>
      </c>
      <c r="B298" s="34" t="s">
        <v>366</v>
      </c>
      <c r="C298" s="36">
        <v>62836901</v>
      </c>
      <c r="D298" s="36">
        <v>8325</v>
      </c>
      <c r="E298" s="37">
        <f t="shared" si="47"/>
        <v>7547.9760960960957</v>
      </c>
      <c r="F298" s="38">
        <f t="shared" si="44"/>
        <v>0.79556039623450525</v>
      </c>
      <c r="G298" s="39">
        <f t="shared" si="45"/>
        <v>1163.7873752547537</v>
      </c>
      <c r="H298" s="39">
        <f t="shared" si="46"/>
        <v>346.80920864538245</v>
      </c>
      <c r="I298" s="37">
        <f t="shared" si="48"/>
        <v>1510.596583900136</v>
      </c>
      <c r="J298" s="40">
        <f t="shared" si="49"/>
        <v>-102.88948949135292</v>
      </c>
      <c r="K298" s="37">
        <f t="shared" si="50"/>
        <v>1407.7070944087832</v>
      </c>
      <c r="L298" s="37">
        <f t="shared" si="51"/>
        <v>12575716.560968632</v>
      </c>
      <c r="M298" s="37">
        <f t="shared" si="52"/>
        <v>11719161.56095312</v>
      </c>
      <c r="N298" s="41">
        <f>'jan-mar'!M298</f>
        <v>10163530.924478471</v>
      </c>
      <c r="O298" s="41">
        <f t="shared" si="53"/>
        <v>1555630.6364746485</v>
      </c>
      <c r="Q298" s="4"/>
      <c r="R298" s="4"/>
      <c r="S298" s="4"/>
      <c r="T298" s="4"/>
      <c r="U298" s="4"/>
    </row>
    <row r="299" spans="1:21" s="34" customFormat="1" x14ac:dyDescent="0.3">
      <c r="A299" s="33">
        <v>5031</v>
      </c>
      <c r="B299" s="34" t="s">
        <v>367</v>
      </c>
      <c r="C299" s="36">
        <v>124966205</v>
      </c>
      <c r="D299" s="36">
        <v>14148</v>
      </c>
      <c r="E299" s="37">
        <f t="shared" si="47"/>
        <v>8832.7823720667238</v>
      </c>
      <c r="F299" s="38">
        <f t="shared" si="44"/>
        <v>0.93097961020425224</v>
      </c>
      <c r="G299" s="39">
        <f t="shared" si="45"/>
        <v>392.90360967237683</v>
      </c>
      <c r="H299" s="39">
        <f t="shared" si="46"/>
        <v>0</v>
      </c>
      <c r="I299" s="37">
        <f t="shared" si="48"/>
        <v>392.90360967237683</v>
      </c>
      <c r="J299" s="40">
        <f t="shared" si="49"/>
        <v>-102.88948949135292</v>
      </c>
      <c r="K299" s="37">
        <f t="shared" si="50"/>
        <v>290.01412018102394</v>
      </c>
      <c r="L299" s="37">
        <f t="shared" si="51"/>
        <v>5558800.2696447875</v>
      </c>
      <c r="M299" s="37">
        <f t="shared" si="52"/>
        <v>4103119.7723211269</v>
      </c>
      <c r="N299" s="41">
        <f>'jan-mar'!M299</f>
        <v>3420297.7997190584</v>
      </c>
      <c r="O299" s="41">
        <f t="shared" si="53"/>
        <v>682821.97260206845</v>
      </c>
      <c r="Q299" s="4"/>
      <c r="R299" s="4"/>
      <c r="S299" s="4"/>
      <c r="T299" s="4"/>
      <c r="U299" s="4"/>
    </row>
    <row r="300" spans="1:21" s="34" customFormat="1" x14ac:dyDescent="0.3">
      <c r="A300" s="33">
        <v>5032</v>
      </c>
      <c r="B300" s="34" t="s">
        <v>368</v>
      </c>
      <c r="C300" s="36">
        <v>32892876</v>
      </c>
      <c r="D300" s="36">
        <v>4062</v>
      </c>
      <c r="E300" s="37">
        <f t="shared" si="47"/>
        <v>8097.7045790251104</v>
      </c>
      <c r="F300" s="38">
        <f t="shared" si="44"/>
        <v>0.85350204895470927</v>
      </c>
      <c r="G300" s="39">
        <f t="shared" si="45"/>
        <v>833.95028549734491</v>
      </c>
      <c r="H300" s="39">
        <f t="shared" si="46"/>
        <v>154.40423962022732</v>
      </c>
      <c r="I300" s="37">
        <f t="shared" si="48"/>
        <v>988.35452511757217</v>
      </c>
      <c r="J300" s="40">
        <f t="shared" si="49"/>
        <v>-102.88948949135292</v>
      </c>
      <c r="K300" s="37">
        <f t="shared" si="50"/>
        <v>885.46503562621922</v>
      </c>
      <c r="L300" s="37">
        <f t="shared" si="51"/>
        <v>4014696.0810275781</v>
      </c>
      <c r="M300" s="37">
        <f t="shared" si="52"/>
        <v>3596758.9747137027</v>
      </c>
      <c r="N300" s="41">
        <f>'jan-mar'!M300</f>
        <v>4868333.7612770637</v>
      </c>
      <c r="O300" s="41">
        <f t="shared" si="53"/>
        <v>-1271574.7865633611</v>
      </c>
      <c r="Q300" s="4"/>
      <c r="R300" s="4"/>
      <c r="S300" s="4"/>
      <c r="T300" s="4"/>
      <c r="U300" s="4"/>
    </row>
    <row r="301" spans="1:21" s="34" customFormat="1" x14ac:dyDescent="0.3">
      <c r="A301" s="33">
        <v>5033</v>
      </c>
      <c r="B301" s="34" t="s">
        <v>369</v>
      </c>
      <c r="C301" s="36">
        <v>19695952</v>
      </c>
      <c r="D301" s="36">
        <v>769</v>
      </c>
      <c r="E301" s="37">
        <f t="shared" si="47"/>
        <v>25612.421326397918</v>
      </c>
      <c r="F301" s="38">
        <f t="shared" si="44"/>
        <v>2.6995618162454242</v>
      </c>
      <c r="G301" s="39">
        <f t="shared" si="45"/>
        <v>-9674.879762926339</v>
      </c>
      <c r="H301" s="39">
        <f t="shared" si="46"/>
        <v>0</v>
      </c>
      <c r="I301" s="37">
        <f t="shared" si="48"/>
        <v>-9674.879762926339</v>
      </c>
      <c r="J301" s="40">
        <f t="shared" si="49"/>
        <v>-102.88948949135292</v>
      </c>
      <c r="K301" s="37">
        <f t="shared" si="50"/>
        <v>-9777.7692524176928</v>
      </c>
      <c r="L301" s="37">
        <f t="shared" si="51"/>
        <v>-7439982.5376903545</v>
      </c>
      <c r="M301" s="37">
        <f t="shared" si="52"/>
        <v>-7519104.5551092057</v>
      </c>
      <c r="N301" s="41">
        <f>'jan-mar'!M301</f>
        <v>-3437400.3631054591</v>
      </c>
      <c r="O301" s="41">
        <f t="shared" si="53"/>
        <v>-4081704.1920037465</v>
      </c>
      <c r="Q301" s="4"/>
      <c r="R301" s="4"/>
      <c r="S301" s="4"/>
      <c r="T301" s="4"/>
      <c r="U301" s="4"/>
    </row>
    <row r="302" spans="1:21" s="34" customFormat="1" x14ac:dyDescent="0.3">
      <c r="A302" s="33">
        <v>5034</v>
      </c>
      <c r="B302" s="34" t="s">
        <v>370</v>
      </c>
      <c r="C302" s="36">
        <v>21833652</v>
      </c>
      <c r="D302" s="36">
        <v>2422</v>
      </c>
      <c r="E302" s="37">
        <f t="shared" si="47"/>
        <v>9014.720066061107</v>
      </c>
      <c r="F302" s="38">
        <f t="shared" si="44"/>
        <v>0.95015593271526633</v>
      </c>
      <c r="G302" s="39">
        <f t="shared" si="45"/>
        <v>283.74099327574692</v>
      </c>
      <c r="H302" s="39">
        <f t="shared" si="46"/>
        <v>0</v>
      </c>
      <c r="I302" s="37">
        <f t="shared" si="48"/>
        <v>283.74099327574692</v>
      </c>
      <c r="J302" s="40">
        <f t="shared" si="49"/>
        <v>-102.88948949135292</v>
      </c>
      <c r="K302" s="37">
        <f t="shared" si="50"/>
        <v>180.851503784394</v>
      </c>
      <c r="L302" s="37">
        <f t="shared" si="51"/>
        <v>687220.68571385904</v>
      </c>
      <c r="M302" s="37">
        <f t="shared" si="52"/>
        <v>438022.34216580226</v>
      </c>
      <c r="N302" s="41">
        <f>'jan-mar'!M302</f>
        <v>2788832.0142326555</v>
      </c>
      <c r="O302" s="41">
        <f t="shared" si="53"/>
        <v>-2350809.6720668534</v>
      </c>
      <c r="Q302" s="4"/>
      <c r="R302" s="4"/>
      <c r="S302" s="4"/>
      <c r="T302" s="4"/>
      <c r="U302" s="4"/>
    </row>
    <row r="303" spans="1:21" s="34" customFormat="1" x14ac:dyDescent="0.3">
      <c r="A303" s="33">
        <v>5035</v>
      </c>
      <c r="B303" s="34" t="s">
        <v>371</v>
      </c>
      <c r="C303" s="36">
        <v>182865490</v>
      </c>
      <c r="D303" s="36">
        <v>24145</v>
      </c>
      <c r="E303" s="37">
        <f t="shared" si="47"/>
        <v>7573.6380202940563</v>
      </c>
      <c r="F303" s="38">
        <f t="shared" si="44"/>
        <v>0.79826517567778266</v>
      </c>
      <c r="G303" s="39">
        <f t="shared" si="45"/>
        <v>1148.3902207359772</v>
      </c>
      <c r="H303" s="39">
        <f t="shared" si="46"/>
        <v>337.82753517609626</v>
      </c>
      <c r="I303" s="37">
        <f t="shared" si="48"/>
        <v>1486.2177559120735</v>
      </c>
      <c r="J303" s="40">
        <f t="shared" si="49"/>
        <v>-102.88948949135292</v>
      </c>
      <c r="K303" s="37">
        <f t="shared" si="50"/>
        <v>1383.3282664207206</v>
      </c>
      <c r="L303" s="37">
        <f t="shared" si="51"/>
        <v>35884727.716497011</v>
      </c>
      <c r="M303" s="37">
        <f t="shared" si="52"/>
        <v>33400460.9927283</v>
      </c>
      <c r="N303" s="41">
        <f>'jan-mar'!M303</f>
        <v>29428534.108772688</v>
      </c>
      <c r="O303" s="41">
        <f t="shared" si="53"/>
        <v>3971926.8839556128</v>
      </c>
      <c r="Q303" s="4"/>
      <c r="R303" s="4"/>
      <c r="S303" s="4"/>
      <c r="T303" s="4"/>
      <c r="U303" s="4"/>
    </row>
    <row r="304" spans="1:21" s="34" customFormat="1" x14ac:dyDescent="0.3">
      <c r="A304" s="33">
        <v>5036</v>
      </c>
      <c r="B304" s="34" t="s">
        <v>372</v>
      </c>
      <c r="C304" s="36">
        <v>16575745</v>
      </c>
      <c r="D304" s="36">
        <v>2627</v>
      </c>
      <c r="E304" s="37">
        <f t="shared" si="47"/>
        <v>6309.762086029692</v>
      </c>
      <c r="F304" s="38">
        <f t="shared" si="44"/>
        <v>0.66505203002743207</v>
      </c>
      <c r="G304" s="39">
        <f t="shared" si="45"/>
        <v>1906.7157812945959</v>
      </c>
      <c r="H304" s="39">
        <f t="shared" si="46"/>
        <v>780.18411216862376</v>
      </c>
      <c r="I304" s="37">
        <f t="shared" si="48"/>
        <v>2686.8998934632195</v>
      </c>
      <c r="J304" s="40">
        <f t="shared" si="49"/>
        <v>-102.88948949135292</v>
      </c>
      <c r="K304" s="37">
        <f t="shared" si="50"/>
        <v>2584.0104039718667</v>
      </c>
      <c r="L304" s="37">
        <f t="shared" si="51"/>
        <v>7058486.0201278776</v>
      </c>
      <c r="M304" s="37">
        <f t="shared" si="52"/>
        <v>6788195.3312340938</v>
      </c>
      <c r="N304" s="41">
        <f>'jan-mar'!M304</f>
        <v>6390187.6326132054</v>
      </c>
      <c r="O304" s="41">
        <f t="shared" si="53"/>
        <v>398007.6986208884</v>
      </c>
      <c r="Q304" s="4"/>
      <c r="R304" s="4"/>
      <c r="S304" s="4"/>
      <c r="T304" s="4"/>
      <c r="U304" s="4"/>
    </row>
    <row r="305" spans="1:21" s="34" customFormat="1" x14ac:dyDescent="0.3">
      <c r="A305" s="33">
        <v>5037</v>
      </c>
      <c r="B305" s="34" t="s">
        <v>373</v>
      </c>
      <c r="C305" s="36">
        <v>150088448</v>
      </c>
      <c r="D305" s="36">
        <v>20164</v>
      </c>
      <c r="E305" s="37">
        <f t="shared" si="47"/>
        <v>7443.386629636977</v>
      </c>
      <c r="F305" s="38">
        <f t="shared" si="44"/>
        <v>0.78453661498257365</v>
      </c>
      <c r="G305" s="39">
        <f t="shared" si="45"/>
        <v>1226.541055130225</v>
      </c>
      <c r="H305" s="39">
        <f t="shared" si="46"/>
        <v>383.41552190607399</v>
      </c>
      <c r="I305" s="37">
        <f t="shared" si="48"/>
        <v>1609.956577036299</v>
      </c>
      <c r="J305" s="40">
        <f t="shared" si="49"/>
        <v>-102.88948949135292</v>
      </c>
      <c r="K305" s="37">
        <f t="shared" si="50"/>
        <v>1507.0670875449462</v>
      </c>
      <c r="L305" s="37">
        <f t="shared" si="51"/>
        <v>32463164.419359934</v>
      </c>
      <c r="M305" s="37">
        <f t="shared" si="52"/>
        <v>30388500.753256295</v>
      </c>
      <c r="N305" s="41">
        <f>'jan-mar'!M305</f>
        <v>26995746.005733799</v>
      </c>
      <c r="O305" s="41">
        <f t="shared" si="53"/>
        <v>3392754.7475224957</v>
      </c>
      <c r="Q305" s="4"/>
      <c r="R305" s="4"/>
      <c r="S305" s="4"/>
      <c r="T305" s="4"/>
      <c r="U305" s="4"/>
    </row>
    <row r="306" spans="1:21" s="34" customFormat="1" x14ac:dyDescent="0.3">
      <c r="A306" s="33">
        <v>5038</v>
      </c>
      <c r="B306" s="34" t="s">
        <v>374</v>
      </c>
      <c r="C306" s="36">
        <v>104342652</v>
      </c>
      <c r="D306" s="36">
        <v>14948</v>
      </c>
      <c r="E306" s="37">
        <f t="shared" si="47"/>
        <v>6980.3754348407811</v>
      </c>
      <c r="F306" s="38">
        <f t="shared" si="44"/>
        <v>0.73573500712062112</v>
      </c>
      <c r="G306" s="39">
        <f t="shared" si="45"/>
        <v>1504.3477720079425</v>
      </c>
      <c r="H306" s="39">
        <f t="shared" si="46"/>
        <v>545.46944008474259</v>
      </c>
      <c r="I306" s="37">
        <f t="shared" si="48"/>
        <v>2049.8172120926852</v>
      </c>
      <c r="J306" s="40">
        <f t="shared" si="49"/>
        <v>-102.88948949135292</v>
      </c>
      <c r="K306" s="37">
        <f t="shared" si="50"/>
        <v>1946.9277226013323</v>
      </c>
      <c r="L306" s="37">
        <f t="shared" si="51"/>
        <v>30640667.686361458</v>
      </c>
      <c r="M306" s="37">
        <f t="shared" si="52"/>
        <v>29102675.597444717</v>
      </c>
      <c r="N306" s="41">
        <f>'jan-mar'!M306</f>
        <v>26511303.546841338</v>
      </c>
      <c r="O306" s="41">
        <f t="shared" si="53"/>
        <v>2591372.0506033786</v>
      </c>
      <c r="Q306" s="4"/>
      <c r="R306" s="4"/>
      <c r="S306" s="4"/>
      <c r="T306" s="4"/>
      <c r="U306" s="4"/>
    </row>
    <row r="307" spans="1:21" s="34" customFormat="1" x14ac:dyDescent="0.3">
      <c r="A307" s="33">
        <v>5041</v>
      </c>
      <c r="B307" s="34" t="s">
        <v>391</v>
      </c>
      <c r="C307" s="36">
        <v>13702023</v>
      </c>
      <c r="D307" s="36">
        <v>2063</v>
      </c>
      <c r="E307" s="37">
        <f t="shared" si="47"/>
        <v>6641.7949587978674</v>
      </c>
      <c r="F307" s="38">
        <f t="shared" si="44"/>
        <v>0.70004845826982587</v>
      </c>
      <c r="G307" s="39">
        <f t="shared" si="45"/>
        <v>1707.4960576336907</v>
      </c>
      <c r="H307" s="39">
        <f t="shared" si="46"/>
        <v>663.97260669976231</v>
      </c>
      <c r="I307" s="37">
        <f t="shared" si="48"/>
        <v>2371.468664333453</v>
      </c>
      <c r="J307" s="40">
        <f t="shared" si="49"/>
        <v>-102.88948949135292</v>
      </c>
      <c r="K307" s="37">
        <f t="shared" si="50"/>
        <v>2268.5791748421002</v>
      </c>
      <c r="L307" s="37">
        <f t="shared" si="51"/>
        <v>4892339.8545199139</v>
      </c>
      <c r="M307" s="37">
        <f t="shared" si="52"/>
        <v>4680078.8376992531</v>
      </c>
      <c r="N307" s="41">
        <f>'jan-mar'!M307</f>
        <v>4647836.9622881776</v>
      </c>
      <c r="O307" s="41">
        <f t="shared" si="53"/>
        <v>32241.87541107554</v>
      </c>
      <c r="Q307" s="4"/>
      <c r="R307" s="4"/>
      <c r="S307" s="4"/>
      <c r="T307" s="4"/>
      <c r="U307" s="4"/>
    </row>
    <row r="308" spans="1:21" s="34" customFormat="1" x14ac:dyDescent="0.3">
      <c r="A308" s="33">
        <v>5042</v>
      </c>
      <c r="B308" s="34" t="s">
        <v>375</v>
      </c>
      <c r="C308" s="36">
        <v>11262844</v>
      </c>
      <c r="D308" s="36">
        <v>1355</v>
      </c>
      <c r="E308" s="37">
        <f t="shared" si="47"/>
        <v>8312.061992619927</v>
      </c>
      <c r="F308" s="38">
        <f t="shared" si="44"/>
        <v>0.87609542587113831</v>
      </c>
      <c r="G308" s="39">
        <f t="shared" si="45"/>
        <v>705.33583734045499</v>
      </c>
      <c r="H308" s="39">
        <f t="shared" si="46"/>
        <v>79.379144862041528</v>
      </c>
      <c r="I308" s="37">
        <f t="shared" si="48"/>
        <v>784.71498220249646</v>
      </c>
      <c r="J308" s="40">
        <f t="shared" si="49"/>
        <v>-102.88948949135292</v>
      </c>
      <c r="K308" s="37">
        <f t="shared" si="50"/>
        <v>681.82549271114351</v>
      </c>
      <c r="L308" s="37">
        <f t="shared" si="51"/>
        <v>1063288.8008843828</v>
      </c>
      <c r="M308" s="37">
        <f t="shared" si="52"/>
        <v>923873.54262359941</v>
      </c>
      <c r="N308" s="41">
        <f>'jan-mar'!M308</f>
        <v>1657207.0495397386</v>
      </c>
      <c r="O308" s="41">
        <f t="shared" si="53"/>
        <v>-733333.50691613916</v>
      </c>
      <c r="Q308" s="4"/>
      <c r="R308" s="4"/>
      <c r="S308" s="4"/>
      <c r="T308" s="4"/>
      <c r="U308" s="4"/>
    </row>
    <row r="309" spans="1:21" s="34" customFormat="1" x14ac:dyDescent="0.3">
      <c r="A309" s="33">
        <v>5043</v>
      </c>
      <c r="B309" s="34" t="s">
        <v>392</v>
      </c>
      <c r="C309" s="36">
        <v>5932732</v>
      </c>
      <c r="D309" s="36">
        <v>461</v>
      </c>
      <c r="E309" s="37">
        <f t="shared" si="47"/>
        <v>12869.266811279826</v>
      </c>
      <c r="F309" s="38">
        <f t="shared" si="44"/>
        <v>1.3564270571716182</v>
      </c>
      <c r="G309" s="39">
        <f t="shared" si="45"/>
        <v>-2028.9870538554842</v>
      </c>
      <c r="H309" s="39">
        <f t="shared" si="46"/>
        <v>0</v>
      </c>
      <c r="I309" s="37">
        <f t="shared" si="48"/>
        <v>-2028.9870538554842</v>
      </c>
      <c r="J309" s="40">
        <f t="shared" si="49"/>
        <v>-102.88948949135292</v>
      </c>
      <c r="K309" s="37">
        <f t="shared" si="50"/>
        <v>-2131.876543346837</v>
      </c>
      <c r="L309" s="37">
        <f t="shared" si="51"/>
        <v>-935363.0318273782</v>
      </c>
      <c r="M309" s="37">
        <f t="shared" si="52"/>
        <v>-982795.08648289181</v>
      </c>
      <c r="N309" s="41">
        <f>'jan-mar'!M309</f>
        <v>-91168.797648396619</v>
      </c>
      <c r="O309" s="41">
        <f t="shared" si="53"/>
        <v>-891626.28883449524</v>
      </c>
      <c r="Q309" s="4"/>
      <c r="R309" s="4"/>
      <c r="S309" s="4"/>
      <c r="T309" s="4"/>
      <c r="U309" s="4"/>
    </row>
    <row r="310" spans="1:21" s="34" customFormat="1" x14ac:dyDescent="0.3">
      <c r="A310" s="33">
        <v>5044</v>
      </c>
      <c r="B310" s="34" t="s">
        <v>376</v>
      </c>
      <c r="C310" s="36">
        <v>14562403</v>
      </c>
      <c r="D310" s="36">
        <v>843</v>
      </c>
      <c r="E310" s="37">
        <f t="shared" si="47"/>
        <v>17274.49940688019</v>
      </c>
      <c r="F310" s="38">
        <f t="shared" si="44"/>
        <v>1.8207407413489727</v>
      </c>
      <c r="G310" s="39">
        <f t="shared" si="45"/>
        <v>-4672.1266112157027</v>
      </c>
      <c r="H310" s="39">
        <f t="shared" si="46"/>
        <v>0</v>
      </c>
      <c r="I310" s="37">
        <f t="shared" si="48"/>
        <v>-4672.1266112157027</v>
      </c>
      <c r="J310" s="40">
        <f t="shared" si="49"/>
        <v>-102.88948949135292</v>
      </c>
      <c r="K310" s="37">
        <f t="shared" si="50"/>
        <v>-4775.0161007070556</v>
      </c>
      <c r="L310" s="37">
        <f t="shared" si="51"/>
        <v>-3938602.7332548373</v>
      </c>
      <c r="M310" s="37">
        <f t="shared" si="52"/>
        <v>-4025338.572896048</v>
      </c>
      <c r="N310" s="41">
        <f>'jan-mar'!M310</f>
        <v>-1510436.7028581307</v>
      </c>
      <c r="O310" s="41">
        <f t="shared" si="53"/>
        <v>-2514901.870037917</v>
      </c>
      <c r="Q310" s="4"/>
      <c r="R310" s="4"/>
      <c r="S310" s="4"/>
      <c r="T310" s="4"/>
      <c r="U310" s="4"/>
    </row>
    <row r="311" spans="1:21" s="34" customFormat="1" x14ac:dyDescent="0.3">
      <c r="A311" s="33">
        <v>5045</v>
      </c>
      <c r="B311" s="34" t="s">
        <v>377</v>
      </c>
      <c r="C311" s="36">
        <v>21123043</v>
      </c>
      <c r="D311" s="36">
        <v>2359</v>
      </c>
      <c r="E311" s="37">
        <f t="shared" si="47"/>
        <v>8954.2361169987289</v>
      </c>
      <c r="F311" s="38">
        <f t="shared" si="44"/>
        <v>0.94378089470914694</v>
      </c>
      <c r="G311" s="39">
        <f t="shared" si="45"/>
        <v>320.03136271317379</v>
      </c>
      <c r="H311" s="39">
        <f t="shared" si="46"/>
        <v>0</v>
      </c>
      <c r="I311" s="37">
        <f t="shared" si="48"/>
        <v>320.03136271317379</v>
      </c>
      <c r="J311" s="40">
        <f t="shared" si="49"/>
        <v>-102.88948949135292</v>
      </c>
      <c r="K311" s="37">
        <f t="shared" si="50"/>
        <v>217.14187322182087</v>
      </c>
      <c r="L311" s="37">
        <f t="shared" si="51"/>
        <v>754953.98464037699</v>
      </c>
      <c r="M311" s="37">
        <f t="shared" si="52"/>
        <v>512237.67893027543</v>
      </c>
      <c r="N311" s="41">
        <f>'jan-mar'!M311</f>
        <v>2318048.2300474122</v>
      </c>
      <c r="O311" s="41">
        <f t="shared" si="53"/>
        <v>-1805810.5511171368</v>
      </c>
      <c r="Q311" s="4"/>
      <c r="R311" s="4"/>
      <c r="S311" s="4"/>
      <c r="T311" s="4"/>
      <c r="U311" s="4"/>
    </row>
    <row r="312" spans="1:21" s="34" customFormat="1" x14ac:dyDescent="0.3">
      <c r="A312" s="33">
        <v>5046</v>
      </c>
      <c r="B312" s="34" t="s">
        <v>378</v>
      </c>
      <c r="C312" s="36">
        <v>7969061</v>
      </c>
      <c r="D312" s="36">
        <v>1231</v>
      </c>
      <c r="E312" s="37">
        <f t="shared" si="47"/>
        <v>6473.6482534524775</v>
      </c>
      <c r="F312" s="38">
        <f t="shared" si="44"/>
        <v>0.68232571275142229</v>
      </c>
      <c r="G312" s="39">
        <f t="shared" si="45"/>
        <v>1808.3840808409245</v>
      </c>
      <c r="H312" s="39">
        <f t="shared" si="46"/>
        <v>722.82395357064877</v>
      </c>
      <c r="I312" s="37">
        <f t="shared" si="48"/>
        <v>2531.2080344115734</v>
      </c>
      <c r="J312" s="40">
        <f t="shared" si="49"/>
        <v>-102.88948949135292</v>
      </c>
      <c r="K312" s="37">
        <f t="shared" si="50"/>
        <v>2428.3185449202206</v>
      </c>
      <c r="L312" s="37">
        <f t="shared" si="51"/>
        <v>3115917.0903606471</v>
      </c>
      <c r="M312" s="37">
        <f t="shared" si="52"/>
        <v>2989260.1287967917</v>
      </c>
      <c r="N312" s="41">
        <f>'jan-mar'!M312</f>
        <v>2725428.4893973568</v>
      </c>
      <c r="O312" s="41">
        <f t="shared" si="53"/>
        <v>263831.63939943491</v>
      </c>
      <c r="Q312" s="4"/>
      <c r="R312" s="4"/>
      <c r="S312" s="4"/>
      <c r="T312" s="4"/>
      <c r="U312" s="4"/>
    </row>
    <row r="313" spans="1:21" s="34" customFormat="1" x14ac:dyDescent="0.3">
      <c r="A313" s="33">
        <v>5047</v>
      </c>
      <c r="B313" s="34" t="s">
        <v>379</v>
      </c>
      <c r="C313" s="36">
        <v>28279288</v>
      </c>
      <c r="D313" s="36">
        <v>3884</v>
      </c>
      <c r="E313" s="37">
        <f t="shared" si="47"/>
        <v>7280.9701338825953</v>
      </c>
      <c r="F313" s="38">
        <f t="shared" si="44"/>
        <v>0.76741783637592098</v>
      </c>
      <c r="G313" s="39">
        <f t="shared" si="45"/>
        <v>1323.9909525828539</v>
      </c>
      <c r="H313" s="39">
        <f t="shared" si="46"/>
        <v>440.26129542010761</v>
      </c>
      <c r="I313" s="37">
        <f t="shared" si="48"/>
        <v>1764.2522480029616</v>
      </c>
      <c r="J313" s="40">
        <f t="shared" si="49"/>
        <v>-102.88948949135292</v>
      </c>
      <c r="K313" s="37">
        <f t="shared" si="50"/>
        <v>1661.3627585116087</v>
      </c>
      <c r="L313" s="37">
        <f t="shared" si="51"/>
        <v>6852355.7312435023</v>
      </c>
      <c r="M313" s="37">
        <f t="shared" si="52"/>
        <v>6452732.9540590886</v>
      </c>
      <c r="N313" s="41">
        <f>'jan-mar'!M313</f>
        <v>6078712.0789759019</v>
      </c>
      <c r="O313" s="41">
        <f t="shared" si="53"/>
        <v>374020.87508318666</v>
      </c>
      <c r="Q313" s="4"/>
      <c r="R313" s="4"/>
      <c r="S313" s="4"/>
      <c r="T313" s="4"/>
      <c r="U313" s="4"/>
    </row>
    <row r="314" spans="1:21" s="34" customFormat="1" x14ac:dyDescent="0.3">
      <c r="A314" s="33">
        <v>5049</v>
      </c>
      <c r="B314" s="34" t="s">
        <v>380</v>
      </c>
      <c r="C314" s="36">
        <v>8817285</v>
      </c>
      <c r="D314" s="36">
        <v>1103</v>
      </c>
      <c r="E314" s="37">
        <f t="shared" si="47"/>
        <v>7993.9120580235722</v>
      </c>
      <c r="F314" s="38">
        <f t="shared" si="44"/>
        <v>0.84256226614632568</v>
      </c>
      <c r="G314" s="39">
        <f t="shared" si="45"/>
        <v>896.22579809826777</v>
      </c>
      <c r="H314" s="39">
        <f t="shared" si="46"/>
        <v>190.7316219707657</v>
      </c>
      <c r="I314" s="37">
        <f t="shared" si="48"/>
        <v>1086.9574200690336</v>
      </c>
      <c r="J314" s="40">
        <f t="shared" si="49"/>
        <v>-102.88948949135292</v>
      </c>
      <c r="K314" s="37">
        <f t="shared" si="50"/>
        <v>984.06793057768061</v>
      </c>
      <c r="L314" s="37">
        <f t="shared" si="51"/>
        <v>1198914.0343361441</v>
      </c>
      <c r="M314" s="37">
        <f t="shared" si="52"/>
        <v>1085426.9274271817</v>
      </c>
      <c r="N314" s="41">
        <f>'jan-mar'!M314</f>
        <v>935288.26279876847</v>
      </c>
      <c r="O314" s="41">
        <f t="shared" si="53"/>
        <v>150138.66462841327</v>
      </c>
      <c r="Q314" s="4"/>
      <c r="R314" s="4"/>
      <c r="S314" s="4"/>
      <c r="T314" s="4"/>
      <c r="U314" s="4"/>
    </row>
    <row r="315" spans="1:21" s="34" customFormat="1" x14ac:dyDescent="0.3">
      <c r="A315" s="33">
        <v>5052</v>
      </c>
      <c r="B315" s="34" t="s">
        <v>381</v>
      </c>
      <c r="C315" s="36">
        <v>3841241</v>
      </c>
      <c r="D315" s="36">
        <v>557</v>
      </c>
      <c r="E315" s="37">
        <f t="shared" si="47"/>
        <v>6896.303411131059</v>
      </c>
      <c r="F315" s="38">
        <f t="shared" si="44"/>
        <v>0.72687377443477086</v>
      </c>
      <c r="G315" s="39">
        <f t="shared" si="45"/>
        <v>1554.7909862337758</v>
      </c>
      <c r="H315" s="39">
        <f t="shared" si="46"/>
        <v>574.8946483831453</v>
      </c>
      <c r="I315" s="37">
        <f t="shared" si="48"/>
        <v>2129.6856346169211</v>
      </c>
      <c r="J315" s="40">
        <f t="shared" si="49"/>
        <v>-102.88948949135292</v>
      </c>
      <c r="K315" s="37">
        <f t="shared" si="50"/>
        <v>2026.7961451255683</v>
      </c>
      <c r="L315" s="37">
        <f t="shared" si="51"/>
        <v>1186234.8984816251</v>
      </c>
      <c r="M315" s="37">
        <f t="shared" si="52"/>
        <v>1128925.4528349414</v>
      </c>
      <c r="N315" s="41">
        <f>'jan-mar'!M315</f>
        <v>1050237.3665266673</v>
      </c>
      <c r="O315" s="41">
        <f t="shared" si="53"/>
        <v>78688.086308274185</v>
      </c>
      <c r="Q315" s="4"/>
      <c r="R315" s="4"/>
      <c r="S315" s="4"/>
      <c r="T315" s="4"/>
      <c r="U315" s="4"/>
    </row>
    <row r="316" spans="1:21" s="34" customFormat="1" x14ac:dyDescent="0.3">
      <c r="A316" s="33">
        <v>5053</v>
      </c>
      <c r="B316" s="34" t="s">
        <v>382</v>
      </c>
      <c r="C316" s="36">
        <v>50576455</v>
      </c>
      <c r="D316" s="36">
        <v>6816</v>
      </c>
      <c r="E316" s="37">
        <f t="shared" si="47"/>
        <v>7420.2545481220659</v>
      </c>
      <c r="F316" s="38">
        <f t="shared" si="44"/>
        <v>0.78209848220347689</v>
      </c>
      <c r="G316" s="39">
        <f t="shared" si="45"/>
        <v>1240.4203040391715</v>
      </c>
      <c r="H316" s="39">
        <f t="shared" si="46"/>
        <v>391.51175043629291</v>
      </c>
      <c r="I316" s="37">
        <f t="shared" si="48"/>
        <v>1631.9320544754644</v>
      </c>
      <c r="J316" s="40">
        <f t="shared" si="49"/>
        <v>-102.88948949135292</v>
      </c>
      <c r="K316" s="37">
        <f t="shared" si="50"/>
        <v>1529.0425649841116</v>
      </c>
      <c r="L316" s="37">
        <f t="shared" si="51"/>
        <v>11123248.883304765</v>
      </c>
      <c r="M316" s="37">
        <f t="shared" si="52"/>
        <v>10421954.122931704</v>
      </c>
      <c r="N316" s="41">
        <f>'jan-mar'!M316</f>
        <v>9813972.2413748037</v>
      </c>
      <c r="O316" s="41">
        <f t="shared" si="53"/>
        <v>607981.88155690022</v>
      </c>
      <c r="Q316" s="4"/>
      <c r="R316" s="4"/>
      <c r="S316" s="4"/>
      <c r="T316" s="4"/>
      <c r="U316" s="4"/>
    </row>
    <row r="317" spans="1:21" s="34" customFormat="1" x14ac:dyDescent="0.3">
      <c r="A317" s="33">
        <v>5054</v>
      </c>
      <c r="B317" s="34" t="s">
        <v>383</v>
      </c>
      <c r="C317" s="36">
        <v>69377271</v>
      </c>
      <c r="D317" s="36">
        <v>10084</v>
      </c>
      <c r="E317" s="37">
        <f t="shared" si="47"/>
        <v>6879.9356406188017</v>
      </c>
      <c r="F317" s="38">
        <f t="shared" si="44"/>
        <v>0.7251486033652782</v>
      </c>
      <c r="G317" s="39">
        <f t="shared" si="45"/>
        <v>1564.6116485411301</v>
      </c>
      <c r="H317" s="39">
        <f t="shared" si="46"/>
        <v>580.62336806243536</v>
      </c>
      <c r="I317" s="37">
        <f t="shared" si="48"/>
        <v>2145.2350166035653</v>
      </c>
      <c r="J317" s="40">
        <f t="shared" si="49"/>
        <v>-102.88948949135292</v>
      </c>
      <c r="K317" s="37">
        <f t="shared" si="50"/>
        <v>2042.3455271122125</v>
      </c>
      <c r="L317" s="37">
        <f t="shared" si="51"/>
        <v>21632549.907430355</v>
      </c>
      <c r="M317" s="37">
        <f t="shared" si="52"/>
        <v>20595012.29539955</v>
      </c>
      <c r="N317" s="41">
        <f>'jan-mar'!M317</f>
        <v>19602118.786095005</v>
      </c>
      <c r="O317" s="41">
        <f t="shared" si="53"/>
        <v>992893.50930454582</v>
      </c>
      <c r="Q317" s="4"/>
      <c r="R317" s="4"/>
      <c r="S317" s="4"/>
      <c r="T317" s="4"/>
      <c r="U317" s="4"/>
    </row>
    <row r="318" spans="1:21" s="34" customFormat="1" x14ac:dyDescent="0.3">
      <c r="A318" s="33">
        <v>5055</v>
      </c>
      <c r="B318" s="34" t="s">
        <v>431</v>
      </c>
      <c r="C318" s="36">
        <v>48962296</v>
      </c>
      <c r="D318" s="36">
        <v>5963</v>
      </c>
      <c r="E318" s="37">
        <f t="shared" si="47"/>
        <v>8211.0172731846378</v>
      </c>
      <c r="F318" s="38">
        <f t="shared" si="44"/>
        <v>0.86544526270052091</v>
      </c>
      <c r="G318" s="39">
        <f t="shared" si="45"/>
        <v>765.96266900162846</v>
      </c>
      <c r="H318" s="39">
        <f t="shared" si="46"/>
        <v>114.74479666439274</v>
      </c>
      <c r="I318" s="37">
        <f t="shared" si="48"/>
        <v>880.70746566602122</v>
      </c>
      <c r="J318" s="40">
        <f t="shared" si="49"/>
        <v>-102.88948949135292</v>
      </c>
      <c r="K318" s="37">
        <f t="shared" si="50"/>
        <v>777.81797617466827</v>
      </c>
      <c r="L318" s="37">
        <f t="shared" si="51"/>
        <v>5251658.6177664846</v>
      </c>
      <c r="M318" s="37">
        <f t="shared" si="52"/>
        <v>4638128.5919295466</v>
      </c>
      <c r="N318" s="41">
        <f>'jan-mar'!M318</f>
        <v>4467038.0070889015</v>
      </c>
      <c r="O318" s="41">
        <f t="shared" si="53"/>
        <v>171090.58484064508</v>
      </c>
      <c r="Q318" s="4"/>
      <c r="R318" s="4"/>
      <c r="S318" s="4"/>
      <c r="T318" s="4"/>
      <c r="U318" s="4"/>
    </row>
    <row r="319" spans="1:21" s="34" customFormat="1" x14ac:dyDescent="0.3">
      <c r="A319" s="33">
        <v>5056</v>
      </c>
      <c r="B319" s="34" t="s">
        <v>355</v>
      </c>
      <c r="C319" s="36">
        <v>43064345</v>
      </c>
      <c r="D319" s="36">
        <v>5050</v>
      </c>
      <c r="E319" s="37">
        <f t="shared" si="47"/>
        <v>8527.5930693069313</v>
      </c>
      <c r="F319" s="38">
        <f t="shared" si="44"/>
        <v>0.89881250745525298</v>
      </c>
      <c r="G319" s="39">
        <f t="shared" si="45"/>
        <v>576.01719132825235</v>
      </c>
      <c r="H319" s="39">
        <f t="shared" si="46"/>
        <v>3.9432680215900286</v>
      </c>
      <c r="I319" s="37">
        <f t="shared" si="48"/>
        <v>579.96045934984238</v>
      </c>
      <c r="J319" s="40">
        <f t="shared" si="49"/>
        <v>-102.88948949135292</v>
      </c>
      <c r="K319" s="37">
        <f t="shared" si="50"/>
        <v>477.07096985848943</v>
      </c>
      <c r="L319" s="37">
        <f t="shared" si="51"/>
        <v>2928800.3197167041</v>
      </c>
      <c r="M319" s="37">
        <f t="shared" si="52"/>
        <v>2409208.3977853716</v>
      </c>
      <c r="N319" s="41">
        <f>'jan-mar'!M319</f>
        <v>2162872.3871488022</v>
      </c>
      <c r="O319" s="41">
        <f t="shared" si="53"/>
        <v>246336.01063656947</v>
      </c>
      <c r="Q319" s="4"/>
      <c r="R319" s="4"/>
      <c r="S319" s="4"/>
      <c r="T319" s="4"/>
      <c r="U319" s="4"/>
    </row>
    <row r="320" spans="1:21" s="34" customFormat="1" x14ac:dyDescent="0.3">
      <c r="A320" s="33">
        <v>5057</v>
      </c>
      <c r="B320" s="34" t="s">
        <v>357</v>
      </c>
      <c r="C320" s="36">
        <v>75668965</v>
      </c>
      <c r="D320" s="36">
        <v>10323</v>
      </c>
      <c r="E320" s="37">
        <f t="shared" si="47"/>
        <v>7330.1331977138425</v>
      </c>
      <c r="F320" s="38">
        <f t="shared" si="44"/>
        <v>0.77259964750565135</v>
      </c>
      <c r="G320" s="39">
        <f t="shared" si="45"/>
        <v>1294.4931142841056</v>
      </c>
      <c r="H320" s="39">
        <f t="shared" si="46"/>
        <v>423.05422307917109</v>
      </c>
      <c r="I320" s="37">
        <f t="shared" si="48"/>
        <v>1717.5473373632767</v>
      </c>
      <c r="J320" s="40">
        <f t="shared" si="49"/>
        <v>-102.88948949135292</v>
      </c>
      <c r="K320" s="37">
        <f t="shared" si="50"/>
        <v>1614.6578478719239</v>
      </c>
      <c r="L320" s="37">
        <f t="shared" si="51"/>
        <v>17730241.163601104</v>
      </c>
      <c r="M320" s="37">
        <f t="shared" si="52"/>
        <v>16668112.963581869</v>
      </c>
      <c r="N320" s="41">
        <f>'jan-mar'!M320</f>
        <v>13250768.444353301</v>
      </c>
      <c r="O320" s="41">
        <f t="shared" si="53"/>
        <v>3417344.5192285683</v>
      </c>
      <c r="Q320" s="4"/>
      <c r="R320" s="4"/>
      <c r="S320" s="4"/>
      <c r="T320" s="4"/>
      <c r="U320" s="4"/>
    </row>
    <row r="321" spans="1:21" s="34" customFormat="1" x14ac:dyDescent="0.3">
      <c r="A321" s="33">
        <v>5058</v>
      </c>
      <c r="B321" s="34" t="s">
        <v>358</v>
      </c>
      <c r="C321" s="36">
        <v>32382420</v>
      </c>
      <c r="D321" s="36">
        <v>4288</v>
      </c>
      <c r="E321" s="37">
        <f t="shared" si="47"/>
        <v>7551.8703358208959</v>
      </c>
      <c r="F321" s="38">
        <f t="shared" si="44"/>
        <v>0.79597085101854959</v>
      </c>
      <c r="G321" s="39">
        <f t="shared" si="45"/>
        <v>1161.4508314198736</v>
      </c>
      <c r="H321" s="39">
        <f t="shared" si="46"/>
        <v>345.44622474170239</v>
      </c>
      <c r="I321" s="37">
        <f t="shared" si="48"/>
        <v>1506.8970561615761</v>
      </c>
      <c r="J321" s="40">
        <f t="shared" si="49"/>
        <v>-102.88948949135292</v>
      </c>
      <c r="K321" s="37">
        <f t="shared" si="50"/>
        <v>1404.0075666702232</v>
      </c>
      <c r="L321" s="37">
        <f t="shared" si="51"/>
        <v>6461574.5768208383</v>
      </c>
      <c r="M321" s="37">
        <f t="shared" si="52"/>
        <v>6020384.4458819171</v>
      </c>
      <c r="N321" s="41">
        <f>'jan-mar'!M321</f>
        <v>5592595.3410526952</v>
      </c>
      <c r="O321" s="41">
        <f t="shared" si="53"/>
        <v>427789.10482922196</v>
      </c>
      <c r="Q321" s="4"/>
      <c r="R321" s="4"/>
      <c r="S321" s="4"/>
      <c r="T321" s="4"/>
      <c r="U321" s="4"/>
    </row>
    <row r="322" spans="1:21" s="34" customFormat="1" x14ac:dyDescent="0.3">
      <c r="A322" s="33">
        <v>5059</v>
      </c>
      <c r="B322" s="34" t="s">
        <v>432</v>
      </c>
      <c r="C322" s="36">
        <v>134355324</v>
      </c>
      <c r="D322" s="36">
        <v>18217</v>
      </c>
      <c r="E322" s="37">
        <f t="shared" si="47"/>
        <v>7375.2716693198663</v>
      </c>
      <c r="F322" s="38">
        <f t="shared" si="44"/>
        <v>0.77735726463362309</v>
      </c>
      <c r="G322" s="39">
        <f t="shared" si="45"/>
        <v>1267.4100313204913</v>
      </c>
      <c r="H322" s="39">
        <f t="shared" si="46"/>
        <v>407.25575801706276</v>
      </c>
      <c r="I322" s="37">
        <f t="shared" si="48"/>
        <v>1674.6657893375541</v>
      </c>
      <c r="J322" s="40">
        <f t="shared" si="49"/>
        <v>-102.88948949135292</v>
      </c>
      <c r="K322" s="37">
        <f t="shared" si="50"/>
        <v>1571.7762998462013</v>
      </c>
      <c r="L322" s="37">
        <f t="shared" si="51"/>
        <v>30507386.684362222</v>
      </c>
      <c r="M322" s="37">
        <f t="shared" si="52"/>
        <v>28633048.854298249</v>
      </c>
      <c r="N322" s="41">
        <f>'jan-mar'!M322</f>
        <v>26559635.120675586</v>
      </c>
      <c r="O322" s="41">
        <f t="shared" si="53"/>
        <v>2073413.7336226627</v>
      </c>
      <c r="Q322" s="4"/>
      <c r="R322" s="4"/>
      <c r="S322" s="4"/>
      <c r="T322" s="4"/>
      <c r="U322" s="4"/>
    </row>
    <row r="323" spans="1:21" s="34" customFormat="1" x14ac:dyDescent="0.3">
      <c r="A323" s="33">
        <v>5060</v>
      </c>
      <c r="B323" s="34" t="s">
        <v>433</v>
      </c>
      <c r="C323" s="36">
        <v>78864127</v>
      </c>
      <c r="D323" s="36">
        <v>9623</v>
      </c>
      <c r="E323" s="37">
        <f t="shared" si="47"/>
        <v>8195.3784682531441</v>
      </c>
      <c r="F323" s="38">
        <f t="shared" si="44"/>
        <v>0.86379692496209481</v>
      </c>
      <c r="G323" s="39">
        <f t="shared" si="45"/>
        <v>775.34595196052464</v>
      </c>
      <c r="H323" s="39">
        <f t="shared" si="46"/>
        <v>120.21837839041554</v>
      </c>
      <c r="I323" s="37">
        <f t="shared" si="48"/>
        <v>895.56433035094017</v>
      </c>
      <c r="J323" s="40">
        <f t="shared" si="49"/>
        <v>-102.88948949135292</v>
      </c>
      <c r="K323" s="37">
        <f t="shared" si="50"/>
        <v>792.67484085958722</v>
      </c>
      <c r="L323" s="37">
        <f t="shared" si="51"/>
        <v>8618015.5509670973</v>
      </c>
      <c r="M323" s="37">
        <f t="shared" si="52"/>
        <v>7627909.9935918078</v>
      </c>
      <c r="N323" s="41">
        <f>'jan-mar'!M323</f>
        <v>6437325.7145172702</v>
      </c>
      <c r="O323" s="41">
        <f t="shared" si="53"/>
        <v>1190584.2790745376</v>
      </c>
      <c r="Q323" s="4"/>
      <c r="R323" s="4"/>
      <c r="S323" s="4"/>
      <c r="T323" s="4"/>
      <c r="U323" s="4"/>
    </row>
    <row r="324" spans="1:21" s="34" customFormat="1" x14ac:dyDescent="0.3">
      <c r="A324" s="33">
        <v>5061</v>
      </c>
      <c r="B324" s="34" t="s">
        <v>285</v>
      </c>
      <c r="C324" s="36">
        <v>17199161</v>
      </c>
      <c r="D324" s="36">
        <v>2003</v>
      </c>
      <c r="E324" s="37">
        <f t="shared" si="47"/>
        <v>8586.7004493260101</v>
      </c>
      <c r="F324" s="38">
        <f t="shared" si="44"/>
        <v>0.9050424544065534</v>
      </c>
      <c r="G324" s="39">
        <f t="shared" si="45"/>
        <v>540.552763316805</v>
      </c>
      <c r="H324" s="39">
        <f t="shared" si="46"/>
        <v>0</v>
      </c>
      <c r="I324" s="37">
        <f t="shared" si="48"/>
        <v>540.552763316805</v>
      </c>
      <c r="J324" s="40">
        <f t="shared" si="49"/>
        <v>-102.88948949135292</v>
      </c>
      <c r="K324" s="37">
        <f t="shared" si="50"/>
        <v>437.66327382545205</v>
      </c>
      <c r="L324" s="37">
        <f t="shared" si="51"/>
        <v>1082727.1849235604</v>
      </c>
      <c r="M324" s="37">
        <f t="shared" si="52"/>
        <v>876639.53747238044</v>
      </c>
      <c r="N324" s="41">
        <f>'jan-mar'!M324</f>
        <v>2188837.6654450893</v>
      </c>
      <c r="O324" s="41">
        <f t="shared" si="53"/>
        <v>-1312198.127972709</v>
      </c>
      <c r="Q324" s="4"/>
      <c r="R324" s="4"/>
      <c r="S324" s="4"/>
      <c r="T324" s="4"/>
      <c r="U324" s="4"/>
    </row>
    <row r="325" spans="1:21" s="34" customFormat="1" x14ac:dyDescent="0.3">
      <c r="A325" s="33">
        <v>5401</v>
      </c>
      <c r="B325" s="34" t="s">
        <v>324</v>
      </c>
      <c r="C325" s="36">
        <v>731040025</v>
      </c>
      <c r="D325" s="36">
        <v>76974</v>
      </c>
      <c r="E325" s="37">
        <f t="shared" si="47"/>
        <v>9497.233156650298</v>
      </c>
      <c r="F325" s="38">
        <f t="shared" si="44"/>
        <v>1.0010130499941636</v>
      </c>
      <c r="G325" s="39">
        <f t="shared" si="45"/>
        <v>-5.7668610777676799</v>
      </c>
      <c r="H325" s="39">
        <f t="shared" si="46"/>
        <v>0</v>
      </c>
      <c r="I325" s="37">
        <f t="shared" si="48"/>
        <v>-5.7668610777676799</v>
      </c>
      <c r="J325" s="40">
        <f t="shared" si="49"/>
        <v>-102.88948949135292</v>
      </c>
      <c r="K325" s="37">
        <f t="shared" si="50"/>
        <v>-108.6563505691206</v>
      </c>
      <c r="L325" s="37">
        <f t="shared" si="51"/>
        <v>-443898.36460008938</v>
      </c>
      <c r="M325" s="37">
        <f t="shared" si="52"/>
        <v>-8363713.9287074897</v>
      </c>
      <c r="N325" s="41">
        <f>'jan-mar'!M325</f>
        <v>-13159064.650298629</v>
      </c>
      <c r="O325" s="41">
        <f t="shared" si="53"/>
        <v>4795350.7215911392</v>
      </c>
      <c r="Q325" s="4"/>
      <c r="R325" s="4"/>
      <c r="S325" s="4"/>
      <c r="T325" s="4"/>
      <c r="U325" s="4"/>
    </row>
    <row r="326" spans="1:21" s="34" customFormat="1" x14ac:dyDescent="0.3">
      <c r="A326" s="33">
        <v>5402</v>
      </c>
      <c r="B326" s="34" t="s">
        <v>386</v>
      </c>
      <c r="C326" s="36">
        <v>204718645</v>
      </c>
      <c r="D326" s="36">
        <v>24703</v>
      </c>
      <c r="E326" s="37">
        <f t="shared" si="47"/>
        <v>8287.1977087803098</v>
      </c>
      <c r="F326" s="38">
        <f t="shared" si="44"/>
        <v>0.87347471811429156</v>
      </c>
      <c r="G326" s="39">
        <f t="shared" si="45"/>
        <v>720.25440764422524</v>
      </c>
      <c r="H326" s="39">
        <f t="shared" si="46"/>
        <v>88.081644205907551</v>
      </c>
      <c r="I326" s="37">
        <f t="shared" si="48"/>
        <v>808.33605185013278</v>
      </c>
      <c r="J326" s="40">
        <f t="shared" si="49"/>
        <v>-102.88948949135292</v>
      </c>
      <c r="K326" s="37">
        <f t="shared" si="50"/>
        <v>705.44656235877983</v>
      </c>
      <c r="L326" s="37">
        <f t="shared" si="51"/>
        <v>19968325.488853831</v>
      </c>
      <c r="M326" s="37">
        <f t="shared" si="52"/>
        <v>17426646.429948937</v>
      </c>
      <c r="N326" s="41">
        <f>'jan-mar'!M326</f>
        <v>13229576.054413399</v>
      </c>
      <c r="O326" s="41">
        <f t="shared" si="53"/>
        <v>4197070.3755355384</v>
      </c>
      <c r="Q326" s="4"/>
      <c r="R326" s="4"/>
      <c r="S326" s="4"/>
      <c r="T326" s="4"/>
      <c r="U326" s="4"/>
    </row>
    <row r="327" spans="1:21" s="34" customFormat="1" x14ac:dyDescent="0.3">
      <c r="A327" s="33">
        <v>5403</v>
      </c>
      <c r="B327" s="34" t="s">
        <v>342</v>
      </c>
      <c r="C327" s="36">
        <v>176996891</v>
      </c>
      <c r="D327" s="36">
        <v>20789</v>
      </c>
      <c r="E327" s="37">
        <f t="shared" si="47"/>
        <v>8513.9684929530049</v>
      </c>
      <c r="F327" s="38">
        <f t="shared" si="44"/>
        <v>0.89737647040046387</v>
      </c>
      <c r="G327" s="39">
        <f t="shared" si="45"/>
        <v>584.19193714060816</v>
      </c>
      <c r="H327" s="39">
        <f t="shared" si="46"/>
        <v>8.7118697454642628</v>
      </c>
      <c r="I327" s="37">
        <f t="shared" si="48"/>
        <v>592.9038068860724</v>
      </c>
      <c r="J327" s="40">
        <f t="shared" si="49"/>
        <v>-102.88948949135292</v>
      </c>
      <c r="K327" s="37">
        <f t="shared" si="50"/>
        <v>490.01431739471946</v>
      </c>
      <c r="L327" s="37">
        <f t="shared" si="51"/>
        <v>12325877.241354559</v>
      </c>
      <c r="M327" s="37">
        <f t="shared" si="52"/>
        <v>10186907.644318823</v>
      </c>
      <c r="N327" s="41">
        <f>'jan-mar'!M327</f>
        <v>10083427.852015952</v>
      </c>
      <c r="O327" s="41">
        <f t="shared" si="53"/>
        <v>103479.79230287112</v>
      </c>
      <c r="Q327" s="4"/>
      <c r="R327" s="4"/>
      <c r="S327" s="4"/>
      <c r="T327" s="4"/>
      <c r="U327" s="4"/>
    </row>
    <row r="328" spans="1:21" s="34" customFormat="1" x14ac:dyDescent="0.3">
      <c r="A328" s="33">
        <v>5404</v>
      </c>
      <c r="B328" s="34" t="s">
        <v>339</v>
      </c>
      <c r="C328" s="36">
        <v>14355949</v>
      </c>
      <c r="D328" s="36">
        <v>2029</v>
      </c>
      <c r="E328" s="37">
        <f t="shared" si="47"/>
        <v>7075.3814687037948</v>
      </c>
      <c r="F328" s="38">
        <f t="shared" ref="F328:F363" si="54">IF(ISNUMBER(C328),E328/E$365,"")</f>
        <v>0.74574868985920595</v>
      </c>
      <c r="G328" s="39">
        <f t="shared" ref="G328:G363" si="55">(E$365-E328)*0.6</f>
        <v>1447.3441516901341</v>
      </c>
      <c r="H328" s="39">
        <f t="shared" ref="H328:H363" si="56">IF(E328&gt;=E$365*0.9,0,IF(E328&lt;0.9*E$365,(E$365*0.9-E328)*0.35))</f>
        <v>512.21732823268781</v>
      </c>
      <c r="I328" s="37">
        <f t="shared" si="48"/>
        <v>1959.5614799228219</v>
      </c>
      <c r="J328" s="40">
        <f t="shared" si="49"/>
        <v>-102.88948949135292</v>
      </c>
      <c r="K328" s="37">
        <f t="shared" si="50"/>
        <v>1856.6719904314691</v>
      </c>
      <c r="L328" s="37">
        <f t="shared" si="51"/>
        <v>3975950.2427634057</v>
      </c>
      <c r="M328" s="37">
        <f t="shared" si="52"/>
        <v>3767187.4685854507</v>
      </c>
      <c r="N328" s="41">
        <f>'jan-mar'!M328</f>
        <v>3548222.9724104293</v>
      </c>
      <c r="O328" s="41">
        <f t="shared" si="53"/>
        <v>218964.4961750214</v>
      </c>
      <c r="Q328" s="4"/>
      <c r="R328" s="4"/>
      <c r="S328" s="4"/>
      <c r="T328" s="4"/>
      <c r="U328" s="4"/>
    </row>
    <row r="329" spans="1:21" s="34" customFormat="1" x14ac:dyDescent="0.3">
      <c r="A329" s="33">
        <v>5405</v>
      </c>
      <c r="B329" s="34" t="s">
        <v>340</v>
      </c>
      <c r="C329" s="36">
        <v>48219683</v>
      </c>
      <c r="D329" s="36">
        <v>5788</v>
      </c>
      <c r="E329" s="37">
        <f t="shared" ref="E329:E363" si="57">(C329)/D329</f>
        <v>8330.9749481686249</v>
      </c>
      <c r="F329" s="38">
        <f t="shared" si="54"/>
        <v>0.87808886069641146</v>
      </c>
      <c r="G329" s="39">
        <f t="shared" si="55"/>
        <v>693.98806401123613</v>
      </c>
      <c r="H329" s="39">
        <f t="shared" si="56"/>
        <v>72.759610419997259</v>
      </c>
      <c r="I329" s="37">
        <f t="shared" ref="I329:I363" si="58">G329+H329</f>
        <v>766.74767443123335</v>
      </c>
      <c r="J329" s="40">
        <f t="shared" ref="J329:J363" si="59">I$367</f>
        <v>-102.88948949135292</v>
      </c>
      <c r="K329" s="37">
        <f t="shared" ref="K329:K363" si="60">I329+J329</f>
        <v>663.8581849398804</v>
      </c>
      <c r="L329" s="37">
        <f t="shared" ref="L329:L363" si="61">(I329*D329)</f>
        <v>4437935.5396079784</v>
      </c>
      <c r="M329" s="37">
        <f t="shared" ref="M329:M363" si="62">(K329*D329)</f>
        <v>3842411.1744320276</v>
      </c>
      <c r="N329" s="41">
        <f>'jan-mar'!M329</f>
        <v>3092431.7121298946</v>
      </c>
      <c r="O329" s="41">
        <f t="shared" ref="O329:O363" si="63">M329-N329</f>
        <v>749979.46230213298</v>
      </c>
      <c r="Q329" s="4"/>
      <c r="R329" s="4"/>
      <c r="S329" s="4"/>
      <c r="T329" s="4"/>
      <c r="U329" s="4"/>
    </row>
    <row r="330" spans="1:21" s="34" customFormat="1" x14ac:dyDescent="0.3">
      <c r="A330" s="33">
        <v>5406</v>
      </c>
      <c r="B330" s="34" t="s">
        <v>341</v>
      </c>
      <c r="C330" s="36">
        <v>104624031</v>
      </c>
      <c r="D330" s="36">
        <v>11448</v>
      </c>
      <c r="E330" s="37">
        <f t="shared" si="57"/>
        <v>9139.0662997903564</v>
      </c>
      <c r="F330" s="38">
        <f t="shared" si="54"/>
        <v>0.9632620869633004</v>
      </c>
      <c r="G330" s="39">
        <f t="shared" si="55"/>
        <v>209.1332530381973</v>
      </c>
      <c r="H330" s="39">
        <f t="shared" si="56"/>
        <v>0</v>
      </c>
      <c r="I330" s="37">
        <f t="shared" si="58"/>
        <v>209.1332530381973</v>
      </c>
      <c r="J330" s="40">
        <f t="shared" si="59"/>
        <v>-102.88948949135292</v>
      </c>
      <c r="K330" s="37">
        <f t="shared" si="60"/>
        <v>106.24376354684438</v>
      </c>
      <c r="L330" s="37">
        <f t="shared" si="61"/>
        <v>2394157.4807812828</v>
      </c>
      <c r="M330" s="37">
        <f t="shared" si="62"/>
        <v>1216278.6050842744</v>
      </c>
      <c r="N330" s="41">
        <f>'jan-mar'!M330</f>
        <v>580036.05015434546</v>
      </c>
      <c r="O330" s="41">
        <f t="shared" si="63"/>
        <v>636242.55492992897</v>
      </c>
      <c r="Q330" s="4"/>
      <c r="R330" s="4"/>
      <c r="S330" s="4"/>
      <c r="T330" s="4"/>
      <c r="U330" s="4"/>
    </row>
    <row r="331" spans="1:21" s="34" customFormat="1" x14ac:dyDescent="0.3">
      <c r="A331" s="33">
        <v>5411</v>
      </c>
      <c r="B331" s="34" t="s">
        <v>325</v>
      </c>
      <c r="C331" s="36">
        <v>20227050</v>
      </c>
      <c r="D331" s="36">
        <v>2839</v>
      </c>
      <c r="E331" s="37">
        <f t="shared" si="57"/>
        <v>7124.7094047199716</v>
      </c>
      <c r="F331" s="38">
        <f t="shared" si="54"/>
        <v>0.75094787859839085</v>
      </c>
      <c r="G331" s="39">
        <f t="shared" si="55"/>
        <v>1417.7473900804282</v>
      </c>
      <c r="H331" s="39">
        <f t="shared" si="56"/>
        <v>494.95255062702586</v>
      </c>
      <c r="I331" s="37">
        <f t="shared" si="58"/>
        <v>1912.6999407074541</v>
      </c>
      <c r="J331" s="40">
        <f t="shared" si="59"/>
        <v>-102.88948949135292</v>
      </c>
      <c r="K331" s="37">
        <f t="shared" si="60"/>
        <v>1809.8104512161012</v>
      </c>
      <c r="L331" s="37">
        <f t="shared" si="61"/>
        <v>5430155.1316684624</v>
      </c>
      <c r="M331" s="37">
        <f t="shared" si="62"/>
        <v>5138051.8710025111</v>
      </c>
      <c r="N331" s="41">
        <f>'jan-mar'!M331</f>
        <v>4566302.5547921164</v>
      </c>
      <c r="O331" s="41">
        <f t="shared" si="63"/>
        <v>571749.31621039473</v>
      </c>
      <c r="Q331" s="4"/>
      <c r="R331" s="4"/>
      <c r="S331" s="4"/>
      <c r="T331" s="4"/>
      <c r="U331" s="4"/>
    </row>
    <row r="332" spans="1:21" s="34" customFormat="1" x14ac:dyDescent="0.3">
      <c r="A332" s="33">
        <v>5412</v>
      </c>
      <c r="B332" s="34" t="s">
        <v>313</v>
      </c>
      <c r="C332" s="36">
        <v>30047212</v>
      </c>
      <c r="D332" s="36">
        <v>4216</v>
      </c>
      <c r="E332" s="37">
        <f t="shared" si="57"/>
        <v>7126.9478178368117</v>
      </c>
      <c r="F332" s="38">
        <f t="shared" si="54"/>
        <v>0.75118380844282839</v>
      </c>
      <c r="G332" s="39">
        <f t="shared" si="55"/>
        <v>1416.4043422103241</v>
      </c>
      <c r="H332" s="39">
        <f t="shared" si="56"/>
        <v>494.16910603613184</v>
      </c>
      <c r="I332" s="37">
        <f t="shared" si="58"/>
        <v>1910.5734482464559</v>
      </c>
      <c r="J332" s="40">
        <f t="shared" si="59"/>
        <v>-102.88948949135292</v>
      </c>
      <c r="K332" s="37">
        <f t="shared" si="60"/>
        <v>1807.683958755103</v>
      </c>
      <c r="L332" s="37">
        <f t="shared" si="61"/>
        <v>8054977.6578070577</v>
      </c>
      <c r="M332" s="37">
        <f t="shared" si="62"/>
        <v>7621195.5701115141</v>
      </c>
      <c r="N332" s="41">
        <f>'jan-mar'!M332</f>
        <v>6923635.9948409889</v>
      </c>
      <c r="O332" s="41">
        <f t="shared" si="63"/>
        <v>697559.57527052518</v>
      </c>
      <c r="Q332" s="4"/>
      <c r="R332" s="4"/>
      <c r="S332" s="4"/>
      <c r="T332" s="4"/>
      <c r="U332" s="4"/>
    </row>
    <row r="333" spans="1:21" s="34" customFormat="1" x14ac:dyDescent="0.3">
      <c r="A333" s="33">
        <v>5413</v>
      </c>
      <c r="B333" s="34" t="s">
        <v>326</v>
      </c>
      <c r="C333" s="36">
        <v>10792557</v>
      </c>
      <c r="D333" s="36">
        <v>1361</v>
      </c>
      <c r="E333" s="37">
        <f t="shared" si="57"/>
        <v>7929.87288758266</v>
      </c>
      <c r="F333" s="38">
        <f t="shared" si="54"/>
        <v>0.83581250605674995</v>
      </c>
      <c r="G333" s="39">
        <f t="shared" si="55"/>
        <v>934.6493003628151</v>
      </c>
      <c r="H333" s="39">
        <f t="shared" si="56"/>
        <v>213.14533162508496</v>
      </c>
      <c r="I333" s="37">
        <f t="shared" si="58"/>
        <v>1147.7946319879002</v>
      </c>
      <c r="J333" s="40">
        <f t="shared" si="59"/>
        <v>-102.88948949135292</v>
      </c>
      <c r="K333" s="37">
        <f t="shared" si="60"/>
        <v>1044.9051424965473</v>
      </c>
      <c r="L333" s="37">
        <f t="shared" si="61"/>
        <v>1562148.4941355321</v>
      </c>
      <c r="M333" s="37">
        <f t="shared" si="62"/>
        <v>1422115.8989378009</v>
      </c>
      <c r="N333" s="41">
        <f>'jan-mar'!M333</f>
        <v>1208997.1742240475</v>
      </c>
      <c r="O333" s="41">
        <f t="shared" si="63"/>
        <v>213118.72471375344</v>
      </c>
      <c r="Q333" s="4"/>
      <c r="R333" s="4"/>
      <c r="S333" s="4"/>
      <c r="T333" s="4"/>
      <c r="U333" s="4"/>
    </row>
    <row r="334" spans="1:21" s="34" customFormat="1" x14ac:dyDescent="0.3">
      <c r="A334" s="33">
        <v>5414</v>
      </c>
      <c r="B334" s="34" t="s">
        <v>327</v>
      </c>
      <c r="C334" s="36">
        <v>8055815</v>
      </c>
      <c r="D334" s="36">
        <v>1091</v>
      </c>
      <c r="E334" s="37">
        <f t="shared" si="57"/>
        <v>7383.8817598533451</v>
      </c>
      <c r="F334" s="38">
        <f t="shared" si="54"/>
        <v>0.77826477241441383</v>
      </c>
      <c r="G334" s="39">
        <f t="shared" si="55"/>
        <v>1262.2439770004041</v>
      </c>
      <c r="H334" s="39">
        <f t="shared" si="56"/>
        <v>404.24222633034515</v>
      </c>
      <c r="I334" s="37">
        <f t="shared" si="58"/>
        <v>1666.4862033307493</v>
      </c>
      <c r="J334" s="40">
        <f t="shared" si="59"/>
        <v>-102.88948949135292</v>
      </c>
      <c r="K334" s="37">
        <f t="shared" si="60"/>
        <v>1563.5967138393964</v>
      </c>
      <c r="L334" s="37">
        <f t="shared" si="61"/>
        <v>1818136.4478338475</v>
      </c>
      <c r="M334" s="37">
        <f t="shared" si="62"/>
        <v>1705884.0147987816</v>
      </c>
      <c r="N334" s="41">
        <f>'jan-mar'!M334</f>
        <v>1511727.113430151</v>
      </c>
      <c r="O334" s="41">
        <f t="shared" si="63"/>
        <v>194156.90136863058</v>
      </c>
      <c r="Q334" s="4"/>
      <c r="R334" s="4"/>
      <c r="S334" s="4"/>
      <c r="T334" s="4"/>
      <c r="U334" s="4"/>
    </row>
    <row r="335" spans="1:21" s="34" customFormat="1" x14ac:dyDescent="0.3">
      <c r="A335" s="33">
        <v>5415</v>
      </c>
      <c r="B335" s="34" t="s">
        <v>387</v>
      </c>
      <c r="C335" s="36">
        <v>6287150</v>
      </c>
      <c r="D335" s="36">
        <v>1034</v>
      </c>
      <c r="E335" s="37">
        <f t="shared" si="57"/>
        <v>6080.41586073501</v>
      </c>
      <c r="F335" s="38">
        <f t="shared" si="54"/>
        <v>0.64087882497916826</v>
      </c>
      <c r="G335" s="39">
        <f t="shared" si="55"/>
        <v>2044.3235164714051</v>
      </c>
      <c r="H335" s="39">
        <f t="shared" si="56"/>
        <v>860.45529102176238</v>
      </c>
      <c r="I335" s="37">
        <f t="shared" si="58"/>
        <v>2904.7788074931677</v>
      </c>
      <c r="J335" s="40">
        <f t="shared" si="59"/>
        <v>-102.88948949135292</v>
      </c>
      <c r="K335" s="37">
        <f t="shared" si="60"/>
        <v>2801.8893180018149</v>
      </c>
      <c r="L335" s="37">
        <f t="shared" si="61"/>
        <v>3003541.2869479354</v>
      </c>
      <c r="M335" s="37">
        <f t="shared" si="62"/>
        <v>2897153.5548138767</v>
      </c>
      <c r="N335" s="41">
        <f>'jan-mar'!M335</f>
        <v>2715273.8039292176</v>
      </c>
      <c r="O335" s="41">
        <f t="shared" si="63"/>
        <v>181879.75088465912</v>
      </c>
      <c r="Q335" s="4"/>
      <c r="R335" s="4"/>
      <c r="S335" s="4"/>
      <c r="T335" s="4"/>
      <c r="U335" s="4"/>
    </row>
    <row r="336" spans="1:21" s="34" customFormat="1" x14ac:dyDescent="0.3">
      <c r="A336" s="33">
        <v>5416</v>
      </c>
      <c r="B336" s="34" t="s">
        <v>328</v>
      </c>
      <c r="C336" s="36">
        <v>45221325</v>
      </c>
      <c r="D336" s="36">
        <v>4005</v>
      </c>
      <c r="E336" s="37">
        <f t="shared" si="57"/>
        <v>11291.21722846442</v>
      </c>
      <c r="F336" s="38">
        <f t="shared" si="54"/>
        <v>1.1900998543030712</v>
      </c>
      <c r="G336" s="39">
        <f t="shared" si="55"/>
        <v>-1082.1573041662409</v>
      </c>
      <c r="H336" s="39">
        <f t="shared" si="56"/>
        <v>0</v>
      </c>
      <c r="I336" s="37">
        <f t="shared" si="58"/>
        <v>-1082.1573041662409</v>
      </c>
      <c r="J336" s="40">
        <f t="shared" si="59"/>
        <v>-102.88948949135292</v>
      </c>
      <c r="K336" s="37">
        <f t="shared" si="60"/>
        <v>-1185.0467936575938</v>
      </c>
      <c r="L336" s="37">
        <f t="shared" si="61"/>
        <v>-4334040.0031857947</v>
      </c>
      <c r="M336" s="37">
        <f t="shared" si="62"/>
        <v>-4746112.4085986633</v>
      </c>
      <c r="N336" s="41">
        <f>'jan-mar'!M336</f>
        <v>-1487505.5014790206</v>
      </c>
      <c r="O336" s="41">
        <f t="shared" si="63"/>
        <v>-3258606.9071196429</v>
      </c>
      <c r="Q336" s="4"/>
      <c r="R336" s="4"/>
      <c r="S336" s="4"/>
      <c r="T336" s="4"/>
      <c r="U336" s="4"/>
    </row>
    <row r="337" spans="1:21" s="34" customFormat="1" x14ac:dyDescent="0.3">
      <c r="A337" s="33">
        <v>5417</v>
      </c>
      <c r="B337" s="34" t="s">
        <v>329</v>
      </c>
      <c r="C337" s="36">
        <v>16098755</v>
      </c>
      <c r="D337" s="36">
        <v>2146</v>
      </c>
      <c r="E337" s="37">
        <f t="shared" si="57"/>
        <v>7501.7497670083876</v>
      </c>
      <c r="F337" s="38">
        <f t="shared" si="54"/>
        <v>0.79068811839243525</v>
      </c>
      <c r="G337" s="39">
        <f t="shared" si="55"/>
        <v>1191.5231727073785</v>
      </c>
      <c r="H337" s="39">
        <f t="shared" si="56"/>
        <v>362.98842382608029</v>
      </c>
      <c r="I337" s="37">
        <f t="shared" si="58"/>
        <v>1554.5115965334589</v>
      </c>
      <c r="J337" s="40">
        <f t="shared" si="59"/>
        <v>-102.88948949135292</v>
      </c>
      <c r="K337" s="37">
        <f t="shared" si="60"/>
        <v>1451.6221070421061</v>
      </c>
      <c r="L337" s="37">
        <f t="shared" si="61"/>
        <v>3335981.886160803</v>
      </c>
      <c r="M337" s="37">
        <f t="shared" si="62"/>
        <v>3115181.0417123595</v>
      </c>
      <c r="N337" s="41">
        <f>'jan-mar'!M337</f>
        <v>2679243.7787544494</v>
      </c>
      <c r="O337" s="41">
        <f t="shared" si="63"/>
        <v>435937.26295791008</v>
      </c>
      <c r="Q337" s="4"/>
      <c r="R337" s="4"/>
      <c r="S337" s="4"/>
      <c r="T337" s="4"/>
      <c r="U337" s="4"/>
    </row>
    <row r="338" spans="1:21" s="34" customFormat="1" x14ac:dyDescent="0.3">
      <c r="A338" s="33">
        <v>5418</v>
      </c>
      <c r="B338" s="34" t="s">
        <v>330</v>
      </c>
      <c r="C338" s="36">
        <v>62329496</v>
      </c>
      <c r="D338" s="36">
        <v>6640</v>
      </c>
      <c r="E338" s="37">
        <f t="shared" si="57"/>
        <v>9386.9722891566271</v>
      </c>
      <c r="F338" s="38">
        <f t="shared" si="54"/>
        <v>0.98939150028128164</v>
      </c>
      <c r="G338" s="39">
        <f t="shared" si="55"/>
        <v>60.389659418434888</v>
      </c>
      <c r="H338" s="39">
        <f t="shared" si="56"/>
        <v>0</v>
      </c>
      <c r="I338" s="37">
        <f t="shared" si="58"/>
        <v>60.389659418434888</v>
      </c>
      <c r="J338" s="40">
        <f t="shared" si="59"/>
        <v>-102.88948949135292</v>
      </c>
      <c r="K338" s="37">
        <f t="shared" si="60"/>
        <v>-42.49983007291803</v>
      </c>
      <c r="L338" s="37">
        <f t="shared" si="61"/>
        <v>400987.33853840764</v>
      </c>
      <c r="M338" s="37">
        <f t="shared" si="62"/>
        <v>-282198.87168417574</v>
      </c>
      <c r="N338" s="41">
        <f>'jan-mar'!M338</f>
        <v>285551.03300357325</v>
      </c>
      <c r="O338" s="41">
        <f t="shared" si="63"/>
        <v>-567749.90468774899</v>
      </c>
      <c r="Q338" s="4"/>
      <c r="R338" s="4"/>
      <c r="S338" s="4"/>
      <c r="T338" s="4"/>
      <c r="U338" s="4"/>
    </row>
    <row r="339" spans="1:21" s="34" customFormat="1" x14ac:dyDescent="0.3">
      <c r="A339" s="33">
        <v>5419</v>
      </c>
      <c r="B339" s="34" t="s">
        <v>331</v>
      </c>
      <c r="C339" s="36">
        <v>26817511</v>
      </c>
      <c r="D339" s="36">
        <v>3464</v>
      </c>
      <c r="E339" s="37">
        <f t="shared" si="57"/>
        <v>7741.775692840647</v>
      </c>
      <c r="F339" s="38">
        <f t="shared" si="54"/>
        <v>0.81598696913474622</v>
      </c>
      <c r="G339" s="39">
        <f t="shared" si="55"/>
        <v>1047.5076172080228</v>
      </c>
      <c r="H339" s="39">
        <f t="shared" si="56"/>
        <v>278.97934978478952</v>
      </c>
      <c r="I339" s="37">
        <f t="shared" si="58"/>
        <v>1326.4869669928123</v>
      </c>
      <c r="J339" s="40">
        <f t="shared" si="59"/>
        <v>-102.88948949135292</v>
      </c>
      <c r="K339" s="37">
        <f t="shared" si="60"/>
        <v>1223.5974775014595</v>
      </c>
      <c r="L339" s="37">
        <f t="shared" si="61"/>
        <v>4594950.8536631018</v>
      </c>
      <c r="M339" s="37">
        <f t="shared" si="62"/>
        <v>4238541.6620650552</v>
      </c>
      <c r="N339" s="41">
        <f>'jan-mar'!M339</f>
        <v>3635962.6510742852</v>
      </c>
      <c r="O339" s="41">
        <f t="shared" si="63"/>
        <v>602579.01099077007</v>
      </c>
      <c r="Q339" s="4"/>
      <c r="R339" s="4"/>
      <c r="S339" s="4"/>
      <c r="T339" s="4"/>
      <c r="U339" s="4"/>
    </row>
    <row r="340" spans="1:21" s="34" customFormat="1" x14ac:dyDescent="0.3">
      <c r="A340" s="33">
        <v>5420</v>
      </c>
      <c r="B340" s="34" t="s">
        <v>332</v>
      </c>
      <c r="C340" s="36">
        <v>7822922</v>
      </c>
      <c r="D340" s="36">
        <v>1083</v>
      </c>
      <c r="E340" s="37">
        <f t="shared" si="57"/>
        <v>7223.3813481071102</v>
      </c>
      <c r="F340" s="38">
        <f t="shared" si="54"/>
        <v>0.76134795000546662</v>
      </c>
      <c r="G340" s="39">
        <f t="shared" si="55"/>
        <v>1358.544224048145</v>
      </c>
      <c r="H340" s="39">
        <f t="shared" si="56"/>
        <v>460.4173704415274</v>
      </c>
      <c r="I340" s="37">
        <f t="shared" si="58"/>
        <v>1818.9615944896723</v>
      </c>
      <c r="J340" s="40">
        <f t="shared" si="59"/>
        <v>-102.88948949135292</v>
      </c>
      <c r="K340" s="37">
        <f t="shared" si="60"/>
        <v>1716.0721049983194</v>
      </c>
      <c r="L340" s="37">
        <f t="shared" si="61"/>
        <v>1969935.406832315</v>
      </c>
      <c r="M340" s="37">
        <f t="shared" si="62"/>
        <v>1858506.08971318</v>
      </c>
      <c r="N340" s="41">
        <f>'jan-mar'!M340</f>
        <v>1635835.5805177398</v>
      </c>
      <c r="O340" s="41">
        <f t="shared" si="63"/>
        <v>222670.50919544022</v>
      </c>
      <c r="Q340" s="4"/>
      <c r="R340" s="4"/>
      <c r="S340" s="4"/>
      <c r="T340" s="4"/>
      <c r="U340" s="4"/>
    </row>
    <row r="341" spans="1:21" s="34" customFormat="1" x14ac:dyDescent="0.3">
      <c r="A341" s="33">
        <v>5421</v>
      </c>
      <c r="B341" s="34" t="s">
        <v>434</v>
      </c>
      <c r="C341" s="36">
        <v>115608276</v>
      </c>
      <c r="D341" s="36">
        <v>14851</v>
      </c>
      <c r="E341" s="37">
        <f t="shared" si="57"/>
        <v>7784.5448791327181</v>
      </c>
      <c r="F341" s="38">
        <f t="shared" si="54"/>
        <v>0.82049486242427927</v>
      </c>
      <c r="G341" s="39">
        <f t="shared" si="55"/>
        <v>1021.8461054327803</v>
      </c>
      <c r="H341" s="39">
        <f t="shared" si="56"/>
        <v>264.01013458256466</v>
      </c>
      <c r="I341" s="37">
        <f t="shared" si="58"/>
        <v>1285.8562400153451</v>
      </c>
      <c r="J341" s="40">
        <f t="shared" si="59"/>
        <v>-102.88948949135292</v>
      </c>
      <c r="K341" s="37">
        <f t="shared" si="60"/>
        <v>1182.9667505239922</v>
      </c>
      <c r="L341" s="37">
        <f t="shared" si="61"/>
        <v>19096251.020467889</v>
      </c>
      <c r="M341" s="37">
        <f t="shared" si="62"/>
        <v>17568239.212031808</v>
      </c>
      <c r="N341" s="41">
        <f>'jan-mar'!M341</f>
        <v>16310246.972778348</v>
      </c>
      <c r="O341" s="41">
        <f t="shared" si="63"/>
        <v>1257992.2392534595</v>
      </c>
      <c r="Q341" s="4"/>
      <c r="R341" s="4"/>
      <c r="S341" s="4"/>
      <c r="T341" s="4"/>
      <c r="U341" s="4"/>
    </row>
    <row r="342" spans="1:21" s="34" customFormat="1" x14ac:dyDescent="0.3">
      <c r="A342" s="33">
        <v>5422</v>
      </c>
      <c r="B342" s="34" t="s">
        <v>333</v>
      </c>
      <c r="C342" s="36">
        <v>39165999</v>
      </c>
      <c r="D342" s="36">
        <v>5559</v>
      </c>
      <c r="E342" s="37">
        <f t="shared" si="57"/>
        <v>7045.5116028062603</v>
      </c>
      <c r="F342" s="38">
        <f t="shared" si="54"/>
        <v>0.74260039128931443</v>
      </c>
      <c r="G342" s="39">
        <f t="shared" si="55"/>
        <v>1465.2660712286549</v>
      </c>
      <c r="H342" s="39">
        <f t="shared" si="56"/>
        <v>522.67178129682486</v>
      </c>
      <c r="I342" s="37">
        <f t="shared" si="58"/>
        <v>1987.9378525254797</v>
      </c>
      <c r="J342" s="40">
        <f t="shared" si="59"/>
        <v>-102.88948949135292</v>
      </c>
      <c r="K342" s="37">
        <f t="shared" si="60"/>
        <v>1885.0483630341269</v>
      </c>
      <c r="L342" s="37">
        <f t="shared" si="61"/>
        <v>11050946.522189142</v>
      </c>
      <c r="M342" s="37">
        <f t="shared" si="62"/>
        <v>10478983.850106711</v>
      </c>
      <c r="N342" s="41">
        <f>'jan-mar'!M342</f>
        <v>9771207.0450121108</v>
      </c>
      <c r="O342" s="41">
        <f t="shared" si="63"/>
        <v>707776.80509459972</v>
      </c>
      <c r="Q342" s="4"/>
      <c r="R342" s="4"/>
      <c r="S342" s="4"/>
      <c r="T342" s="4"/>
      <c r="U342" s="4"/>
    </row>
    <row r="343" spans="1:21" s="34" customFormat="1" x14ac:dyDescent="0.3">
      <c r="A343" s="33">
        <v>5423</v>
      </c>
      <c r="B343" s="34" t="s">
        <v>334</v>
      </c>
      <c r="C343" s="36">
        <v>17193383</v>
      </c>
      <c r="D343" s="36">
        <v>2200</v>
      </c>
      <c r="E343" s="37">
        <f t="shared" si="57"/>
        <v>7815.1740909090913</v>
      </c>
      <c r="F343" s="38">
        <f t="shared" si="54"/>
        <v>0.82372319642360992</v>
      </c>
      <c r="G343" s="39">
        <f t="shared" si="55"/>
        <v>1003.4685783669563</v>
      </c>
      <c r="H343" s="39">
        <f t="shared" si="56"/>
        <v>253.28991046083399</v>
      </c>
      <c r="I343" s="37">
        <f t="shared" si="58"/>
        <v>1256.7584888277902</v>
      </c>
      <c r="J343" s="40">
        <f t="shared" si="59"/>
        <v>-102.88948949135292</v>
      </c>
      <c r="K343" s="37">
        <f t="shared" si="60"/>
        <v>1153.8689993364374</v>
      </c>
      <c r="L343" s="37">
        <f t="shared" si="61"/>
        <v>2764868.6754211383</v>
      </c>
      <c r="M343" s="37">
        <f t="shared" si="62"/>
        <v>2538511.7985401624</v>
      </c>
      <c r="N343" s="41">
        <f>'jan-mar'!M343</f>
        <v>2401480.1009132294</v>
      </c>
      <c r="O343" s="41">
        <f t="shared" si="63"/>
        <v>137031.69762693299</v>
      </c>
      <c r="Q343" s="4"/>
      <c r="R343" s="4"/>
      <c r="S343" s="4"/>
      <c r="T343" s="4"/>
      <c r="U343" s="4"/>
    </row>
    <row r="344" spans="1:21" s="34" customFormat="1" x14ac:dyDescent="0.3">
      <c r="A344" s="33">
        <v>5424</v>
      </c>
      <c r="B344" s="34" t="s">
        <v>335</v>
      </c>
      <c r="C344" s="36">
        <v>19344393</v>
      </c>
      <c r="D344" s="36">
        <v>2794</v>
      </c>
      <c r="E344" s="37">
        <f t="shared" si="57"/>
        <v>6923.5479599141017</v>
      </c>
      <c r="F344" s="38">
        <f t="shared" si="54"/>
        <v>0.72974536328840778</v>
      </c>
      <c r="G344" s="39">
        <f t="shared" si="55"/>
        <v>1538.44425696395</v>
      </c>
      <c r="H344" s="39">
        <f t="shared" si="56"/>
        <v>565.3590563090803</v>
      </c>
      <c r="I344" s="37">
        <f t="shared" si="58"/>
        <v>2103.8033132730302</v>
      </c>
      <c r="J344" s="40">
        <f t="shared" si="59"/>
        <v>-102.88948949135292</v>
      </c>
      <c r="K344" s="37">
        <f t="shared" si="60"/>
        <v>2000.9138237816774</v>
      </c>
      <c r="L344" s="37">
        <f t="shared" si="61"/>
        <v>5878026.4572848463</v>
      </c>
      <c r="M344" s="37">
        <f t="shared" si="62"/>
        <v>5590553.2236460065</v>
      </c>
      <c r="N344" s="41">
        <f>'jan-mar'!M344</f>
        <v>5167366.1446598005</v>
      </c>
      <c r="O344" s="41">
        <f t="shared" si="63"/>
        <v>423187.07898620609</v>
      </c>
      <c r="Q344" s="4"/>
      <c r="R344" s="4"/>
      <c r="S344" s="4"/>
      <c r="T344" s="4"/>
      <c r="U344" s="4"/>
    </row>
    <row r="345" spans="1:21" s="34" customFormat="1" x14ac:dyDescent="0.3">
      <c r="A345" s="33">
        <v>5425</v>
      </c>
      <c r="B345" s="34" t="s">
        <v>435</v>
      </c>
      <c r="C345" s="36">
        <v>18218609</v>
      </c>
      <c r="D345" s="36">
        <v>1829</v>
      </c>
      <c r="E345" s="37">
        <f t="shared" si="57"/>
        <v>9960.9671951886285</v>
      </c>
      <c r="F345" s="38">
        <f t="shared" si="54"/>
        <v>1.0498908459423775</v>
      </c>
      <c r="G345" s="39">
        <f t="shared" si="55"/>
        <v>-284.00728420076592</v>
      </c>
      <c r="H345" s="39">
        <f t="shared" si="56"/>
        <v>0</v>
      </c>
      <c r="I345" s="37">
        <f t="shared" si="58"/>
        <v>-284.00728420076592</v>
      </c>
      <c r="J345" s="40">
        <f t="shared" si="59"/>
        <v>-102.88948949135292</v>
      </c>
      <c r="K345" s="37">
        <f t="shared" si="60"/>
        <v>-386.89677369211881</v>
      </c>
      <c r="L345" s="37">
        <f t="shared" si="61"/>
        <v>-519449.32280320086</v>
      </c>
      <c r="M345" s="37">
        <f t="shared" si="62"/>
        <v>-707634.19908288529</v>
      </c>
      <c r="N345" s="41">
        <f>'jan-mar'!M345</f>
        <v>429017.86746438773</v>
      </c>
      <c r="O345" s="41">
        <f t="shared" si="63"/>
        <v>-1136652.066547273</v>
      </c>
      <c r="Q345" s="4"/>
      <c r="R345" s="4"/>
      <c r="S345" s="4"/>
      <c r="T345" s="4"/>
      <c r="U345" s="4"/>
    </row>
    <row r="346" spans="1:21" s="34" customFormat="1" x14ac:dyDescent="0.3">
      <c r="A346" s="33">
        <v>5426</v>
      </c>
      <c r="B346" s="34" t="s">
        <v>436</v>
      </c>
      <c r="C346" s="36">
        <v>18107467</v>
      </c>
      <c r="D346" s="36">
        <v>2071</v>
      </c>
      <c r="E346" s="37">
        <f t="shared" si="57"/>
        <v>8743.3447609850318</v>
      </c>
      <c r="F346" s="38">
        <f t="shared" si="54"/>
        <v>0.92155284196803322</v>
      </c>
      <c r="G346" s="39">
        <f t="shared" si="55"/>
        <v>446.56617632139205</v>
      </c>
      <c r="H346" s="39">
        <f t="shared" si="56"/>
        <v>0</v>
      </c>
      <c r="I346" s="37">
        <f t="shared" si="58"/>
        <v>446.56617632139205</v>
      </c>
      <c r="J346" s="40">
        <f t="shared" si="59"/>
        <v>-102.88948949135292</v>
      </c>
      <c r="K346" s="37">
        <f t="shared" si="60"/>
        <v>343.6766868300391</v>
      </c>
      <c r="L346" s="37">
        <f t="shared" si="61"/>
        <v>924838.55116160295</v>
      </c>
      <c r="M346" s="37">
        <f t="shared" si="62"/>
        <v>711754.41842501098</v>
      </c>
      <c r="N346" s="41">
        <f>'jan-mar'!M346</f>
        <v>2054346.9452005902</v>
      </c>
      <c r="O346" s="41">
        <f t="shared" si="63"/>
        <v>-1342592.5267755792</v>
      </c>
      <c r="Q346" s="4"/>
      <c r="R346" s="4"/>
      <c r="S346" s="4"/>
      <c r="T346" s="4"/>
      <c r="U346" s="4"/>
    </row>
    <row r="347" spans="1:21" s="34" customFormat="1" x14ac:dyDescent="0.3">
      <c r="A347" s="33">
        <v>5427</v>
      </c>
      <c r="B347" s="34" t="s">
        <v>336</v>
      </c>
      <c r="C347" s="36">
        <v>23339503</v>
      </c>
      <c r="D347" s="36">
        <v>2927</v>
      </c>
      <c r="E347" s="37">
        <f t="shared" si="57"/>
        <v>7973.8650495387765</v>
      </c>
      <c r="F347" s="38">
        <f t="shared" si="54"/>
        <v>0.84044930158331799</v>
      </c>
      <c r="G347" s="39">
        <f t="shared" si="55"/>
        <v>908.25400318914524</v>
      </c>
      <c r="H347" s="39">
        <f t="shared" si="56"/>
        <v>197.74807494044421</v>
      </c>
      <c r="I347" s="37">
        <f t="shared" si="58"/>
        <v>1106.0020781295893</v>
      </c>
      <c r="J347" s="40">
        <f t="shared" si="59"/>
        <v>-102.88948949135292</v>
      </c>
      <c r="K347" s="37">
        <f t="shared" si="60"/>
        <v>1003.1125886382364</v>
      </c>
      <c r="L347" s="37">
        <f t="shared" si="61"/>
        <v>3237268.0826853081</v>
      </c>
      <c r="M347" s="37">
        <f t="shared" si="62"/>
        <v>2936110.5469441181</v>
      </c>
      <c r="N347" s="41">
        <f>'jan-mar'!M347</f>
        <v>3646095.1168286465</v>
      </c>
      <c r="O347" s="41">
        <f t="shared" si="63"/>
        <v>-709984.56988452841</v>
      </c>
      <c r="Q347" s="4"/>
      <c r="R347" s="4"/>
      <c r="S347" s="4"/>
      <c r="T347" s="4"/>
      <c r="U347" s="4"/>
    </row>
    <row r="348" spans="1:21" s="34" customFormat="1" x14ac:dyDescent="0.3">
      <c r="A348" s="33">
        <v>5428</v>
      </c>
      <c r="B348" s="34" t="s">
        <v>337</v>
      </c>
      <c r="C348" s="36">
        <v>35455414</v>
      </c>
      <c r="D348" s="36">
        <v>4861</v>
      </c>
      <c r="E348" s="37">
        <f t="shared" si="57"/>
        <v>7293.8518823287386</v>
      </c>
      <c r="F348" s="38">
        <f t="shared" si="54"/>
        <v>0.76877557900355165</v>
      </c>
      <c r="G348" s="39">
        <f t="shared" si="55"/>
        <v>1316.2619035151679</v>
      </c>
      <c r="H348" s="39">
        <f t="shared" si="56"/>
        <v>435.75268346395745</v>
      </c>
      <c r="I348" s="37">
        <f t="shared" si="58"/>
        <v>1752.0145869791254</v>
      </c>
      <c r="J348" s="40">
        <f t="shared" si="59"/>
        <v>-102.88948949135292</v>
      </c>
      <c r="K348" s="37">
        <f t="shared" si="60"/>
        <v>1649.1250974877726</v>
      </c>
      <c r="L348" s="37">
        <f t="shared" si="61"/>
        <v>8516542.9073055293</v>
      </c>
      <c r="M348" s="37">
        <f t="shared" si="62"/>
        <v>8016397.0988880629</v>
      </c>
      <c r="N348" s="41">
        <f>'jan-mar'!M348</f>
        <v>7309412.5734041864</v>
      </c>
      <c r="O348" s="41">
        <f t="shared" si="63"/>
        <v>706984.52548387647</v>
      </c>
      <c r="Q348" s="4"/>
      <c r="R348" s="4"/>
      <c r="S348" s="4"/>
      <c r="T348" s="4"/>
      <c r="U348" s="4"/>
    </row>
    <row r="349" spans="1:21" s="34" customFormat="1" x14ac:dyDescent="0.3">
      <c r="A349" s="33">
        <v>5429</v>
      </c>
      <c r="B349" s="34" t="s">
        <v>338</v>
      </c>
      <c r="C349" s="36">
        <v>11405770</v>
      </c>
      <c r="D349" s="36">
        <v>1191</v>
      </c>
      <c r="E349" s="37">
        <f t="shared" si="57"/>
        <v>9576.6330814441644</v>
      </c>
      <c r="F349" s="38">
        <f t="shared" si="54"/>
        <v>1.009381841154309</v>
      </c>
      <c r="G349" s="39">
        <f t="shared" si="55"/>
        <v>-53.406815954087506</v>
      </c>
      <c r="H349" s="39">
        <f t="shared" si="56"/>
        <v>0</v>
      </c>
      <c r="I349" s="37">
        <f t="shared" si="58"/>
        <v>-53.406815954087506</v>
      </c>
      <c r="J349" s="40">
        <f t="shared" si="59"/>
        <v>-102.88948949135292</v>
      </c>
      <c r="K349" s="37">
        <f t="shared" si="60"/>
        <v>-156.29630544544042</v>
      </c>
      <c r="L349" s="37">
        <f t="shared" si="61"/>
        <v>-63607.517801318216</v>
      </c>
      <c r="M349" s="37">
        <f t="shared" si="62"/>
        <v>-186148.89978551955</v>
      </c>
      <c r="N349" s="41">
        <f>'jan-mar'!M349</f>
        <v>495693.11019687523</v>
      </c>
      <c r="O349" s="41">
        <f t="shared" si="63"/>
        <v>-681842.00998239475</v>
      </c>
      <c r="Q349" s="4"/>
      <c r="R349" s="4"/>
      <c r="S349" s="4"/>
      <c r="T349" s="4"/>
      <c r="U349" s="4"/>
    </row>
    <row r="350" spans="1:21" s="34" customFormat="1" x14ac:dyDescent="0.3">
      <c r="A350" s="33">
        <v>5430</v>
      </c>
      <c r="B350" s="34" t="s">
        <v>437</v>
      </c>
      <c r="C350" s="36">
        <v>18040358</v>
      </c>
      <c r="D350" s="36">
        <v>2910</v>
      </c>
      <c r="E350" s="37">
        <f t="shared" si="57"/>
        <v>6199.4357388316148</v>
      </c>
      <c r="F350" s="38">
        <f t="shared" si="54"/>
        <v>0.6534235787214715</v>
      </c>
      <c r="G350" s="39">
        <f t="shared" si="55"/>
        <v>1972.9115896134422</v>
      </c>
      <c r="H350" s="39">
        <f t="shared" si="56"/>
        <v>818.79833368795073</v>
      </c>
      <c r="I350" s="37">
        <f t="shared" si="58"/>
        <v>2791.7099233013928</v>
      </c>
      <c r="J350" s="40">
        <f t="shared" si="59"/>
        <v>-102.88948949135292</v>
      </c>
      <c r="K350" s="37">
        <f t="shared" si="60"/>
        <v>2688.82043381004</v>
      </c>
      <c r="L350" s="37">
        <f t="shared" si="61"/>
        <v>8123875.8768070526</v>
      </c>
      <c r="M350" s="37">
        <f t="shared" si="62"/>
        <v>7824467.4623872163</v>
      </c>
      <c r="N350" s="41">
        <f>'jan-mar'!M350</f>
        <v>8145842.121889771</v>
      </c>
      <c r="O350" s="41">
        <f t="shared" si="63"/>
        <v>-321374.65950255468</v>
      </c>
      <c r="Q350" s="4"/>
      <c r="R350" s="4"/>
      <c r="S350" s="4"/>
      <c r="T350" s="4"/>
      <c r="U350" s="4"/>
    </row>
    <row r="351" spans="1:21" s="34" customFormat="1" x14ac:dyDescent="0.3">
      <c r="A351" s="33">
        <v>5432</v>
      </c>
      <c r="B351" s="34" t="s">
        <v>343</v>
      </c>
      <c r="C351" s="36">
        <v>6026381</v>
      </c>
      <c r="D351" s="36">
        <v>888</v>
      </c>
      <c r="E351" s="37">
        <f t="shared" si="57"/>
        <v>6786.4650900900897</v>
      </c>
      <c r="F351" s="38">
        <f t="shared" si="54"/>
        <v>0.71529676132601416</v>
      </c>
      <c r="G351" s="39">
        <f t="shared" si="55"/>
        <v>1620.6939788583572</v>
      </c>
      <c r="H351" s="39">
        <f t="shared" si="56"/>
        <v>613.33806074748452</v>
      </c>
      <c r="I351" s="37">
        <f t="shared" si="58"/>
        <v>2234.0320396058419</v>
      </c>
      <c r="J351" s="40">
        <f t="shared" si="59"/>
        <v>-102.88948949135292</v>
      </c>
      <c r="K351" s="37">
        <f t="shared" si="60"/>
        <v>2131.142550114489</v>
      </c>
      <c r="L351" s="37">
        <f t="shared" si="61"/>
        <v>1983820.4511699877</v>
      </c>
      <c r="M351" s="37">
        <f t="shared" si="62"/>
        <v>1892454.5845016662</v>
      </c>
      <c r="N351" s="41">
        <f>'jan-mar'!M351</f>
        <v>1775308.1532777036</v>
      </c>
      <c r="O351" s="41">
        <f t="shared" si="63"/>
        <v>117146.43122396269</v>
      </c>
      <c r="Q351" s="4"/>
      <c r="R351" s="4"/>
      <c r="S351" s="4"/>
      <c r="T351" s="4"/>
      <c r="U351" s="4"/>
    </row>
    <row r="352" spans="1:21" s="34" customFormat="1" x14ac:dyDescent="0.3">
      <c r="A352" s="33">
        <v>5433</v>
      </c>
      <c r="B352" s="34" t="s">
        <v>344</v>
      </c>
      <c r="C352" s="36">
        <v>6859493</v>
      </c>
      <c r="D352" s="36">
        <v>1005</v>
      </c>
      <c r="E352" s="37">
        <f t="shared" si="57"/>
        <v>6825.3661691542293</v>
      </c>
      <c r="F352" s="38">
        <f t="shared" si="54"/>
        <v>0.71939695420953742</v>
      </c>
      <c r="G352" s="39">
        <f t="shared" si="55"/>
        <v>1597.3533314198735</v>
      </c>
      <c r="H352" s="39">
        <f t="shared" si="56"/>
        <v>599.72268307503566</v>
      </c>
      <c r="I352" s="37">
        <f t="shared" si="58"/>
        <v>2197.076014494909</v>
      </c>
      <c r="J352" s="40">
        <f t="shared" si="59"/>
        <v>-102.88948949135292</v>
      </c>
      <c r="K352" s="37">
        <f t="shared" si="60"/>
        <v>2094.1865250035562</v>
      </c>
      <c r="L352" s="37">
        <f t="shared" si="61"/>
        <v>2208061.3945673835</v>
      </c>
      <c r="M352" s="37">
        <f t="shared" si="62"/>
        <v>2104657.4576285738</v>
      </c>
      <c r="N352" s="41">
        <f>'jan-mar'!M352</f>
        <v>1891136.0096217252</v>
      </c>
      <c r="O352" s="41">
        <f t="shared" si="63"/>
        <v>213521.44800684857</v>
      </c>
      <c r="Q352" s="4"/>
      <c r="R352" s="4"/>
      <c r="S352" s="4"/>
      <c r="T352" s="4"/>
      <c r="U352" s="4"/>
    </row>
    <row r="353" spans="1:21" s="34" customFormat="1" x14ac:dyDescent="0.3">
      <c r="A353" s="33">
        <v>5434</v>
      </c>
      <c r="B353" s="34" t="s">
        <v>345</v>
      </c>
      <c r="C353" s="36">
        <v>10216602</v>
      </c>
      <c r="D353" s="36">
        <v>1225</v>
      </c>
      <c r="E353" s="37">
        <f t="shared" si="57"/>
        <v>8340.0832653061225</v>
      </c>
      <c r="F353" s="38">
        <f t="shared" si="54"/>
        <v>0.87904888180653196</v>
      </c>
      <c r="G353" s="39">
        <f t="shared" si="55"/>
        <v>688.52307372873759</v>
      </c>
      <c r="H353" s="39">
        <f t="shared" si="56"/>
        <v>69.571699421873106</v>
      </c>
      <c r="I353" s="37">
        <f t="shared" si="58"/>
        <v>758.09477315061065</v>
      </c>
      <c r="J353" s="40">
        <f t="shared" si="59"/>
        <v>-102.88948949135292</v>
      </c>
      <c r="K353" s="37">
        <f t="shared" si="60"/>
        <v>655.2052836592577</v>
      </c>
      <c r="L353" s="37">
        <f t="shared" si="61"/>
        <v>928666.09710949799</v>
      </c>
      <c r="M353" s="37">
        <f t="shared" si="62"/>
        <v>802626.4724825907</v>
      </c>
      <c r="N353" s="41">
        <f>'jan-mar'!M353</f>
        <v>593198.01471304824</v>
      </c>
      <c r="O353" s="41">
        <f t="shared" si="63"/>
        <v>209428.45776954247</v>
      </c>
      <c r="Q353" s="4"/>
      <c r="R353" s="4"/>
      <c r="S353" s="4"/>
      <c r="T353" s="4"/>
      <c r="U353" s="4"/>
    </row>
    <row r="354" spans="1:21" s="34" customFormat="1" x14ac:dyDescent="0.3">
      <c r="A354" s="33">
        <v>5435</v>
      </c>
      <c r="B354" s="34" t="s">
        <v>346</v>
      </c>
      <c r="C354" s="36">
        <v>26977750</v>
      </c>
      <c r="D354" s="36">
        <v>3162</v>
      </c>
      <c r="E354" s="37">
        <f t="shared" si="57"/>
        <v>8531.8627450980384</v>
      </c>
      <c r="F354" s="38">
        <f t="shared" si="54"/>
        <v>0.8992625333855051</v>
      </c>
      <c r="G354" s="39">
        <f t="shared" si="55"/>
        <v>573.45538585358804</v>
      </c>
      <c r="H354" s="39">
        <f t="shared" si="56"/>
        <v>2.4488814947025275</v>
      </c>
      <c r="I354" s="37">
        <f t="shared" si="58"/>
        <v>575.90426734829055</v>
      </c>
      <c r="J354" s="40">
        <f t="shared" si="59"/>
        <v>-102.88948949135292</v>
      </c>
      <c r="K354" s="37">
        <f t="shared" si="60"/>
        <v>473.0147778569376</v>
      </c>
      <c r="L354" s="37">
        <f t="shared" si="61"/>
        <v>1821009.2933552947</v>
      </c>
      <c r="M354" s="37">
        <f t="shared" si="62"/>
        <v>1495672.7275836368</v>
      </c>
      <c r="N354" s="41">
        <f>'jan-mar'!M354</f>
        <v>1358085.4013791098</v>
      </c>
      <c r="O354" s="41">
        <f t="shared" si="63"/>
        <v>137587.32620452694</v>
      </c>
      <c r="Q354" s="4"/>
      <c r="R354" s="4"/>
      <c r="S354" s="4"/>
      <c r="T354" s="4"/>
      <c r="U354" s="4"/>
    </row>
    <row r="355" spans="1:21" s="34" customFormat="1" x14ac:dyDescent="0.3">
      <c r="A355" s="33">
        <v>5436</v>
      </c>
      <c r="B355" s="34" t="s">
        <v>438</v>
      </c>
      <c r="C355" s="36">
        <v>30959337</v>
      </c>
      <c r="D355" s="36">
        <v>3998</v>
      </c>
      <c r="E355" s="37">
        <f t="shared" si="57"/>
        <v>7743.706103051526</v>
      </c>
      <c r="F355" s="38">
        <f t="shared" si="54"/>
        <v>0.81619043532127222</v>
      </c>
      <c r="G355" s="39">
        <f t="shared" si="55"/>
        <v>1046.3493710814955</v>
      </c>
      <c r="H355" s="39">
        <f t="shared" si="56"/>
        <v>278.30370621098183</v>
      </c>
      <c r="I355" s="37">
        <f t="shared" si="58"/>
        <v>1324.6530772924773</v>
      </c>
      <c r="J355" s="40">
        <f t="shared" si="59"/>
        <v>-102.88948949135292</v>
      </c>
      <c r="K355" s="37">
        <f t="shared" si="60"/>
        <v>1221.7635878011245</v>
      </c>
      <c r="L355" s="37">
        <f t="shared" si="61"/>
        <v>5295963.0030153245</v>
      </c>
      <c r="M355" s="37">
        <f t="shared" si="62"/>
        <v>4884610.8240288952</v>
      </c>
      <c r="N355" s="41">
        <f>'jan-mar'!M355</f>
        <v>4231301.6979777692</v>
      </c>
      <c r="O355" s="41">
        <f t="shared" si="63"/>
        <v>653309.12605112605</v>
      </c>
      <c r="Q355" s="4"/>
      <c r="R355" s="4"/>
      <c r="S355" s="4"/>
      <c r="T355" s="4"/>
      <c r="U355" s="4"/>
    </row>
    <row r="356" spans="1:21" s="34" customFormat="1" x14ac:dyDescent="0.3">
      <c r="A356" s="33">
        <v>5437</v>
      </c>
      <c r="B356" s="34" t="s">
        <v>388</v>
      </c>
      <c r="C356" s="36">
        <v>18755054</v>
      </c>
      <c r="D356" s="36">
        <v>2628</v>
      </c>
      <c r="E356" s="37">
        <f t="shared" si="57"/>
        <v>7136.6263318112633</v>
      </c>
      <c r="F356" s="38">
        <f t="shared" si="54"/>
        <v>0.75220392858025942</v>
      </c>
      <c r="G356" s="39">
        <f t="shared" si="55"/>
        <v>1410.5972338256531</v>
      </c>
      <c r="H356" s="39">
        <f t="shared" si="56"/>
        <v>490.7816261450738</v>
      </c>
      <c r="I356" s="37">
        <f t="shared" si="58"/>
        <v>1901.3788599707268</v>
      </c>
      <c r="J356" s="40">
        <f t="shared" si="59"/>
        <v>-102.88948949135292</v>
      </c>
      <c r="K356" s="37">
        <f t="shared" si="60"/>
        <v>1798.489370479374</v>
      </c>
      <c r="L356" s="37">
        <f t="shared" si="61"/>
        <v>4996823.64400307</v>
      </c>
      <c r="M356" s="37">
        <f t="shared" si="62"/>
        <v>4726430.0656197947</v>
      </c>
      <c r="N356" s="41">
        <f>'jan-mar'!M356</f>
        <v>4238962.2117272569</v>
      </c>
      <c r="O356" s="41">
        <f t="shared" si="63"/>
        <v>487467.85389253777</v>
      </c>
      <c r="Q356" s="4"/>
      <c r="R356" s="4"/>
      <c r="S356" s="4"/>
      <c r="T356" s="4"/>
      <c r="U356" s="4"/>
    </row>
    <row r="357" spans="1:21" s="34" customFormat="1" x14ac:dyDescent="0.3">
      <c r="A357" s="33">
        <v>5438</v>
      </c>
      <c r="B357" s="34" t="s">
        <v>347</v>
      </c>
      <c r="C357" s="36">
        <v>13158842</v>
      </c>
      <c r="D357" s="36">
        <v>1290</v>
      </c>
      <c r="E357" s="37">
        <f t="shared" si="57"/>
        <v>10200.652713178295</v>
      </c>
      <c r="F357" s="38">
        <f t="shared" si="54"/>
        <v>1.0751538175305038</v>
      </c>
      <c r="G357" s="39">
        <f t="shared" si="55"/>
        <v>-427.81859499456584</v>
      </c>
      <c r="H357" s="39">
        <f t="shared" si="56"/>
        <v>0</v>
      </c>
      <c r="I357" s="37">
        <f t="shared" si="58"/>
        <v>-427.81859499456584</v>
      </c>
      <c r="J357" s="40">
        <f t="shared" si="59"/>
        <v>-102.88948949135292</v>
      </c>
      <c r="K357" s="37">
        <f t="shared" si="60"/>
        <v>-530.70808448591879</v>
      </c>
      <c r="L357" s="37">
        <f t="shared" si="61"/>
        <v>-551885.9875429899</v>
      </c>
      <c r="M357" s="37">
        <f t="shared" si="62"/>
        <v>-684613.42898683529</v>
      </c>
      <c r="N357" s="41">
        <f>'jan-mar'!M357</f>
        <v>64540.407014248391</v>
      </c>
      <c r="O357" s="41">
        <f t="shared" si="63"/>
        <v>-749153.83600108372</v>
      </c>
      <c r="Q357" s="4"/>
      <c r="R357" s="4"/>
      <c r="S357" s="4"/>
      <c r="T357" s="4"/>
      <c r="U357" s="4"/>
    </row>
    <row r="358" spans="1:21" s="34" customFormat="1" x14ac:dyDescent="0.3">
      <c r="A358" s="33">
        <v>5439</v>
      </c>
      <c r="B358" s="34" t="s">
        <v>348</v>
      </c>
      <c r="C358" s="36">
        <v>7971247</v>
      </c>
      <c r="D358" s="36">
        <v>1132</v>
      </c>
      <c r="E358" s="37">
        <f t="shared" si="57"/>
        <v>7041.7376325088335</v>
      </c>
      <c r="F358" s="38">
        <f t="shared" si="54"/>
        <v>0.74220261296212142</v>
      </c>
      <c r="G358" s="39">
        <f t="shared" si="55"/>
        <v>1467.5304534071111</v>
      </c>
      <c r="H358" s="39">
        <f t="shared" si="56"/>
        <v>523.99267090092428</v>
      </c>
      <c r="I358" s="37">
        <f t="shared" si="58"/>
        <v>1991.5231243080352</v>
      </c>
      <c r="J358" s="40">
        <f t="shared" si="59"/>
        <v>-102.88948949135292</v>
      </c>
      <c r="K358" s="37">
        <f t="shared" si="60"/>
        <v>1888.6336348166824</v>
      </c>
      <c r="L358" s="37">
        <f t="shared" si="61"/>
        <v>2254404.176716696</v>
      </c>
      <c r="M358" s="37">
        <f t="shared" si="62"/>
        <v>2137933.2746124845</v>
      </c>
      <c r="N358" s="41">
        <f>'jan-mar'!M358</f>
        <v>2351992.3571062619</v>
      </c>
      <c r="O358" s="41">
        <f t="shared" si="63"/>
        <v>-214059.08249377739</v>
      </c>
      <c r="Q358" s="4"/>
      <c r="R358" s="4"/>
      <c r="S358" s="4"/>
      <c r="T358" s="4"/>
      <c r="U358" s="4"/>
    </row>
    <row r="359" spans="1:21" s="34" customFormat="1" x14ac:dyDescent="0.3">
      <c r="A359" s="33">
        <v>5440</v>
      </c>
      <c r="B359" s="34" t="s">
        <v>349</v>
      </c>
      <c r="C359" s="36">
        <v>7657734</v>
      </c>
      <c r="D359" s="36">
        <v>957</v>
      </c>
      <c r="E359" s="37">
        <f t="shared" si="57"/>
        <v>8001.8119122257058</v>
      </c>
      <c r="F359" s="38">
        <f t="shared" si="54"/>
        <v>0.84339491466815852</v>
      </c>
      <c r="G359" s="39">
        <f t="shared" si="55"/>
        <v>891.4858855769877</v>
      </c>
      <c r="H359" s="39">
        <f t="shared" si="56"/>
        <v>187.96667300001894</v>
      </c>
      <c r="I359" s="37">
        <f t="shared" si="58"/>
        <v>1079.4525585770066</v>
      </c>
      <c r="J359" s="40">
        <f t="shared" si="59"/>
        <v>-102.88948949135292</v>
      </c>
      <c r="K359" s="37">
        <f t="shared" si="60"/>
        <v>976.56306908565364</v>
      </c>
      <c r="L359" s="37">
        <f t="shared" si="61"/>
        <v>1033036.0985581953</v>
      </c>
      <c r="M359" s="37">
        <f t="shared" si="62"/>
        <v>934570.85711497057</v>
      </c>
      <c r="N359" s="41">
        <f>'jan-mar'!M359</f>
        <v>840521.46214725461</v>
      </c>
      <c r="O359" s="41">
        <f t="shared" si="63"/>
        <v>94049.394967715954</v>
      </c>
      <c r="Q359" s="4"/>
      <c r="R359" s="4"/>
      <c r="S359" s="4"/>
      <c r="T359" s="4"/>
      <c r="U359" s="4"/>
    </row>
    <row r="360" spans="1:21" s="34" customFormat="1" x14ac:dyDescent="0.3">
      <c r="A360" s="33">
        <v>5441</v>
      </c>
      <c r="B360" s="34" t="s">
        <v>389</v>
      </c>
      <c r="C360" s="36">
        <v>21578224</v>
      </c>
      <c r="D360" s="36">
        <v>2918</v>
      </c>
      <c r="E360" s="37">
        <f t="shared" si="57"/>
        <v>7394.8677176148049</v>
      </c>
      <c r="F360" s="38">
        <f t="shared" si="54"/>
        <v>0.7794226977706219</v>
      </c>
      <c r="G360" s="39">
        <f t="shared" si="55"/>
        <v>1255.6524023435281</v>
      </c>
      <c r="H360" s="39">
        <f t="shared" si="56"/>
        <v>400.39714111383427</v>
      </c>
      <c r="I360" s="37">
        <f t="shared" si="58"/>
        <v>1656.0495434573625</v>
      </c>
      <c r="J360" s="40">
        <f t="shared" si="59"/>
        <v>-102.88948949135292</v>
      </c>
      <c r="K360" s="37">
        <f t="shared" si="60"/>
        <v>1553.1600539660096</v>
      </c>
      <c r="L360" s="37">
        <f t="shared" si="61"/>
        <v>4832352.5678085834</v>
      </c>
      <c r="M360" s="37">
        <f t="shared" si="62"/>
        <v>4532121.0374728162</v>
      </c>
      <c r="N360" s="41">
        <f>'jan-mar'!M360</f>
        <v>4768108.1048021829</v>
      </c>
      <c r="O360" s="41">
        <f t="shared" si="63"/>
        <v>-235987.06732936669</v>
      </c>
      <c r="Q360" s="4"/>
      <c r="R360" s="4"/>
      <c r="S360" s="4"/>
      <c r="T360" s="4"/>
      <c r="U360" s="4"/>
    </row>
    <row r="361" spans="1:21" s="34" customFormat="1" x14ac:dyDescent="0.3">
      <c r="A361" s="33">
        <v>5442</v>
      </c>
      <c r="B361" s="34" t="s">
        <v>390</v>
      </c>
      <c r="C361" s="36">
        <v>5734214</v>
      </c>
      <c r="D361" s="36">
        <v>926</v>
      </c>
      <c r="E361" s="37">
        <f t="shared" si="57"/>
        <v>6192.4557235421171</v>
      </c>
      <c r="F361" s="38">
        <f t="shared" si="54"/>
        <v>0.65268788167384739</v>
      </c>
      <c r="G361" s="39">
        <f t="shared" si="55"/>
        <v>1977.0995987871408</v>
      </c>
      <c r="H361" s="39">
        <f t="shared" si="56"/>
        <v>821.24133903927498</v>
      </c>
      <c r="I361" s="37">
        <f t="shared" si="58"/>
        <v>2798.3409378264159</v>
      </c>
      <c r="J361" s="40">
        <f t="shared" si="59"/>
        <v>-102.88948949135292</v>
      </c>
      <c r="K361" s="37">
        <f t="shared" si="60"/>
        <v>2695.4514483350631</v>
      </c>
      <c r="L361" s="37">
        <f t="shared" si="61"/>
        <v>2591263.7084272611</v>
      </c>
      <c r="M361" s="37">
        <f t="shared" si="62"/>
        <v>2495988.0411582682</v>
      </c>
      <c r="N361" s="41">
        <f>'jan-mar'!M361</f>
        <v>2474663.1596116591</v>
      </c>
      <c r="O361" s="41">
        <f t="shared" si="63"/>
        <v>21324.881546609104</v>
      </c>
      <c r="Q361" s="4"/>
      <c r="R361" s="4"/>
      <c r="S361" s="4"/>
      <c r="T361" s="4"/>
      <c r="U361" s="4"/>
    </row>
    <row r="362" spans="1:21" s="34" customFormat="1" x14ac:dyDescent="0.3">
      <c r="A362" s="33">
        <v>5443</v>
      </c>
      <c r="B362" s="34" t="s">
        <v>350</v>
      </c>
      <c r="C362" s="36">
        <v>18217663</v>
      </c>
      <c r="D362" s="36">
        <v>2221</v>
      </c>
      <c r="E362" s="37">
        <f t="shared" si="57"/>
        <v>8202.4597028365606</v>
      </c>
      <c r="F362" s="38">
        <f t="shared" si="54"/>
        <v>0.86454329057312607</v>
      </c>
      <c r="G362" s="39">
        <f t="shared" si="55"/>
        <v>771.09721121047471</v>
      </c>
      <c r="H362" s="39">
        <f t="shared" si="56"/>
        <v>117.73994628621976</v>
      </c>
      <c r="I362" s="37">
        <f t="shared" si="58"/>
        <v>888.83715749669443</v>
      </c>
      <c r="J362" s="40">
        <f t="shared" si="59"/>
        <v>-102.88948949135292</v>
      </c>
      <c r="K362" s="37">
        <f t="shared" si="60"/>
        <v>785.94766800534148</v>
      </c>
      <c r="L362" s="37">
        <f t="shared" si="61"/>
        <v>1974107.3268001582</v>
      </c>
      <c r="M362" s="37">
        <f t="shared" si="62"/>
        <v>1745589.7706398633</v>
      </c>
      <c r="N362" s="41">
        <f>'jan-mar'!M362</f>
        <v>1365297.0123083107</v>
      </c>
      <c r="O362" s="41">
        <f t="shared" si="63"/>
        <v>380292.75833155261</v>
      </c>
      <c r="Q362" s="4"/>
      <c r="R362" s="4"/>
      <c r="S362" s="4"/>
      <c r="T362" s="4"/>
      <c r="U362" s="4"/>
    </row>
    <row r="363" spans="1:21" s="34" customFormat="1" x14ac:dyDescent="0.3">
      <c r="A363" s="33">
        <v>5444</v>
      </c>
      <c r="B363" s="34" t="s">
        <v>351</v>
      </c>
      <c r="C363" s="36">
        <v>87682914</v>
      </c>
      <c r="D363" s="36">
        <v>10158</v>
      </c>
      <c r="E363" s="37">
        <f t="shared" si="57"/>
        <v>8631.9072652096875</v>
      </c>
      <c r="F363" s="38">
        <f t="shared" si="54"/>
        <v>0.90980727505503423</v>
      </c>
      <c r="G363" s="39">
        <f t="shared" si="55"/>
        <v>513.42867378659867</v>
      </c>
      <c r="H363" s="39">
        <f t="shared" si="56"/>
        <v>0</v>
      </c>
      <c r="I363" s="37">
        <f t="shared" si="58"/>
        <v>513.42867378659867</v>
      </c>
      <c r="J363" s="40">
        <f t="shared" si="59"/>
        <v>-102.88948949135292</v>
      </c>
      <c r="K363" s="37">
        <f t="shared" si="60"/>
        <v>410.53918429524572</v>
      </c>
      <c r="L363" s="37">
        <f t="shared" si="61"/>
        <v>5215408.4683242692</v>
      </c>
      <c r="M363" s="37">
        <f t="shared" si="62"/>
        <v>4170257.034071106</v>
      </c>
      <c r="N363" s="41">
        <f>'jan-mar'!M363</f>
        <v>4563007.4431400998</v>
      </c>
      <c r="O363" s="41">
        <f t="shared" si="63"/>
        <v>-392750.40906899376</v>
      </c>
      <c r="Q363" s="4"/>
      <c r="R363" s="4"/>
      <c r="S363" s="4"/>
      <c r="T363" s="4"/>
      <c r="U363" s="4"/>
    </row>
    <row r="364" spans="1:21" s="34" customFormat="1" x14ac:dyDescent="0.3">
      <c r="A364" s="33"/>
      <c r="C364" s="36"/>
      <c r="D364" s="36"/>
      <c r="E364" s="37"/>
      <c r="F364" s="38"/>
      <c r="G364" s="39"/>
      <c r="H364" s="39"/>
      <c r="I364" s="37"/>
      <c r="J364" s="40"/>
      <c r="K364" s="37"/>
      <c r="L364" s="37"/>
      <c r="M364" s="37"/>
      <c r="N364" s="41"/>
      <c r="O364" s="41"/>
      <c r="Q364" s="4"/>
      <c r="R364" s="4"/>
      <c r="S364" s="4"/>
      <c r="T364" s="4"/>
      <c r="U364" s="4"/>
    </row>
    <row r="365" spans="1:21" s="60" customFormat="1" ht="13.5" thickBot="1" x14ac:dyDescent="0.35">
      <c r="A365" s="44"/>
      <c r="B365" s="44" t="s">
        <v>32</v>
      </c>
      <c r="C365" s="45">
        <f>SUM(C8:C363)</f>
        <v>50925568600</v>
      </c>
      <c r="D365" s="46">
        <f>SUM(D8:D363)</f>
        <v>5367580</v>
      </c>
      <c r="E365" s="46">
        <f>(C365)/D365</f>
        <v>9487.6217215206852</v>
      </c>
      <c r="F365" s="47">
        <f>IF(C365&gt;0,E365/E$365,"")</f>
        <v>1</v>
      </c>
      <c r="G365" s="48"/>
      <c r="H365" s="48"/>
      <c r="I365" s="46"/>
      <c r="J365" s="49"/>
      <c r="K365" s="46"/>
      <c r="L365" s="46">
        <f>SUM(L8:L363)</f>
        <v>552267566.00399613</v>
      </c>
      <c r="M365" s="46">
        <f>SUM(M8:M363)</f>
        <v>-4.5634806156158447E-7</v>
      </c>
      <c r="N365" s="46">
        <f>'jan-mar'!M365</f>
        <v>3.6973506212234497E-7</v>
      </c>
      <c r="O365" s="46">
        <f t="shared" ref="O365" si="64">M365-N365</f>
        <v>-8.2608312368392944E-7</v>
      </c>
      <c r="Q365" s="4"/>
      <c r="R365" s="4"/>
      <c r="S365" s="4"/>
      <c r="T365" s="4"/>
      <c r="U365" s="4"/>
    </row>
    <row r="366" spans="1:21" s="34" customFormat="1" ht="13.5" thickTop="1" x14ac:dyDescent="0.3">
      <c r="A366" s="50"/>
      <c r="B366" s="50"/>
      <c r="C366" s="50"/>
      <c r="D366" s="2"/>
      <c r="E366" s="37"/>
      <c r="F366" s="38"/>
      <c r="G366" s="39"/>
      <c r="H366" s="39"/>
      <c r="I366" s="37"/>
      <c r="J366" s="40"/>
      <c r="K366" s="37"/>
      <c r="L366" s="37"/>
      <c r="M366" s="37"/>
      <c r="O366" s="51"/>
      <c r="Q366" s="4"/>
      <c r="R366" s="4"/>
      <c r="S366" s="4"/>
      <c r="T366" s="4"/>
      <c r="U366" s="4"/>
    </row>
    <row r="367" spans="1:21" s="34" customFormat="1" x14ac:dyDescent="0.3">
      <c r="A367" s="52" t="s">
        <v>33</v>
      </c>
      <c r="B367" s="52"/>
      <c r="C367" s="52"/>
      <c r="D367" s="53">
        <f>L365</f>
        <v>552267566.00399613</v>
      </c>
      <c r="E367" s="54" t="s">
        <v>34</v>
      </c>
      <c r="F367" s="55">
        <f>D365</f>
        <v>5367580</v>
      </c>
      <c r="G367" s="54" t="s">
        <v>35</v>
      </c>
      <c r="H367" s="54"/>
      <c r="I367" s="56">
        <f>-L365/D365</f>
        <v>-102.88948949135292</v>
      </c>
      <c r="J367" s="57" t="s">
        <v>36</v>
      </c>
      <c r="M367" s="58"/>
      <c r="Q367" s="4"/>
      <c r="R367" s="4"/>
      <c r="S367" s="4"/>
      <c r="T367" s="4"/>
      <c r="U367" s="4"/>
    </row>
  </sheetData>
  <mergeCells count="6">
    <mergeCell ref="A1:M1"/>
    <mergeCell ref="A2:A5"/>
    <mergeCell ref="B2:B5"/>
    <mergeCell ref="E2:F2"/>
    <mergeCell ref="G2:K2"/>
    <mergeCell ref="L2:M2"/>
  </mergeCells>
  <pageMargins left="0.70866141732283472" right="0.70866141732283472" top="0.78740157480314965" bottom="0.78740157480314965" header="0.31496062992125984" footer="0.31496062992125984"/>
  <pageSetup paperSize="9" scale="96" fitToHeight="14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367"/>
  <sheetViews>
    <sheetView workbookViewId="0">
      <pane xSplit="2" ySplit="7" topLeftCell="C344" activePane="bottomRight" state="frozen"/>
      <selection pane="topRight" activeCell="C1" sqref="C1"/>
      <selection pane="bottomLeft" activeCell="A8" sqref="A8"/>
      <selection pane="bottomRight" activeCell="L345" sqref="L345"/>
    </sheetView>
  </sheetViews>
  <sheetFormatPr baseColWidth="10" defaultColWidth="6.453125" defaultRowHeight="13" x14ac:dyDescent="0.3"/>
  <cols>
    <col min="1" max="1" width="6.453125" style="2" customWidth="1"/>
    <col min="2" max="2" width="14" style="2" bestFit="1" customWidth="1"/>
    <col min="3" max="3" width="14.1796875" style="2" customWidth="1"/>
    <col min="4" max="6" width="11.453125" style="2" customWidth="1"/>
    <col min="7" max="8" width="11.453125" style="61" customWidth="1"/>
    <col min="9" max="9" width="11.453125" style="2" customWidth="1"/>
    <col min="10" max="10" width="11.453125" style="62" customWidth="1"/>
    <col min="11" max="11" width="11.453125" style="2" customWidth="1"/>
    <col min="12" max="13" width="12.54296875" style="2" customWidth="1"/>
    <col min="14" max="15" width="11.453125" style="2" customWidth="1"/>
    <col min="16" max="16" width="6.453125" style="2" customWidth="1"/>
    <col min="17" max="20" width="6.453125" style="4" customWidth="1"/>
    <col min="21" max="16384" width="6.453125" style="2"/>
  </cols>
  <sheetData>
    <row r="1" spans="1:20" ht="22.5" customHeight="1" x14ac:dyDescent="0.3">
      <c r="A1" s="82" t="s">
        <v>397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3"/>
      <c r="N1" s="3"/>
      <c r="O1" s="3"/>
    </row>
    <row r="2" spans="1:20" x14ac:dyDescent="0.3">
      <c r="A2" s="84" t="s">
        <v>0</v>
      </c>
      <c r="B2" s="84" t="s">
        <v>1</v>
      </c>
      <c r="C2" s="5" t="s">
        <v>2</v>
      </c>
      <c r="D2" s="6" t="s">
        <v>3</v>
      </c>
      <c r="E2" s="87" t="s">
        <v>398</v>
      </c>
      <c r="F2" s="88"/>
      <c r="G2" s="87" t="s">
        <v>4</v>
      </c>
      <c r="H2" s="89"/>
      <c r="I2" s="89"/>
      <c r="J2" s="89"/>
      <c r="K2" s="88"/>
      <c r="L2" s="87" t="s">
        <v>5</v>
      </c>
      <c r="M2" s="88"/>
      <c r="N2" s="7" t="s">
        <v>6</v>
      </c>
      <c r="O2" s="7" t="s">
        <v>7</v>
      </c>
    </row>
    <row r="3" spans="1:20" x14ac:dyDescent="0.3">
      <c r="A3" s="85"/>
      <c r="B3" s="85"/>
      <c r="C3" s="8" t="s">
        <v>42</v>
      </c>
      <c r="D3" s="9" t="s">
        <v>439</v>
      </c>
      <c r="E3" s="10" t="s">
        <v>9</v>
      </c>
      <c r="F3" s="11" t="s">
        <v>10</v>
      </c>
      <c r="G3" s="12" t="s">
        <v>11</v>
      </c>
      <c r="H3" s="70" t="s">
        <v>12</v>
      </c>
      <c r="I3" s="10" t="s">
        <v>13</v>
      </c>
      <c r="J3" s="13" t="s">
        <v>14</v>
      </c>
      <c r="K3" s="14" t="s">
        <v>15</v>
      </c>
      <c r="L3" s="15" t="s">
        <v>13</v>
      </c>
      <c r="M3" s="16" t="s">
        <v>6</v>
      </c>
      <c r="N3" s="17" t="s">
        <v>16</v>
      </c>
      <c r="O3" s="17" t="s">
        <v>17</v>
      </c>
    </row>
    <row r="4" spans="1:20" x14ac:dyDescent="0.3">
      <c r="A4" s="85"/>
      <c r="B4" s="85"/>
      <c r="C4" s="9"/>
      <c r="D4" s="9"/>
      <c r="E4" s="18"/>
      <c r="F4" s="16" t="s">
        <v>18</v>
      </c>
      <c r="G4" s="19" t="s">
        <v>19</v>
      </c>
      <c r="H4" s="71" t="s">
        <v>20</v>
      </c>
      <c r="I4" s="18" t="s">
        <v>16</v>
      </c>
      <c r="J4" s="20" t="s">
        <v>21</v>
      </c>
      <c r="K4" s="15" t="s">
        <v>22</v>
      </c>
      <c r="L4" s="15" t="s">
        <v>23</v>
      </c>
      <c r="M4" s="16" t="s">
        <v>16</v>
      </c>
      <c r="N4" s="21" t="s">
        <v>38</v>
      </c>
      <c r="O4" s="17" t="s">
        <v>39</v>
      </c>
    </row>
    <row r="5" spans="1:20" s="34" customFormat="1" x14ac:dyDescent="0.3">
      <c r="A5" s="86"/>
      <c r="B5" s="86"/>
      <c r="C5" s="1"/>
      <c r="D5" s="22"/>
      <c r="E5" s="22"/>
      <c r="F5" s="23" t="s">
        <v>26</v>
      </c>
      <c r="G5" s="24" t="s">
        <v>27</v>
      </c>
      <c r="H5" s="25" t="s">
        <v>28</v>
      </c>
      <c r="I5" s="22"/>
      <c r="J5" s="26" t="s">
        <v>29</v>
      </c>
      <c r="K5" s="22"/>
      <c r="L5" s="23" t="s">
        <v>30</v>
      </c>
      <c r="M5" s="23" t="s">
        <v>37</v>
      </c>
      <c r="N5" s="27"/>
      <c r="O5" s="27"/>
      <c r="Q5" s="4"/>
      <c r="R5" s="4"/>
      <c r="S5" s="4"/>
      <c r="T5" s="4"/>
    </row>
    <row r="6" spans="1:20" s="59" customFormat="1" x14ac:dyDescent="0.3">
      <c r="A6" s="74"/>
      <c r="B6" s="74"/>
      <c r="C6" s="74">
        <v>1</v>
      </c>
      <c r="D6" s="75">
        <v>2</v>
      </c>
      <c r="E6" s="74">
        <v>3</v>
      </c>
      <c r="F6" s="74">
        <v>4</v>
      </c>
      <c r="G6" s="74">
        <v>5</v>
      </c>
      <c r="H6" s="74">
        <f t="shared" ref="H6:M6" si="0">G6+1</f>
        <v>6</v>
      </c>
      <c r="I6" s="74">
        <f t="shared" si="0"/>
        <v>7</v>
      </c>
      <c r="J6" s="74">
        <f t="shared" si="0"/>
        <v>8</v>
      </c>
      <c r="K6" s="74">
        <f t="shared" si="0"/>
        <v>9</v>
      </c>
      <c r="L6" s="74">
        <f t="shared" si="0"/>
        <v>10</v>
      </c>
      <c r="M6" s="74">
        <f t="shared" si="0"/>
        <v>11</v>
      </c>
      <c r="N6" s="74">
        <v>12</v>
      </c>
      <c r="O6" s="74">
        <v>13</v>
      </c>
      <c r="Q6" s="4"/>
      <c r="R6" s="4"/>
      <c r="S6" s="4"/>
      <c r="T6" s="4"/>
    </row>
    <row r="7" spans="1:20" s="34" customFormat="1" x14ac:dyDescent="0.3">
      <c r="A7" s="28"/>
      <c r="B7" s="29"/>
      <c r="C7" s="29"/>
      <c r="D7" s="29"/>
      <c r="E7" s="29"/>
      <c r="F7" s="29"/>
      <c r="G7" s="30"/>
      <c r="H7" s="30"/>
      <c r="I7" s="29"/>
      <c r="J7" s="31"/>
      <c r="K7" s="29"/>
      <c r="L7" s="29"/>
      <c r="M7" s="29"/>
      <c r="N7" s="32"/>
      <c r="O7" s="29"/>
      <c r="Q7" s="4"/>
      <c r="R7" s="4"/>
      <c r="S7" s="4"/>
      <c r="T7" s="4"/>
    </row>
    <row r="8" spans="1:20" s="34" customFormat="1" x14ac:dyDescent="0.3">
      <c r="A8" s="33">
        <v>301</v>
      </c>
      <c r="B8" s="34" t="s">
        <v>90</v>
      </c>
      <c r="C8" s="36">
        <v>8204453599</v>
      </c>
      <c r="D8" s="36">
        <v>693494</v>
      </c>
      <c r="E8" s="37">
        <f>(C8)/D8</f>
        <v>11830.60502181706</v>
      </c>
      <c r="F8" s="38">
        <f t="shared" ref="F8:F71" si="1">IF(ISNUMBER(C8),E8/E$365,"")</f>
        <v>1.2824483561353499</v>
      </c>
      <c r="G8" s="39">
        <f t="shared" ref="G8:G71" si="2">(E$365-E8)*0.6</f>
        <v>-1563.3541535669501</v>
      </c>
      <c r="H8" s="39">
        <f t="shared" ref="H8:H71" si="3">IF(E8&gt;=E$365*0.9,0,IF(E8&lt;0.9*E$365,(E$365*0.9-E8)*0.35))</f>
        <v>0</v>
      </c>
      <c r="I8" s="37">
        <f t="shared" ref="I8" si="4">G8+H8</f>
        <v>-1563.3541535669501</v>
      </c>
      <c r="J8" s="40">
        <f>I$367</f>
        <v>-91.159396721543416</v>
      </c>
      <c r="K8" s="37">
        <f t="shared" ref="K8" si="5">I8+J8</f>
        <v>-1654.5135502884934</v>
      </c>
      <c r="L8" s="37">
        <f t="shared" ref="L8" si="6">(I8*D8)</f>
        <v>-1084176725.3737586</v>
      </c>
      <c r="M8" s="37">
        <f t="shared" ref="M8" si="7">(K8*D8)</f>
        <v>-1147395220.0437684</v>
      </c>
      <c r="N8" s="41">
        <f>'jan-feb'!M8</f>
        <v>-404699606.65583766</v>
      </c>
      <c r="O8" s="41">
        <f>M8-N8</f>
        <v>-742695613.38793075</v>
      </c>
      <c r="Q8" s="4"/>
      <c r="R8" s="4"/>
      <c r="S8" s="4"/>
      <c r="T8" s="4"/>
    </row>
    <row r="9" spans="1:20" s="34" customFormat="1" x14ac:dyDescent="0.3">
      <c r="A9" s="33">
        <v>1101</v>
      </c>
      <c r="B9" s="34" t="s">
        <v>204</v>
      </c>
      <c r="C9" s="36">
        <v>140099831</v>
      </c>
      <c r="D9" s="36">
        <v>14811</v>
      </c>
      <c r="E9" s="37">
        <f t="shared" ref="E9:E72" si="8">(C9)/D9</f>
        <v>9459.1743298899473</v>
      </c>
      <c r="F9" s="38">
        <f t="shared" si="1"/>
        <v>1.0253831099419022</v>
      </c>
      <c r="G9" s="39">
        <f t="shared" si="2"/>
        <v>-140.49573841068232</v>
      </c>
      <c r="H9" s="39">
        <f t="shared" si="3"/>
        <v>0</v>
      </c>
      <c r="I9" s="37">
        <f t="shared" ref="I9:I72" si="9">G9+H9</f>
        <v>-140.49573841068232</v>
      </c>
      <c r="J9" s="40">
        <f t="shared" ref="J9:J72" si="10">I$367</f>
        <v>-91.159396721543416</v>
      </c>
      <c r="K9" s="37">
        <f t="shared" ref="K9:K72" si="11">I9+J9</f>
        <v>-231.65513513222572</v>
      </c>
      <c r="L9" s="37">
        <f t="shared" ref="L9:L72" si="12">(I9*D9)</f>
        <v>-2080882.3816006158</v>
      </c>
      <c r="M9" s="37">
        <f t="shared" ref="M9:M72" si="13">(K9*D9)</f>
        <v>-3431044.206443395</v>
      </c>
      <c r="N9" s="41">
        <f>'jan-feb'!M9</f>
        <v>-1003897.9848347822</v>
      </c>
      <c r="O9" s="41">
        <f t="shared" ref="O9:O72" si="14">M9-N9</f>
        <v>-2427146.2216086127</v>
      </c>
      <c r="Q9" s="4"/>
      <c r="R9" s="4"/>
      <c r="S9" s="4"/>
      <c r="T9" s="4"/>
    </row>
    <row r="10" spans="1:20" s="34" customFormat="1" x14ac:dyDescent="0.3">
      <c r="A10" s="33">
        <v>1103</v>
      </c>
      <c r="B10" s="34" t="s">
        <v>206</v>
      </c>
      <c r="C10" s="36">
        <v>1669716702</v>
      </c>
      <c r="D10" s="36">
        <v>143574</v>
      </c>
      <c r="E10" s="37">
        <f t="shared" si="8"/>
        <v>11629.659283714322</v>
      </c>
      <c r="F10" s="38">
        <f t="shared" si="1"/>
        <v>1.260665655163842</v>
      </c>
      <c r="G10" s="39">
        <f t="shared" si="2"/>
        <v>-1442.7867107053069</v>
      </c>
      <c r="H10" s="39">
        <f t="shared" si="3"/>
        <v>0</v>
      </c>
      <c r="I10" s="37">
        <f t="shared" si="9"/>
        <v>-1442.7867107053069</v>
      </c>
      <c r="J10" s="40">
        <f t="shared" si="10"/>
        <v>-91.159396721543416</v>
      </c>
      <c r="K10" s="37">
        <f t="shared" si="11"/>
        <v>-1533.9461074268502</v>
      </c>
      <c r="L10" s="37">
        <f t="shared" si="12"/>
        <v>-207146659.20280373</v>
      </c>
      <c r="M10" s="37">
        <f t="shared" si="13"/>
        <v>-220234778.42770258</v>
      </c>
      <c r="N10" s="41">
        <f>'jan-feb'!M10</f>
        <v>-71148315.712542638</v>
      </c>
      <c r="O10" s="41">
        <f t="shared" si="14"/>
        <v>-149086462.71515995</v>
      </c>
      <c r="Q10" s="4"/>
      <c r="R10" s="4"/>
      <c r="S10" s="4"/>
      <c r="T10" s="4"/>
    </row>
    <row r="11" spans="1:20" s="34" customFormat="1" x14ac:dyDescent="0.3">
      <c r="A11" s="33">
        <v>1106</v>
      </c>
      <c r="B11" s="34" t="s">
        <v>207</v>
      </c>
      <c r="C11" s="36">
        <v>338194329</v>
      </c>
      <c r="D11" s="36">
        <v>37357</v>
      </c>
      <c r="E11" s="37">
        <f t="shared" si="8"/>
        <v>9053.0376903926972</v>
      </c>
      <c r="F11" s="38">
        <f t="shared" si="1"/>
        <v>0.9813575284328353</v>
      </c>
      <c r="G11" s="39">
        <f t="shared" si="2"/>
        <v>103.18624528766777</v>
      </c>
      <c r="H11" s="39">
        <f t="shared" si="3"/>
        <v>0</v>
      </c>
      <c r="I11" s="37">
        <f t="shared" si="9"/>
        <v>103.18624528766777</v>
      </c>
      <c r="J11" s="40">
        <f t="shared" si="10"/>
        <v>-91.159396721543416</v>
      </c>
      <c r="K11" s="37">
        <f t="shared" si="11"/>
        <v>12.026848566124357</v>
      </c>
      <c r="L11" s="37">
        <f t="shared" si="12"/>
        <v>3854728.565211405</v>
      </c>
      <c r="M11" s="37">
        <f t="shared" si="13"/>
        <v>449286.98188470764</v>
      </c>
      <c r="N11" s="41">
        <f>'jan-feb'!M11</f>
        <v>1083054.6046132571</v>
      </c>
      <c r="O11" s="41">
        <f t="shared" si="14"/>
        <v>-633767.62272854941</v>
      </c>
      <c r="Q11" s="4"/>
      <c r="R11" s="4"/>
      <c r="S11" s="4"/>
      <c r="T11" s="4"/>
    </row>
    <row r="12" spans="1:20" s="34" customFormat="1" x14ac:dyDescent="0.3">
      <c r="A12" s="33">
        <v>1108</v>
      </c>
      <c r="B12" s="34" t="s">
        <v>205</v>
      </c>
      <c r="C12" s="36">
        <v>758943872</v>
      </c>
      <c r="D12" s="36">
        <v>79537</v>
      </c>
      <c r="E12" s="37">
        <f t="shared" si="8"/>
        <v>9542.0228572865453</v>
      </c>
      <c r="F12" s="38">
        <f t="shared" si="1"/>
        <v>1.0343639657453092</v>
      </c>
      <c r="G12" s="39">
        <f t="shared" si="2"/>
        <v>-190.20485484864111</v>
      </c>
      <c r="H12" s="39">
        <f t="shared" si="3"/>
        <v>0</v>
      </c>
      <c r="I12" s="37">
        <f t="shared" si="9"/>
        <v>-190.20485484864111</v>
      </c>
      <c r="J12" s="40">
        <f t="shared" si="10"/>
        <v>-91.159396721543416</v>
      </c>
      <c r="K12" s="37">
        <f t="shared" si="11"/>
        <v>-281.36425157018454</v>
      </c>
      <c r="L12" s="37">
        <f t="shared" si="12"/>
        <v>-15128323.540096367</v>
      </c>
      <c r="M12" s="37">
        <f t="shared" si="13"/>
        <v>-22378868.477137767</v>
      </c>
      <c r="N12" s="41">
        <f>'jan-feb'!M12</f>
        <v>-6898679.9762206599</v>
      </c>
      <c r="O12" s="41">
        <f t="shared" si="14"/>
        <v>-15480188.500917107</v>
      </c>
      <c r="Q12" s="4"/>
      <c r="R12" s="4"/>
      <c r="S12" s="4"/>
      <c r="T12" s="4"/>
    </row>
    <row r="13" spans="1:20" s="34" customFormat="1" x14ac:dyDescent="0.3">
      <c r="A13" s="33">
        <v>1111</v>
      </c>
      <c r="B13" s="34" t="s">
        <v>208</v>
      </c>
      <c r="C13" s="36">
        <v>26257994</v>
      </c>
      <c r="D13" s="36">
        <v>3280</v>
      </c>
      <c r="E13" s="37">
        <f t="shared" si="8"/>
        <v>8005.4859756097558</v>
      </c>
      <c r="F13" s="38">
        <f t="shared" si="1"/>
        <v>0.86780196875412896</v>
      </c>
      <c r="G13" s="39">
        <f t="shared" si="2"/>
        <v>731.7172741574326</v>
      </c>
      <c r="H13" s="39">
        <f t="shared" si="3"/>
        <v>103.95955978631054</v>
      </c>
      <c r="I13" s="37">
        <f t="shared" si="9"/>
        <v>835.67683394374308</v>
      </c>
      <c r="J13" s="40">
        <f t="shared" si="10"/>
        <v>-91.159396721543416</v>
      </c>
      <c r="K13" s="37">
        <f t="shared" si="11"/>
        <v>744.51743722219965</v>
      </c>
      <c r="L13" s="37">
        <f t="shared" si="12"/>
        <v>2741020.0153354774</v>
      </c>
      <c r="M13" s="37">
        <f t="shared" si="13"/>
        <v>2442017.1940888148</v>
      </c>
      <c r="N13" s="41">
        <f>'jan-feb'!M13</f>
        <v>825704.17494290776</v>
      </c>
      <c r="O13" s="41">
        <f t="shared" si="14"/>
        <v>1616313.0191459069</v>
      </c>
      <c r="Q13" s="4"/>
      <c r="R13" s="4"/>
      <c r="S13" s="4"/>
      <c r="T13" s="4"/>
    </row>
    <row r="14" spans="1:20" s="34" customFormat="1" x14ac:dyDescent="0.3">
      <c r="A14" s="33">
        <v>1112</v>
      </c>
      <c r="B14" s="34" t="s">
        <v>209</v>
      </c>
      <c r="C14" s="36">
        <v>22664299</v>
      </c>
      <c r="D14" s="36">
        <v>3202</v>
      </c>
      <c r="E14" s="37">
        <f t="shared" si="8"/>
        <v>7078.1695815115554</v>
      </c>
      <c r="F14" s="38">
        <f t="shared" si="1"/>
        <v>0.76728002731195377</v>
      </c>
      <c r="G14" s="39">
        <f t="shared" si="2"/>
        <v>1288.1071106163529</v>
      </c>
      <c r="H14" s="39">
        <f t="shared" si="3"/>
        <v>428.52029772068067</v>
      </c>
      <c r="I14" s="37">
        <f t="shared" si="9"/>
        <v>1716.6274083370336</v>
      </c>
      <c r="J14" s="40">
        <f t="shared" si="10"/>
        <v>-91.159396721543416</v>
      </c>
      <c r="K14" s="37">
        <f t="shared" si="11"/>
        <v>1625.4680116154902</v>
      </c>
      <c r="L14" s="37">
        <f t="shared" si="12"/>
        <v>5496640.9614951815</v>
      </c>
      <c r="M14" s="37">
        <f t="shared" si="13"/>
        <v>5204748.5731927995</v>
      </c>
      <c r="N14" s="41">
        <f>'jan-feb'!M14</f>
        <v>1880917.3965448739</v>
      </c>
      <c r="O14" s="41">
        <f t="shared" si="14"/>
        <v>3323831.1766479257</v>
      </c>
      <c r="Q14" s="4"/>
      <c r="R14" s="4"/>
      <c r="S14" s="4"/>
      <c r="T14" s="4"/>
    </row>
    <row r="15" spans="1:20" s="34" customFormat="1" x14ac:dyDescent="0.3">
      <c r="A15" s="33">
        <v>1114</v>
      </c>
      <c r="B15" s="34" t="s">
        <v>210</v>
      </c>
      <c r="C15" s="36">
        <v>21592243</v>
      </c>
      <c r="D15" s="36">
        <v>2787</v>
      </c>
      <c r="E15" s="37">
        <f t="shared" si="8"/>
        <v>7747.4858270541799</v>
      </c>
      <c r="F15" s="38">
        <f t="shared" si="1"/>
        <v>0.83983451774147089</v>
      </c>
      <c r="G15" s="39">
        <f t="shared" si="2"/>
        <v>886.51736329077812</v>
      </c>
      <c r="H15" s="39">
        <f t="shared" si="3"/>
        <v>194.25961178076207</v>
      </c>
      <c r="I15" s="37">
        <f t="shared" si="9"/>
        <v>1080.7769750715402</v>
      </c>
      <c r="J15" s="40">
        <f t="shared" si="10"/>
        <v>-91.159396721543416</v>
      </c>
      <c r="K15" s="37">
        <f t="shared" si="11"/>
        <v>989.61757834999673</v>
      </c>
      <c r="L15" s="37">
        <f t="shared" si="12"/>
        <v>3012125.4295243826</v>
      </c>
      <c r="M15" s="37">
        <f t="shared" si="13"/>
        <v>2758064.1908614407</v>
      </c>
      <c r="N15" s="41">
        <f>'jan-feb'!M15</f>
        <v>1511630.4031450858</v>
      </c>
      <c r="O15" s="41">
        <f t="shared" si="14"/>
        <v>1246433.7877163549</v>
      </c>
      <c r="Q15" s="4"/>
      <c r="R15" s="4"/>
      <c r="S15" s="4"/>
      <c r="T15" s="4"/>
    </row>
    <row r="16" spans="1:20" s="34" customFormat="1" x14ac:dyDescent="0.3">
      <c r="A16" s="33">
        <v>1119</v>
      </c>
      <c r="B16" s="34" t="s">
        <v>211</v>
      </c>
      <c r="C16" s="36">
        <v>145459430</v>
      </c>
      <c r="D16" s="36">
        <v>18991</v>
      </c>
      <c r="E16" s="37">
        <f t="shared" si="8"/>
        <v>7659.3876046548367</v>
      </c>
      <c r="F16" s="38">
        <f t="shared" si="1"/>
        <v>0.83028459021991707</v>
      </c>
      <c r="G16" s="39">
        <f t="shared" si="2"/>
        <v>939.37629673038407</v>
      </c>
      <c r="H16" s="39">
        <f t="shared" si="3"/>
        <v>225.09398962053223</v>
      </c>
      <c r="I16" s="37">
        <f t="shared" si="9"/>
        <v>1164.4702863509162</v>
      </c>
      <c r="J16" s="40">
        <f t="shared" si="10"/>
        <v>-91.159396721543416</v>
      </c>
      <c r="K16" s="37">
        <f t="shared" si="11"/>
        <v>1073.3108896293729</v>
      </c>
      <c r="L16" s="37">
        <f t="shared" si="12"/>
        <v>22114455.208090249</v>
      </c>
      <c r="M16" s="37">
        <f t="shared" si="13"/>
        <v>20383247.104951423</v>
      </c>
      <c r="N16" s="41">
        <f>'jan-feb'!M16</f>
        <v>9152599.1988081578</v>
      </c>
      <c r="O16" s="41">
        <f t="shared" si="14"/>
        <v>11230647.906143265</v>
      </c>
      <c r="Q16" s="4"/>
      <c r="R16" s="4"/>
      <c r="S16" s="4"/>
      <c r="T16" s="4"/>
    </row>
    <row r="17" spans="1:20" s="34" customFormat="1" x14ac:dyDescent="0.3">
      <c r="A17" s="33">
        <v>1120</v>
      </c>
      <c r="B17" s="34" t="s">
        <v>212</v>
      </c>
      <c r="C17" s="36">
        <v>168721894</v>
      </c>
      <c r="D17" s="36">
        <v>19588</v>
      </c>
      <c r="E17" s="37">
        <f t="shared" si="8"/>
        <v>8613.5334898917699</v>
      </c>
      <c r="F17" s="38">
        <f t="shared" si="1"/>
        <v>0.93371487292979272</v>
      </c>
      <c r="G17" s="39">
        <f t="shared" si="2"/>
        <v>366.88876558822409</v>
      </c>
      <c r="H17" s="39">
        <f t="shared" si="3"/>
        <v>0</v>
      </c>
      <c r="I17" s="37">
        <f t="shared" si="9"/>
        <v>366.88876558822409</v>
      </c>
      <c r="J17" s="40">
        <f t="shared" si="10"/>
        <v>-91.159396721543416</v>
      </c>
      <c r="K17" s="37">
        <f t="shared" si="11"/>
        <v>275.72936886668066</v>
      </c>
      <c r="L17" s="37">
        <f t="shared" si="12"/>
        <v>7186617.1403421331</v>
      </c>
      <c r="M17" s="37">
        <f t="shared" si="13"/>
        <v>5400986.8773605404</v>
      </c>
      <c r="N17" s="41">
        <f>'jan-feb'!M17</f>
        <v>3187767.4920299915</v>
      </c>
      <c r="O17" s="41">
        <f t="shared" si="14"/>
        <v>2213219.385330549</v>
      </c>
      <c r="Q17" s="4"/>
      <c r="R17" s="4"/>
      <c r="S17" s="4"/>
      <c r="T17" s="4"/>
    </row>
    <row r="18" spans="1:20" s="34" customFormat="1" x14ac:dyDescent="0.3">
      <c r="A18" s="33">
        <v>1121</v>
      </c>
      <c r="B18" s="34" t="s">
        <v>213</v>
      </c>
      <c r="C18" s="36">
        <v>168884155</v>
      </c>
      <c r="D18" s="36">
        <v>18916</v>
      </c>
      <c r="E18" s="37">
        <f t="shared" si="8"/>
        <v>8928.1113871854523</v>
      </c>
      <c r="F18" s="38">
        <f t="shared" si="1"/>
        <v>0.96781540341972327</v>
      </c>
      <c r="G18" s="39">
        <f t="shared" si="2"/>
        <v>178.14202721201471</v>
      </c>
      <c r="H18" s="39">
        <f t="shared" si="3"/>
        <v>0</v>
      </c>
      <c r="I18" s="37">
        <f t="shared" si="9"/>
        <v>178.14202721201471</v>
      </c>
      <c r="J18" s="40">
        <f t="shared" si="10"/>
        <v>-91.159396721543416</v>
      </c>
      <c r="K18" s="37">
        <f t="shared" si="11"/>
        <v>86.982630490471294</v>
      </c>
      <c r="L18" s="37">
        <f t="shared" si="12"/>
        <v>3369734.58674247</v>
      </c>
      <c r="M18" s="37">
        <f t="shared" si="13"/>
        <v>1645363.4383577551</v>
      </c>
      <c r="N18" s="41">
        <f>'jan-feb'!M18</f>
        <v>2018603.9936307629</v>
      </c>
      <c r="O18" s="41">
        <f t="shared" si="14"/>
        <v>-373240.55527300783</v>
      </c>
      <c r="Q18" s="4"/>
      <c r="R18" s="4"/>
      <c r="S18" s="4"/>
      <c r="T18" s="4"/>
    </row>
    <row r="19" spans="1:20" s="34" customFormat="1" x14ac:dyDescent="0.3">
      <c r="A19" s="33">
        <v>1122</v>
      </c>
      <c r="B19" s="34" t="s">
        <v>214</v>
      </c>
      <c r="C19" s="36">
        <v>100319708</v>
      </c>
      <c r="D19" s="36">
        <v>12002</v>
      </c>
      <c r="E19" s="37">
        <f t="shared" si="8"/>
        <v>8358.5825695717376</v>
      </c>
      <c r="F19" s="38">
        <f t="shared" si="1"/>
        <v>0.90607796103419114</v>
      </c>
      <c r="G19" s="39">
        <f t="shared" si="2"/>
        <v>519.85931778024349</v>
      </c>
      <c r="H19" s="39">
        <f t="shared" si="3"/>
        <v>0</v>
      </c>
      <c r="I19" s="37">
        <f t="shared" si="9"/>
        <v>519.85931778024349</v>
      </c>
      <c r="J19" s="40">
        <f t="shared" si="10"/>
        <v>-91.159396721543416</v>
      </c>
      <c r="K19" s="37">
        <f t="shared" si="11"/>
        <v>428.69992105870006</v>
      </c>
      <c r="L19" s="37">
        <f t="shared" si="12"/>
        <v>6239351.5319984825</v>
      </c>
      <c r="M19" s="37">
        <f t="shared" si="13"/>
        <v>5145256.4525465183</v>
      </c>
      <c r="N19" s="41">
        <f>'jan-feb'!M19</f>
        <v>1345460.6550410429</v>
      </c>
      <c r="O19" s="41">
        <f t="shared" si="14"/>
        <v>3799795.7975054756</v>
      </c>
      <c r="Q19" s="4"/>
      <c r="R19" s="4"/>
      <c r="S19" s="4"/>
      <c r="T19" s="4"/>
    </row>
    <row r="20" spans="1:20" s="34" customFormat="1" x14ac:dyDescent="0.3">
      <c r="A20" s="33">
        <v>1124</v>
      </c>
      <c r="B20" s="34" t="s">
        <v>215</v>
      </c>
      <c r="C20" s="36">
        <v>318036469</v>
      </c>
      <c r="D20" s="36">
        <v>27153</v>
      </c>
      <c r="E20" s="37">
        <f t="shared" si="8"/>
        <v>11712.756196368726</v>
      </c>
      <c r="F20" s="38">
        <f t="shared" si="1"/>
        <v>1.2696734361553499</v>
      </c>
      <c r="G20" s="39">
        <f t="shared" si="2"/>
        <v>-1492.6448582979494</v>
      </c>
      <c r="H20" s="39">
        <f t="shared" si="3"/>
        <v>0</v>
      </c>
      <c r="I20" s="37">
        <f t="shared" si="9"/>
        <v>-1492.6448582979494</v>
      </c>
      <c r="J20" s="40">
        <f t="shared" si="10"/>
        <v>-91.159396721543416</v>
      </c>
      <c r="K20" s="37">
        <f t="shared" si="11"/>
        <v>-1583.8042550194928</v>
      </c>
      <c r="L20" s="37">
        <f t="shared" si="12"/>
        <v>-40529785.837364219</v>
      </c>
      <c r="M20" s="37">
        <f t="shared" si="13"/>
        <v>-43005036.936544284</v>
      </c>
      <c r="N20" s="41">
        <f>'jan-feb'!M20</f>
        <v>-13836430.199056039</v>
      </c>
      <c r="O20" s="41">
        <f t="shared" si="14"/>
        <v>-29168606.737488247</v>
      </c>
      <c r="Q20" s="4"/>
      <c r="R20" s="4"/>
      <c r="S20" s="4"/>
      <c r="T20" s="4"/>
    </row>
    <row r="21" spans="1:20" s="34" customFormat="1" x14ac:dyDescent="0.3">
      <c r="A21" s="33">
        <v>1127</v>
      </c>
      <c r="B21" s="34" t="s">
        <v>216</v>
      </c>
      <c r="C21" s="36">
        <v>113721875</v>
      </c>
      <c r="D21" s="36">
        <v>11221</v>
      </c>
      <c r="E21" s="37">
        <f t="shared" si="8"/>
        <v>10134.736208894037</v>
      </c>
      <c r="F21" s="38">
        <f t="shared" si="1"/>
        <v>1.0986146327252939</v>
      </c>
      <c r="G21" s="39">
        <f t="shared" si="2"/>
        <v>-545.83286581313621</v>
      </c>
      <c r="H21" s="39">
        <f t="shared" si="3"/>
        <v>0</v>
      </c>
      <c r="I21" s="37">
        <f t="shared" si="9"/>
        <v>-545.83286581313621</v>
      </c>
      <c r="J21" s="40">
        <f t="shared" si="10"/>
        <v>-91.159396721543416</v>
      </c>
      <c r="K21" s="37">
        <f t="shared" si="11"/>
        <v>-636.99226253467964</v>
      </c>
      <c r="L21" s="37">
        <f t="shared" si="12"/>
        <v>-6124790.5872892011</v>
      </c>
      <c r="M21" s="37">
        <f t="shared" si="13"/>
        <v>-7147690.1779016405</v>
      </c>
      <c r="N21" s="41">
        <f>'jan-feb'!M21</f>
        <v>-1566618.5652711599</v>
      </c>
      <c r="O21" s="41">
        <f t="shared" si="14"/>
        <v>-5581071.6126304809</v>
      </c>
      <c r="Q21" s="4"/>
      <c r="R21" s="4"/>
      <c r="S21" s="4"/>
      <c r="T21" s="4"/>
    </row>
    <row r="22" spans="1:20" s="34" customFormat="1" x14ac:dyDescent="0.3">
      <c r="A22" s="33">
        <v>1130</v>
      </c>
      <c r="B22" s="34" t="s">
        <v>217</v>
      </c>
      <c r="C22" s="36">
        <v>109650614</v>
      </c>
      <c r="D22" s="36">
        <v>12968</v>
      </c>
      <c r="E22" s="37">
        <f t="shared" si="8"/>
        <v>8455.476095003085</v>
      </c>
      <c r="F22" s="38">
        <f t="shared" si="1"/>
        <v>0.91658130741254096</v>
      </c>
      <c r="G22" s="39">
        <f t="shared" si="2"/>
        <v>461.72320252143504</v>
      </c>
      <c r="H22" s="39">
        <f t="shared" si="3"/>
        <v>0</v>
      </c>
      <c r="I22" s="37">
        <f t="shared" si="9"/>
        <v>461.72320252143504</v>
      </c>
      <c r="J22" s="40">
        <f t="shared" si="10"/>
        <v>-91.159396721543416</v>
      </c>
      <c r="K22" s="37">
        <f t="shared" si="11"/>
        <v>370.56380579989161</v>
      </c>
      <c r="L22" s="37">
        <f t="shared" si="12"/>
        <v>5987626.4902979694</v>
      </c>
      <c r="M22" s="37">
        <f t="shared" si="13"/>
        <v>4805471.4336129948</v>
      </c>
      <c r="N22" s="41">
        <f>'jan-feb'!M22</f>
        <v>1728492.74648994</v>
      </c>
      <c r="O22" s="41">
        <f t="shared" si="14"/>
        <v>3076978.6871230546</v>
      </c>
      <c r="Q22" s="4"/>
      <c r="R22" s="4"/>
      <c r="S22" s="4"/>
      <c r="T22" s="4"/>
    </row>
    <row r="23" spans="1:20" s="34" customFormat="1" x14ac:dyDescent="0.3">
      <c r="A23" s="33">
        <v>1133</v>
      </c>
      <c r="B23" s="34" t="s">
        <v>218</v>
      </c>
      <c r="C23" s="36">
        <v>31911956</v>
      </c>
      <c r="D23" s="36">
        <v>2574</v>
      </c>
      <c r="E23" s="37">
        <f t="shared" si="8"/>
        <v>12397.807303807303</v>
      </c>
      <c r="F23" s="38">
        <f t="shared" si="1"/>
        <v>1.3439335999409863</v>
      </c>
      <c r="G23" s="39">
        <f t="shared" si="2"/>
        <v>-1903.6755227610959</v>
      </c>
      <c r="H23" s="39">
        <f t="shared" si="3"/>
        <v>0</v>
      </c>
      <c r="I23" s="37">
        <f t="shared" si="9"/>
        <v>-1903.6755227610959</v>
      </c>
      <c r="J23" s="40">
        <f t="shared" si="10"/>
        <v>-91.159396721543416</v>
      </c>
      <c r="K23" s="37">
        <f t="shared" si="11"/>
        <v>-1994.8349194826392</v>
      </c>
      <c r="L23" s="37">
        <f t="shared" si="12"/>
        <v>-4900060.795587061</v>
      </c>
      <c r="M23" s="37">
        <f t="shared" si="13"/>
        <v>-5134705.0827483134</v>
      </c>
      <c r="N23" s="41">
        <f>'jan-feb'!M23</f>
        <v>-5829037.5302386554</v>
      </c>
      <c r="O23" s="41">
        <f t="shared" si="14"/>
        <v>694332.44749034196</v>
      </c>
      <c r="Q23" s="4"/>
      <c r="R23" s="4"/>
      <c r="S23" s="4"/>
      <c r="T23" s="4"/>
    </row>
    <row r="24" spans="1:20" s="34" customFormat="1" x14ac:dyDescent="0.3">
      <c r="A24" s="33">
        <v>1134</v>
      </c>
      <c r="B24" s="34" t="s">
        <v>219</v>
      </c>
      <c r="C24" s="36">
        <v>51238764</v>
      </c>
      <c r="D24" s="36">
        <v>3804</v>
      </c>
      <c r="E24" s="37">
        <f t="shared" si="8"/>
        <v>13469.706624605678</v>
      </c>
      <c r="F24" s="38">
        <f t="shared" si="1"/>
        <v>1.4601284622802702</v>
      </c>
      <c r="G24" s="39">
        <f t="shared" si="2"/>
        <v>-2546.815115240121</v>
      </c>
      <c r="H24" s="39">
        <f t="shared" si="3"/>
        <v>0</v>
      </c>
      <c r="I24" s="37">
        <f t="shared" si="9"/>
        <v>-2546.815115240121</v>
      </c>
      <c r="J24" s="40">
        <f t="shared" si="10"/>
        <v>-91.159396721543416</v>
      </c>
      <c r="K24" s="37">
        <f t="shared" si="11"/>
        <v>-2637.9745119616646</v>
      </c>
      <c r="L24" s="37">
        <f t="shared" si="12"/>
        <v>-9688084.6983734202</v>
      </c>
      <c r="M24" s="37">
        <f t="shared" si="13"/>
        <v>-10034855.043502172</v>
      </c>
      <c r="N24" s="41">
        <f>'jan-feb'!M24</f>
        <v>-11766121.057275776</v>
      </c>
      <c r="O24" s="41">
        <f t="shared" si="14"/>
        <v>1731266.0137736034</v>
      </c>
      <c r="Q24" s="4"/>
      <c r="R24" s="4"/>
      <c r="S24" s="4"/>
      <c r="T24" s="4"/>
    </row>
    <row r="25" spans="1:20" s="34" customFormat="1" x14ac:dyDescent="0.3">
      <c r="A25" s="33">
        <v>1135</v>
      </c>
      <c r="B25" s="34" t="s">
        <v>220</v>
      </c>
      <c r="C25" s="36">
        <v>47389060</v>
      </c>
      <c r="D25" s="36">
        <v>4595</v>
      </c>
      <c r="E25" s="37">
        <f t="shared" si="8"/>
        <v>10313.179542981501</v>
      </c>
      <c r="F25" s="38">
        <f t="shared" si="1"/>
        <v>1.1179580526130986</v>
      </c>
      <c r="G25" s="39">
        <f t="shared" si="2"/>
        <v>-652.89886626561452</v>
      </c>
      <c r="H25" s="39">
        <f t="shared" si="3"/>
        <v>0</v>
      </c>
      <c r="I25" s="37">
        <f t="shared" si="9"/>
        <v>-652.89886626561452</v>
      </c>
      <c r="J25" s="40">
        <f t="shared" si="10"/>
        <v>-91.159396721543416</v>
      </c>
      <c r="K25" s="37">
        <f t="shared" si="11"/>
        <v>-744.05826298715795</v>
      </c>
      <c r="L25" s="37">
        <f t="shared" si="12"/>
        <v>-3000070.2904904988</v>
      </c>
      <c r="M25" s="37">
        <f t="shared" si="13"/>
        <v>-3418947.7184259905</v>
      </c>
      <c r="N25" s="41">
        <f>'jan-feb'!M25</f>
        <v>-4434657.4331183471</v>
      </c>
      <c r="O25" s="41">
        <f t="shared" si="14"/>
        <v>1015709.7146923565</v>
      </c>
      <c r="Q25" s="4"/>
      <c r="R25" s="4"/>
      <c r="S25" s="4"/>
      <c r="T25" s="4"/>
    </row>
    <row r="26" spans="1:20" s="34" customFormat="1" x14ac:dyDescent="0.3">
      <c r="A26" s="33">
        <v>1144</v>
      </c>
      <c r="B26" s="34" t="s">
        <v>221</v>
      </c>
      <c r="C26" s="36">
        <v>4300070</v>
      </c>
      <c r="D26" s="36">
        <v>517</v>
      </c>
      <c r="E26" s="37">
        <f t="shared" si="8"/>
        <v>8317.350096711798</v>
      </c>
      <c r="F26" s="38">
        <f t="shared" si="1"/>
        <v>0.90160832343399144</v>
      </c>
      <c r="G26" s="39">
        <f t="shared" si="2"/>
        <v>544.59880149620733</v>
      </c>
      <c r="H26" s="39">
        <f t="shared" si="3"/>
        <v>0</v>
      </c>
      <c r="I26" s="37">
        <f t="shared" si="9"/>
        <v>544.59880149620733</v>
      </c>
      <c r="J26" s="40">
        <f t="shared" si="10"/>
        <v>-91.159396721543416</v>
      </c>
      <c r="K26" s="37">
        <f t="shared" si="11"/>
        <v>453.4394047746639</v>
      </c>
      <c r="L26" s="37">
        <f t="shared" si="12"/>
        <v>281557.58037353918</v>
      </c>
      <c r="M26" s="37">
        <f t="shared" si="13"/>
        <v>234428.17226850125</v>
      </c>
      <c r="N26" s="41">
        <f>'jan-feb'!M26</f>
        <v>163941.06515106189</v>
      </c>
      <c r="O26" s="41">
        <f t="shared" si="14"/>
        <v>70487.107117439358</v>
      </c>
      <c r="Q26" s="4"/>
      <c r="R26" s="4"/>
      <c r="S26" s="4"/>
      <c r="T26" s="4"/>
    </row>
    <row r="27" spans="1:20" s="34" customFormat="1" x14ac:dyDescent="0.3">
      <c r="A27" s="33">
        <v>1145</v>
      </c>
      <c r="B27" s="34" t="s">
        <v>222</v>
      </c>
      <c r="C27" s="36">
        <v>7140791</v>
      </c>
      <c r="D27" s="36">
        <v>852</v>
      </c>
      <c r="E27" s="37">
        <f t="shared" si="8"/>
        <v>8381.2100938967142</v>
      </c>
      <c r="F27" s="38">
        <f t="shared" si="1"/>
        <v>0.90853080527338803</v>
      </c>
      <c r="G27" s="39">
        <f t="shared" si="2"/>
        <v>506.28280318525754</v>
      </c>
      <c r="H27" s="39">
        <f t="shared" si="3"/>
        <v>0</v>
      </c>
      <c r="I27" s="37">
        <f t="shared" si="9"/>
        <v>506.28280318525754</v>
      </c>
      <c r="J27" s="40">
        <f t="shared" si="10"/>
        <v>-91.159396721543416</v>
      </c>
      <c r="K27" s="37">
        <f t="shared" si="11"/>
        <v>415.1234064637141</v>
      </c>
      <c r="L27" s="37">
        <f t="shared" si="12"/>
        <v>431352.94831383944</v>
      </c>
      <c r="M27" s="37">
        <f t="shared" si="13"/>
        <v>353685.1423070844</v>
      </c>
      <c r="N27" s="41">
        <f>'jan-feb'!M27</f>
        <v>171956.36761331197</v>
      </c>
      <c r="O27" s="41">
        <f t="shared" si="14"/>
        <v>181728.77469377243</v>
      </c>
      <c r="Q27" s="4"/>
      <c r="R27" s="4"/>
      <c r="S27" s="4"/>
      <c r="T27" s="4"/>
    </row>
    <row r="28" spans="1:20" s="34" customFormat="1" x14ac:dyDescent="0.3">
      <c r="A28" s="33">
        <v>1146</v>
      </c>
      <c r="B28" s="34" t="s">
        <v>223</v>
      </c>
      <c r="C28" s="36">
        <v>91033067</v>
      </c>
      <c r="D28" s="36">
        <v>11065</v>
      </c>
      <c r="E28" s="37">
        <f t="shared" si="8"/>
        <v>8227.1185720741069</v>
      </c>
      <c r="F28" s="38">
        <f t="shared" si="1"/>
        <v>0.89182714400742813</v>
      </c>
      <c r="G28" s="39">
        <f t="shared" si="2"/>
        <v>598.73771627882195</v>
      </c>
      <c r="H28" s="39">
        <f t="shared" si="3"/>
        <v>26.388151023787668</v>
      </c>
      <c r="I28" s="37">
        <f t="shared" si="9"/>
        <v>625.12586730260966</v>
      </c>
      <c r="J28" s="40">
        <f t="shared" si="10"/>
        <v>-91.159396721543416</v>
      </c>
      <c r="K28" s="37">
        <f t="shared" si="11"/>
        <v>533.96647058106623</v>
      </c>
      <c r="L28" s="37">
        <f t="shared" si="12"/>
        <v>6917017.7217033757</v>
      </c>
      <c r="M28" s="37">
        <f t="shared" si="13"/>
        <v>5908338.9969794983</v>
      </c>
      <c r="N28" s="41">
        <f>'jan-feb'!M28</f>
        <v>2940745.2939003902</v>
      </c>
      <c r="O28" s="41">
        <f t="shared" si="14"/>
        <v>2967593.7030791081</v>
      </c>
      <c r="Q28" s="4"/>
      <c r="R28" s="4"/>
      <c r="S28" s="4"/>
      <c r="T28" s="4"/>
    </row>
    <row r="29" spans="1:20" s="34" customFormat="1" x14ac:dyDescent="0.3">
      <c r="A29" s="33">
        <v>1149</v>
      </c>
      <c r="B29" s="34" t="s">
        <v>224</v>
      </c>
      <c r="C29" s="36">
        <v>340536146</v>
      </c>
      <c r="D29" s="36">
        <v>42186</v>
      </c>
      <c r="E29" s="37">
        <f t="shared" si="8"/>
        <v>8072.2549186934057</v>
      </c>
      <c r="F29" s="38">
        <f t="shared" si="1"/>
        <v>0.8750397829775447</v>
      </c>
      <c r="G29" s="39">
        <f t="shared" si="2"/>
        <v>691.65590830724261</v>
      </c>
      <c r="H29" s="39">
        <f t="shared" si="3"/>
        <v>80.590429707033081</v>
      </c>
      <c r="I29" s="37">
        <f t="shared" si="9"/>
        <v>772.24633801427569</v>
      </c>
      <c r="J29" s="40">
        <f t="shared" si="10"/>
        <v>-91.159396721543416</v>
      </c>
      <c r="K29" s="37">
        <f t="shared" si="11"/>
        <v>681.08694129273226</v>
      </c>
      <c r="L29" s="37">
        <f t="shared" si="12"/>
        <v>32577984.015470233</v>
      </c>
      <c r="M29" s="37">
        <f t="shared" si="13"/>
        <v>28732333.705375202</v>
      </c>
      <c r="N29" s="41">
        <f>'jan-feb'!M29</f>
        <v>13410336.316658994</v>
      </c>
      <c r="O29" s="41">
        <f t="shared" si="14"/>
        <v>15321997.388716208</v>
      </c>
      <c r="Q29" s="4"/>
      <c r="R29" s="4"/>
      <c r="S29" s="4"/>
      <c r="T29" s="4"/>
    </row>
    <row r="30" spans="1:20" s="34" customFormat="1" x14ac:dyDescent="0.3">
      <c r="A30" s="33">
        <v>1151</v>
      </c>
      <c r="B30" s="34" t="s">
        <v>225</v>
      </c>
      <c r="C30" s="36">
        <v>1811255</v>
      </c>
      <c r="D30" s="36">
        <v>198</v>
      </c>
      <c r="E30" s="37">
        <f t="shared" si="8"/>
        <v>9147.7525252525247</v>
      </c>
      <c r="F30" s="38">
        <f t="shared" si="1"/>
        <v>0.99162470276953385</v>
      </c>
      <c r="G30" s="39">
        <f t="shared" si="2"/>
        <v>46.357344371771248</v>
      </c>
      <c r="H30" s="39">
        <f t="shared" si="3"/>
        <v>0</v>
      </c>
      <c r="I30" s="37">
        <f t="shared" si="9"/>
        <v>46.357344371771248</v>
      </c>
      <c r="J30" s="40">
        <f t="shared" si="10"/>
        <v>-91.159396721543416</v>
      </c>
      <c r="K30" s="37">
        <f t="shared" si="11"/>
        <v>-44.802052349772168</v>
      </c>
      <c r="L30" s="37">
        <f t="shared" si="12"/>
        <v>9178.7541856107073</v>
      </c>
      <c r="M30" s="37">
        <f t="shared" si="13"/>
        <v>-8870.8063652548899</v>
      </c>
      <c r="N30" s="41">
        <f>'jan-feb'!M30</f>
        <v>-72711.763864511988</v>
      </c>
      <c r="O30" s="41">
        <f t="shared" si="14"/>
        <v>63840.9574992571</v>
      </c>
      <c r="Q30" s="4"/>
      <c r="R30" s="4"/>
      <c r="S30" s="4"/>
      <c r="T30" s="4"/>
    </row>
    <row r="31" spans="1:20" s="34" customFormat="1" x14ac:dyDescent="0.3">
      <c r="A31" s="33">
        <v>1160</v>
      </c>
      <c r="B31" s="34" t="s">
        <v>226</v>
      </c>
      <c r="C31" s="36">
        <v>83757550</v>
      </c>
      <c r="D31" s="36">
        <v>8714</v>
      </c>
      <c r="E31" s="37">
        <f t="shared" si="8"/>
        <v>9611.8372733532251</v>
      </c>
      <c r="F31" s="38">
        <f t="shared" si="1"/>
        <v>1.0419319120129897</v>
      </c>
      <c r="G31" s="39">
        <f t="shared" si="2"/>
        <v>-232.09350448864896</v>
      </c>
      <c r="H31" s="39">
        <f t="shared" si="3"/>
        <v>0</v>
      </c>
      <c r="I31" s="37">
        <f t="shared" si="9"/>
        <v>-232.09350448864896</v>
      </c>
      <c r="J31" s="40">
        <f t="shared" si="10"/>
        <v>-91.159396721543416</v>
      </c>
      <c r="K31" s="37">
        <f t="shared" si="11"/>
        <v>-323.25290121019236</v>
      </c>
      <c r="L31" s="37">
        <f t="shared" si="12"/>
        <v>-2022462.798114087</v>
      </c>
      <c r="M31" s="37">
        <f t="shared" si="13"/>
        <v>-2816825.7811456164</v>
      </c>
      <c r="N31" s="41">
        <f>'jan-feb'!M31</f>
        <v>-2889823.9692694852</v>
      </c>
      <c r="O31" s="41">
        <f t="shared" si="14"/>
        <v>72998.188123868778</v>
      </c>
      <c r="Q31" s="4"/>
      <c r="R31" s="4"/>
      <c r="S31" s="4"/>
      <c r="T31" s="4"/>
    </row>
    <row r="32" spans="1:20" s="34" customFormat="1" x14ac:dyDescent="0.3">
      <c r="A32" s="33">
        <v>1505</v>
      </c>
      <c r="B32" s="34" t="s">
        <v>267</v>
      </c>
      <c r="C32" s="36">
        <v>200461399</v>
      </c>
      <c r="D32" s="36">
        <v>24179</v>
      </c>
      <c r="E32" s="37">
        <f t="shared" si="8"/>
        <v>8290.7233136192572</v>
      </c>
      <c r="F32" s="38">
        <f t="shared" si="1"/>
        <v>0.89872195590306381</v>
      </c>
      <c r="G32" s="39">
        <f t="shared" si="2"/>
        <v>560.57487135173176</v>
      </c>
      <c r="H32" s="39">
        <f t="shared" si="3"/>
        <v>4.126491482985057</v>
      </c>
      <c r="I32" s="37">
        <f t="shared" si="9"/>
        <v>564.70136283471686</v>
      </c>
      <c r="J32" s="40">
        <f t="shared" si="10"/>
        <v>-91.159396721543416</v>
      </c>
      <c r="K32" s="37">
        <f t="shared" si="11"/>
        <v>473.54196611317343</v>
      </c>
      <c r="L32" s="37">
        <f t="shared" si="12"/>
        <v>13653914.25198062</v>
      </c>
      <c r="M32" s="37">
        <f t="shared" si="13"/>
        <v>11449771.19865042</v>
      </c>
      <c r="N32" s="41">
        <f>'jan-feb'!M32</f>
        <v>4736252.1773735527</v>
      </c>
      <c r="O32" s="41">
        <f t="shared" si="14"/>
        <v>6713519.021276867</v>
      </c>
      <c r="Q32" s="4"/>
      <c r="R32" s="4"/>
      <c r="S32" s="4"/>
      <c r="T32" s="4"/>
    </row>
    <row r="33" spans="1:20" s="34" customFormat="1" x14ac:dyDescent="0.3">
      <c r="A33" s="33">
        <v>1506</v>
      </c>
      <c r="B33" s="34" t="s">
        <v>265</v>
      </c>
      <c r="C33" s="36">
        <v>289180541</v>
      </c>
      <c r="D33" s="36">
        <v>31967</v>
      </c>
      <c r="E33" s="37">
        <f t="shared" si="8"/>
        <v>9046.2208214721431</v>
      </c>
      <c r="F33" s="38">
        <f t="shared" si="1"/>
        <v>0.98061857363508542</v>
      </c>
      <c r="G33" s="39">
        <f t="shared" si="2"/>
        <v>107.27636664000019</v>
      </c>
      <c r="H33" s="39">
        <f t="shared" si="3"/>
        <v>0</v>
      </c>
      <c r="I33" s="37">
        <f t="shared" si="9"/>
        <v>107.27636664000019</v>
      </c>
      <c r="J33" s="40">
        <f t="shared" si="10"/>
        <v>-91.159396721543416</v>
      </c>
      <c r="K33" s="37">
        <f t="shared" si="11"/>
        <v>16.116969918456775</v>
      </c>
      <c r="L33" s="37">
        <f t="shared" si="12"/>
        <v>3429303.612380886</v>
      </c>
      <c r="M33" s="37">
        <f t="shared" si="13"/>
        <v>515211.17738330772</v>
      </c>
      <c r="N33" s="41">
        <f>'jan-feb'!M33</f>
        <v>-1814910.4679639225</v>
      </c>
      <c r="O33" s="41">
        <f t="shared" si="14"/>
        <v>2330121.6453472301</v>
      </c>
      <c r="Q33" s="4"/>
      <c r="R33" s="4"/>
      <c r="S33" s="4"/>
      <c r="T33" s="4"/>
    </row>
    <row r="34" spans="1:20" s="34" customFormat="1" x14ac:dyDescent="0.3">
      <c r="A34" s="33">
        <v>1507</v>
      </c>
      <c r="B34" s="34" t="s">
        <v>266</v>
      </c>
      <c r="C34" s="36">
        <v>602725659</v>
      </c>
      <c r="D34" s="36">
        <v>66258</v>
      </c>
      <c r="E34" s="37">
        <f t="shared" si="8"/>
        <v>9096.6473331522229</v>
      </c>
      <c r="F34" s="38">
        <f t="shared" si="1"/>
        <v>0.9860848534145642</v>
      </c>
      <c r="G34" s="39">
        <f t="shared" si="2"/>
        <v>77.02045963195232</v>
      </c>
      <c r="H34" s="39">
        <f t="shared" si="3"/>
        <v>0</v>
      </c>
      <c r="I34" s="37">
        <f t="shared" si="9"/>
        <v>77.02045963195232</v>
      </c>
      <c r="J34" s="40">
        <f t="shared" si="10"/>
        <v>-91.159396721543416</v>
      </c>
      <c r="K34" s="37">
        <f t="shared" si="11"/>
        <v>-14.138937089591096</v>
      </c>
      <c r="L34" s="37">
        <f t="shared" si="12"/>
        <v>5103221.6142938966</v>
      </c>
      <c r="M34" s="37">
        <f t="shared" si="13"/>
        <v>-936817.69368212682</v>
      </c>
      <c r="N34" s="41">
        <f>'jan-feb'!M34</f>
        <v>-5061351.5622971449</v>
      </c>
      <c r="O34" s="41">
        <f t="shared" si="14"/>
        <v>4124533.8686150182</v>
      </c>
      <c r="Q34" s="4"/>
      <c r="R34" s="4"/>
      <c r="S34" s="4"/>
      <c r="T34" s="4"/>
    </row>
    <row r="35" spans="1:20" s="34" customFormat="1" x14ac:dyDescent="0.3">
      <c r="A35" s="33">
        <v>1511</v>
      </c>
      <c r="B35" s="34" t="s">
        <v>268</v>
      </c>
      <c r="C35" s="36">
        <v>25548087</v>
      </c>
      <c r="D35" s="36">
        <v>3117</v>
      </c>
      <c r="E35" s="37">
        <f t="shared" si="8"/>
        <v>8196.3705486044273</v>
      </c>
      <c r="F35" s="38">
        <f t="shared" si="1"/>
        <v>0.88849403026722773</v>
      </c>
      <c r="G35" s="39">
        <f t="shared" si="2"/>
        <v>617.18653036062972</v>
      </c>
      <c r="H35" s="39">
        <f t="shared" si="3"/>
        <v>37.149959238175505</v>
      </c>
      <c r="I35" s="37">
        <f t="shared" si="9"/>
        <v>654.3364895988052</v>
      </c>
      <c r="J35" s="40">
        <f t="shared" si="10"/>
        <v>-91.159396721543416</v>
      </c>
      <c r="K35" s="37">
        <f t="shared" si="11"/>
        <v>563.17709287726177</v>
      </c>
      <c r="L35" s="37">
        <f t="shared" si="12"/>
        <v>2039566.8380794758</v>
      </c>
      <c r="M35" s="37">
        <f t="shared" si="13"/>
        <v>1755422.9984984249</v>
      </c>
      <c r="N35" s="41">
        <f>'jan-feb'!M35</f>
        <v>228449.63855715154</v>
      </c>
      <c r="O35" s="41">
        <f t="shared" si="14"/>
        <v>1526973.3599412735</v>
      </c>
      <c r="Q35" s="4"/>
      <c r="R35" s="4"/>
      <c r="S35" s="4"/>
      <c r="T35" s="4"/>
    </row>
    <row r="36" spans="1:20" s="34" customFormat="1" x14ac:dyDescent="0.3">
      <c r="A36" s="33">
        <v>1514</v>
      </c>
      <c r="B36" s="34" t="s">
        <v>159</v>
      </c>
      <c r="C36" s="36">
        <v>21937638</v>
      </c>
      <c r="D36" s="36">
        <v>2461</v>
      </c>
      <c r="E36" s="37">
        <f t="shared" si="8"/>
        <v>8914.1154002438034</v>
      </c>
      <c r="F36" s="38">
        <f t="shared" si="1"/>
        <v>0.96629822569189705</v>
      </c>
      <c r="G36" s="39">
        <f t="shared" si="2"/>
        <v>186.53961937700404</v>
      </c>
      <c r="H36" s="39">
        <f t="shared" si="3"/>
        <v>0</v>
      </c>
      <c r="I36" s="37">
        <f t="shared" si="9"/>
        <v>186.53961937700404</v>
      </c>
      <c r="J36" s="40">
        <f t="shared" si="10"/>
        <v>-91.159396721543416</v>
      </c>
      <c r="K36" s="37">
        <f t="shared" si="11"/>
        <v>95.380222655460628</v>
      </c>
      <c r="L36" s="37">
        <f t="shared" si="12"/>
        <v>459074.00328680692</v>
      </c>
      <c r="M36" s="37">
        <f t="shared" si="13"/>
        <v>234730.7279550886</v>
      </c>
      <c r="N36" s="41">
        <f>'jan-feb'!M36</f>
        <v>-598272.33368971816</v>
      </c>
      <c r="O36" s="41">
        <f t="shared" si="14"/>
        <v>833003.06164480676</v>
      </c>
      <c r="Q36" s="4"/>
      <c r="R36" s="4"/>
      <c r="S36" s="4"/>
      <c r="T36" s="4"/>
    </row>
    <row r="37" spans="1:20" s="34" customFormat="1" x14ac:dyDescent="0.3">
      <c r="A37" s="33">
        <v>1515</v>
      </c>
      <c r="B37" s="34" t="s">
        <v>413</v>
      </c>
      <c r="C37" s="36">
        <v>88391178</v>
      </c>
      <c r="D37" s="36">
        <v>8900</v>
      </c>
      <c r="E37" s="37">
        <f t="shared" si="8"/>
        <v>9931.5930337078644</v>
      </c>
      <c r="F37" s="38">
        <f t="shared" si="1"/>
        <v>1.0765937275731743</v>
      </c>
      <c r="G37" s="39">
        <f t="shared" si="2"/>
        <v>-423.94696070143254</v>
      </c>
      <c r="H37" s="39">
        <f t="shared" si="3"/>
        <v>0</v>
      </c>
      <c r="I37" s="37">
        <f t="shared" si="9"/>
        <v>-423.94696070143254</v>
      </c>
      <c r="J37" s="40">
        <f t="shared" si="10"/>
        <v>-91.159396721543416</v>
      </c>
      <c r="K37" s="37">
        <f t="shared" si="11"/>
        <v>-515.10635742297598</v>
      </c>
      <c r="L37" s="37">
        <f t="shared" si="12"/>
        <v>-3773127.9502427494</v>
      </c>
      <c r="M37" s="37">
        <f t="shared" si="13"/>
        <v>-4584446.5810644859</v>
      </c>
      <c r="N37" s="41">
        <f>'jan-feb'!M37</f>
        <v>-6725803.7777482662</v>
      </c>
      <c r="O37" s="41">
        <f t="shared" si="14"/>
        <v>2141357.1966837803</v>
      </c>
      <c r="Q37" s="4"/>
      <c r="R37" s="4"/>
      <c r="S37" s="4"/>
      <c r="T37" s="4"/>
    </row>
    <row r="38" spans="1:20" s="34" customFormat="1" x14ac:dyDescent="0.3">
      <c r="A38" s="33">
        <v>1516</v>
      </c>
      <c r="B38" s="34" t="s">
        <v>269</v>
      </c>
      <c r="C38" s="36">
        <v>83150404</v>
      </c>
      <c r="D38" s="36">
        <v>8571</v>
      </c>
      <c r="E38" s="37">
        <f t="shared" si="8"/>
        <v>9701.3655349434139</v>
      </c>
      <c r="F38" s="38">
        <f t="shared" si="1"/>
        <v>1.0516368570848824</v>
      </c>
      <c r="G38" s="39">
        <f t="shared" si="2"/>
        <v>-285.81046144276223</v>
      </c>
      <c r="H38" s="39">
        <f t="shared" si="3"/>
        <v>0</v>
      </c>
      <c r="I38" s="37">
        <f t="shared" si="9"/>
        <v>-285.81046144276223</v>
      </c>
      <c r="J38" s="40">
        <f t="shared" si="10"/>
        <v>-91.159396721543416</v>
      </c>
      <c r="K38" s="37">
        <f t="shared" si="11"/>
        <v>-376.96985816430566</v>
      </c>
      <c r="L38" s="37">
        <f t="shared" si="12"/>
        <v>-2449681.4650259153</v>
      </c>
      <c r="M38" s="37">
        <f t="shared" si="13"/>
        <v>-3231008.6543262638</v>
      </c>
      <c r="N38" s="41">
        <f>'jan-feb'!M38</f>
        <v>-2346931.3842562269</v>
      </c>
      <c r="O38" s="41">
        <f t="shared" si="14"/>
        <v>-884077.27007003687</v>
      </c>
      <c r="Q38" s="4"/>
      <c r="R38" s="4"/>
      <c r="S38" s="4"/>
      <c r="T38" s="4"/>
    </row>
    <row r="39" spans="1:20" s="34" customFormat="1" x14ac:dyDescent="0.3">
      <c r="A39" s="33">
        <v>1517</v>
      </c>
      <c r="B39" s="34" t="s">
        <v>270</v>
      </c>
      <c r="C39" s="36">
        <v>40157196</v>
      </c>
      <c r="D39" s="36">
        <v>5175</v>
      </c>
      <c r="E39" s="37">
        <f t="shared" si="8"/>
        <v>7759.8446376811598</v>
      </c>
      <c r="F39" s="38">
        <f t="shared" si="1"/>
        <v>0.84117422406613729</v>
      </c>
      <c r="G39" s="39">
        <f t="shared" si="2"/>
        <v>879.10207691459016</v>
      </c>
      <c r="H39" s="39">
        <f t="shared" si="3"/>
        <v>189.93402806131911</v>
      </c>
      <c r="I39" s="37">
        <f t="shared" si="9"/>
        <v>1069.0361049759092</v>
      </c>
      <c r="J39" s="40">
        <f t="shared" si="10"/>
        <v>-91.159396721543416</v>
      </c>
      <c r="K39" s="37">
        <f t="shared" si="11"/>
        <v>977.87670825436578</v>
      </c>
      <c r="L39" s="37">
        <f t="shared" si="12"/>
        <v>5532261.8432503305</v>
      </c>
      <c r="M39" s="37">
        <f t="shared" si="13"/>
        <v>5060511.9652163433</v>
      </c>
      <c r="N39" s="41">
        <f>'jan-feb'!M39</f>
        <v>1433695.7417925436</v>
      </c>
      <c r="O39" s="41">
        <f t="shared" si="14"/>
        <v>3626816.2234237995</v>
      </c>
      <c r="Q39" s="4"/>
      <c r="R39" s="4"/>
      <c r="S39" s="4"/>
      <c r="T39" s="4"/>
    </row>
    <row r="40" spans="1:20" s="34" customFormat="1" x14ac:dyDescent="0.3">
      <c r="A40" s="33">
        <v>1520</v>
      </c>
      <c r="B40" s="34" t="s">
        <v>272</v>
      </c>
      <c r="C40" s="36">
        <v>87170822</v>
      </c>
      <c r="D40" s="36">
        <v>10825</v>
      </c>
      <c r="E40" s="37">
        <f t="shared" si="8"/>
        <v>8052.7318244803691</v>
      </c>
      <c r="F40" s="38">
        <f t="shared" si="1"/>
        <v>0.87292346178906677</v>
      </c>
      <c r="G40" s="39">
        <f t="shared" si="2"/>
        <v>703.36976483506453</v>
      </c>
      <c r="H40" s="39">
        <f t="shared" si="3"/>
        <v>87.423512681595867</v>
      </c>
      <c r="I40" s="37">
        <f t="shared" si="9"/>
        <v>790.7932775166604</v>
      </c>
      <c r="J40" s="40">
        <f t="shared" si="10"/>
        <v>-91.159396721543416</v>
      </c>
      <c r="K40" s="37">
        <f t="shared" si="11"/>
        <v>699.63388079511697</v>
      </c>
      <c r="L40" s="37">
        <f t="shared" si="12"/>
        <v>8560337.229117848</v>
      </c>
      <c r="M40" s="37">
        <f t="shared" si="13"/>
        <v>7573536.7596071409</v>
      </c>
      <c r="N40" s="41">
        <f>'jan-feb'!M40</f>
        <v>1924022.7624578653</v>
      </c>
      <c r="O40" s="41">
        <f t="shared" si="14"/>
        <v>5649513.9971492756</v>
      </c>
      <c r="Q40" s="4"/>
      <c r="R40" s="4"/>
      <c r="S40" s="4"/>
      <c r="T40" s="4"/>
    </row>
    <row r="41" spans="1:20" s="34" customFormat="1" x14ac:dyDescent="0.3">
      <c r="A41" s="33">
        <v>1525</v>
      </c>
      <c r="B41" s="34" t="s">
        <v>273</v>
      </c>
      <c r="C41" s="36">
        <v>37149679</v>
      </c>
      <c r="D41" s="36">
        <v>4523</v>
      </c>
      <c r="E41" s="37">
        <f t="shared" si="8"/>
        <v>8213.5040902056153</v>
      </c>
      <c r="F41" s="38">
        <f t="shared" si="1"/>
        <v>0.89035132177689269</v>
      </c>
      <c r="G41" s="39">
        <f t="shared" si="2"/>
        <v>606.90640539991693</v>
      </c>
      <c r="H41" s="39">
        <f t="shared" si="3"/>
        <v>31.153219677759715</v>
      </c>
      <c r="I41" s="37">
        <f t="shared" si="9"/>
        <v>638.05962507767663</v>
      </c>
      <c r="J41" s="40">
        <f t="shared" si="10"/>
        <v>-91.159396721543416</v>
      </c>
      <c r="K41" s="37">
        <f t="shared" si="11"/>
        <v>546.9002283561332</v>
      </c>
      <c r="L41" s="37">
        <f t="shared" si="12"/>
        <v>2885943.6842263313</v>
      </c>
      <c r="M41" s="37">
        <f t="shared" si="13"/>
        <v>2473629.7328547905</v>
      </c>
      <c r="N41" s="41">
        <f>'jan-feb'!M41</f>
        <v>562351.69919602096</v>
      </c>
      <c r="O41" s="41">
        <f t="shared" si="14"/>
        <v>1911278.0336587694</v>
      </c>
      <c r="Q41" s="4"/>
      <c r="R41" s="4"/>
      <c r="S41" s="4"/>
      <c r="T41" s="4"/>
    </row>
    <row r="42" spans="1:20" s="34" customFormat="1" x14ac:dyDescent="0.3">
      <c r="A42" s="33">
        <v>1528</v>
      </c>
      <c r="B42" s="34" t="s">
        <v>274</v>
      </c>
      <c r="C42" s="36">
        <v>59768686</v>
      </c>
      <c r="D42" s="36">
        <v>7625</v>
      </c>
      <c r="E42" s="37">
        <f t="shared" si="8"/>
        <v>7838.5161967213116</v>
      </c>
      <c r="F42" s="38">
        <f t="shared" si="1"/>
        <v>0.84970229269657427</v>
      </c>
      <c r="G42" s="39">
        <f t="shared" si="2"/>
        <v>831.89914149049912</v>
      </c>
      <c r="H42" s="39">
        <f t="shared" si="3"/>
        <v>162.39898239726597</v>
      </c>
      <c r="I42" s="37">
        <f t="shared" si="9"/>
        <v>994.29812388776509</v>
      </c>
      <c r="J42" s="40">
        <f t="shared" si="10"/>
        <v>-91.159396721543416</v>
      </c>
      <c r="K42" s="37">
        <f t="shared" si="11"/>
        <v>903.13872716622166</v>
      </c>
      <c r="L42" s="37">
        <f t="shared" si="12"/>
        <v>7581523.194644209</v>
      </c>
      <c r="M42" s="37">
        <f t="shared" si="13"/>
        <v>6886432.79464244</v>
      </c>
      <c r="N42" s="41">
        <f>'jan-feb'!M42</f>
        <v>2437555.9799358756</v>
      </c>
      <c r="O42" s="41">
        <f t="shared" si="14"/>
        <v>4448876.8147065639</v>
      </c>
      <c r="Q42" s="4"/>
      <c r="R42" s="4"/>
      <c r="S42" s="4"/>
      <c r="T42" s="4"/>
    </row>
    <row r="43" spans="1:20" s="34" customFormat="1" x14ac:dyDescent="0.3">
      <c r="A43" s="33">
        <v>1531</v>
      </c>
      <c r="B43" s="34" t="s">
        <v>275</v>
      </c>
      <c r="C43" s="36">
        <v>75695856</v>
      </c>
      <c r="D43" s="36">
        <v>9310</v>
      </c>
      <c r="E43" s="37">
        <f t="shared" si="8"/>
        <v>8130.5967776584321</v>
      </c>
      <c r="F43" s="38">
        <f t="shared" si="1"/>
        <v>0.88136409360963841</v>
      </c>
      <c r="G43" s="39">
        <f t="shared" si="2"/>
        <v>656.65079292822679</v>
      </c>
      <c r="H43" s="39">
        <f t="shared" si="3"/>
        <v>60.170779069273834</v>
      </c>
      <c r="I43" s="37">
        <f t="shared" si="9"/>
        <v>716.82157199750066</v>
      </c>
      <c r="J43" s="40">
        <f t="shared" si="10"/>
        <v>-91.159396721543416</v>
      </c>
      <c r="K43" s="37">
        <f t="shared" si="11"/>
        <v>625.66217527595722</v>
      </c>
      <c r="L43" s="37">
        <f t="shared" si="12"/>
        <v>6673608.8352967314</v>
      </c>
      <c r="M43" s="37">
        <f t="shared" si="13"/>
        <v>5824914.8518191613</v>
      </c>
      <c r="N43" s="41">
        <f>'jan-feb'!M43</f>
        <v>1031873.7799060263</v>
      </c>
      <c r="O43" s="41">
        <f t="shared" si="14"/>
        <v>4793041.0719131352</v>
      </c>
      <c r="Q43" s="4"/>
      <c r="R43" s="4"/>
      <c r="S43" s="4"/>
      <c r="T43" s="4"/>
    </row>
    <row r="44" spans="1:20" s="34" customFormat="1" x14ac:dyDescent="0.3">
      <c r="A44" s="33">
        <v>1532</v>
      </c>
      <c r="B44" s="34" t="s">
        <v>276</v>
      </c>
      <c r="C44" s="36">
        <v>76685143</v>
      </c>
      <c r="D44" s="36">
        <v>8462</v>
      </c>
      <c r="E44" s="37">
        <f t="shared" si="8"/>
        <v>9062.295320255258</v>
      </c>
      <c r="F44" s="38">
        <f t="shared" si="1"/>
        <v>0.98236106393901235</v>
      </c>
      <c r="G44" s="39">
        <f t="shared" si="2"/>
        <v>97.631667370131254</v>
      </c>
      <c r="H44" s="39">
        <f t="shared" si="3"/>
        <v>0</v>
      </c>
      <c r="I44" s="37">
        <f t="shared" si="9"/>
        <v>97.631667370131254</v>
      </c>
      <c r="J44" s="40">
        <f t="shared" si="10"/>
        <v>-91.159396721543416</v>
      </c>
      <c r="K44" s="37">
        <f t="shared" si="11"/>
        <v>6.4722706485878376</v>
      </c>
      <c r="L44" s="37">
        <f t="shared" si="12"/>
        <v>826159.16928605072</v>
      </c>
      <c r="M44" s="37">
        <f t="shared" si="13"/>
        <v>54768.354228350283</v>
      </c>
      <c r="N44" s="41">
        <f>'jan-feb'!M44</f>
        <v>-3045788.9061691947</v>
      </c>
      <c r="O44" s="41">
        <f t="shared" si="14"/>
        <v>3100557.2603975451</v>
      </c>
      <c r="Q44" s="4"/>
      <c r="R44" s="4"/>
      <c r="S44" s="4"/>
      <c r="T44" s="4"/>
    </row>
    <row r="45" spans="1:20" s="34" customFormat="1" x14ac:dyDescent="0.3">
      <c r="A45" s="33">
        <v>1535</v>
      </c>
      <c r="B45" s="34" t="s">
        <v>277</v>
      </c>
      <c r="C45" s="36">
        <v>58366834</v>
      </c>
      <c r="D45" s="36">
        <v>6532</v>
      </c>
      <c r="E45" s="37">
        <f t="shared" si="8"/>
        <v>8935.5226576852419</v>
      </c>
      <c r="F45" s="38">
        <f t="shared" si="1"/>
        <v>0.96861879188986511</v>
      </c>
      <c r="G45" s="39">
        <f t="shared" si="2"/>
        <v>173.69526491214091</v>
      </c>
      <c r="H45" s="39">
        <f t="shared" si="3"/>
        <v>0</v>
      </c>
      <c r="I45" s="37">
        <f t="shared" si="9"/>
        <v>173.69526491214091</v>
      </c>
      <c r="J45" s="40">
        <f t="shared" si="10"/>
        <v>-91.159396721543416</v>
      </c>
      <c r="K45" s="37">
        <f t="shared" si="11"/>
        <v>82.535868190597498</v>
      </c>
      <c r="L45" s="37">
        <f t="shared" si="12"/>
        <v>1134577.4704061043</v>
      </c>
      <c r="M45" s="37">
        <f t="shared" si="13"/>
        <v>539124.2910209829</v>
      </c>
      <c r="N45" s="41">
        <f>'jan-feb'!M45</f>
        <v>54597.75170205786</v>
      </c>
      <c r="O45" s="41">
        <f t="shared" si="14"/>
        <v>484526.53931892506</v>
      </c>
      <c r="Q45" s="4"/>
      <c r="R45" s="4"/>
      <c r="S45" s="4"/>
      <c r="T45" s="4"/>
    </row>
    <row r="46" spans="1:20" s="34" customFormat="1" x14ac:dyDescent="0.3">
      <c r="A46" s="33">
        <v>1539</v>
      </c>
      <c r="B46" s="34" t="s">
        <v>278</v>
      </c>
      <c r="C46" s="36">
        <v>59248431</v>
      </c>
      <c r="D46" s="36">
        <v>7468</v>
      </c>
      <c r="E46" s="37">
        <f t="shared" si="8"/>
        <v>7933.6410016068558</v>
      </c>
      <c r="F46" s="38">
        <f t="shared" si="1"/>
        <v>0.86001390815733836</v>
      </c>
      <c r="G46" s="39">
        <f t="shared" si="2"/>
        <v>774.82425855917256</v>
      </c>
      <c r="H46" s="39">
        <f t="shared" si="3"/>
        <v>129.10530068732555</v>
      </c>
      <c r="I46" s="37">
        <f t="shared" si="9"/>
        <v>903.92955924649812</v>
      </c>
      <c r="J46" s="40">
        <f t="shared" si="10"/>
        <v>-91.159396721543416</v>
      </c>
      <c r="K46" s="37">
        <f t="shared" si="11"/>
        <v>812.77016252495469</v>
      </c>
      <c r="L46" s="37">
        <f t="shared" si="12"/>
        <v>6750545.948452848</v>
      </c>
      <c r="M46" s="37">
        <f t="shared" si="13"/>
        <v>6069767.5737363612</v>
      </c>
      <c r="N46" s="41">
        <f>'jan-feb'!M46</f>
        <v>1706129.8150834255</v>
      </c>
      <c r="O46" s="41">
        <f t="shared" si="14"/>
        <v>4363637.7586529357</v>
      </c>
      <c r="Q46" s="4"/>
      <c r="R46" s="4"/>
      <c r="S46" s="4"/>
      <c r="T46" s="4"/>
    </row>
    <row r="47" spans="1:20" s="34" customFormat="1" x14ac:dyDescent="0.3">
      <c r="A47" s="33">
        <v>1547</v>
      </c>
      <c r="B47" s="34" t="s">
        <v>279</v>
      </c>
      <c r="C47" s="36">
        <v>32726817</v>
      </c>
      <c r="D47" s="36">
        <v>3509</v>
      </c>
      <c r="E47" s="37">
        <f t="shared" si="8"/>
        <v>9326.5366201196921</v>
      </c>
      <c r="F47" s="38">
        <f t="shared" si="1"/>
        <v>1.0110050614361212</v>
      </c>
      <c r="G47" s="39">
        <f t="shared" si="2"/>
        <v>-60.91311254852917</v>
      </c>
      <c r="H47" s="39">
        <f t="shared" si="3"/>
        <v>0</v>
      </c>
      <c r="I47" s="37">
        <f t="shared" si="9"/>
        <v>-60.91311254852917</v>
      </c>
      <c r="J47" s="40">
        <f t="shared" si="10"/>
        <v>-91.159396721543416</v>
      </c>
      <c r="K47" s="37">
        <f t="shared" si="11"/>
        <v>-152.0725092700726</v>
      </c>
      <c r="L47" s="37">
        <f t="shared" si="12"/>
        <v>-213744.11193278886</v>
      </c>
      <c r="M47" s="37">
        <f t="shared" si="13"/>
        <v>-533622.43502868479</v>
      </c>
      <c r="N47" s="41">
        <f>'jan-feb'!M47</f>
        <v>-1021899.9707099629</v>
      </c>
      <c r="O47" s="41">
        <f t="shared" si="14"/>
        <v>488277.5356812781</v>
      </c>
      <c r="Q47" s="4"/>
      <c r="R47" s="4"/>
      <c r="S47" s="4"/>
      <c r="T47" s="4"/>
    </row>
    <row r="48" spans="1:20" s="34" customFormat="1" x14ac:dyDescent="0.3">
      <c r="A48" s="33">
        <v>1554</v>
      </c>
      <c r="B48" s="34" t="s">
        <v>280</v>
      </c>
      <c r="C48" s="36">
        <v>49024331</v>
      </c>
      <c r="D48" s="36">
        <v>5788</v>
      </c>
      <c r="E48" s="37">
        <f t="shared" si="8"/>
        <v>8469.9949896337257</v>
      </c>
      <c r="F48" s="38">
        <f t="shared" si="1"/>
        <v>0.91815516880996151</v>
      </c>
      <c r="G48" s="39">
        <f t="shared" si="2"/>
        <v>453.01186574305063</v>
      </c>
      <c r="H48" s="39">
        <f t="shared" si="3"/>
        <v>0</v>
      </c>
      <c r="I48" s="37">
        <f t="shared" si="9"/>
        <v>453.01186574305063</v>
      </c>
      <c r="J48" s="40">
        <f t="shared" si="10"/>
        <v>-91.159396721543416</v>
      </c>
      <c r="K48" s="37">
        <f t="shared" si="11"/>
        <v>361.8524690215072</v>
      </c>
      <c r="L48" s="37">
        <f t="shared" si="12"/>
        <v>2622032.678920777</v>
      </c>
      <c r="M48" s="37">
        <f t="shared" si="13"/>
        <v>2094402.0906964836</v>
      </c>
      <c r="N48" s="41">
        <f>'jan-feb'!M48</f>
        <v>-98605.214382805789</v>
      </c>
      <c r="O48" s="41">
        <f t="shared" si="14"/>
        <v>2193007.3050792892</v>
      </c>
      <c r="Q48" s="4"/>
      <c r="R48" s="4"/>
      <c r="S48" s="4"/>
      <c r="T48" s="4"/>
    </row>
    <row r="49" spans="1:20" s="34" customFormat="1" x14ac:dyDescent="0.3">
      <c r="A49" s="33">
        <v>1557</v>
      </c>
      <c r="B49" s="34" t="s">
        <v>281</v>
      </c>
      <c r="C49" s="36">
        <v>19476874</v>
      </c>
      <c r="D49" s="36">
        <v>2629</v>
      </c>
      <c r="E49" s="37">
        <f t="shared" si="8"/>
        <v>7408.4724229745152</v>
      </c>
      <c r="F49" s="38">
        <f t="shared" si="1"/>
        <v>0.80308515606740172</v>
      </c>
      <c r="G49" s="39">
        <f t="shared" si="2"/>
        <v>1089.925405738577</v>
      </c>
      <c r="H49" s="39">
        <f t="shared" si="3"/>
        <v>312.9143032086447</v>
      </c>
      <c r="I49" s="37">
        <f t="shared" si="9"/>
        <v>1402.8397089472217</v>
      </c>
      <c r="J49" s="40">
        <f t="shared" si="10"/>
        <v>-91.159396721543416</v>
      </c>
      <c r="K49" s="37">
        <f t="shared" si="11"/>
        <v>1311.6803122256783</v>
      </c>
      <c r="L49" s="37">
        <f t="shared" si="12"/>
        <v>3688065.5948222456</v>
      </c>
      <c r="M49" s="37">
        <f t="shared" si="13"/>
        <v>3448407.5408413084</v>
      </c>
      <c r="N49" s="41">
        <f>'jan-feb'!M49</f>
        <v>1639705.530236251</v>
      </c>
      <c r="O49" s="41">
        <f t="shared" si="14"/>
        <v>1808702.0106050575</v>
      </c>
      <c r="Q49" s="4"/>
      <c r="R49" s="4"/>
      <c r="S49" s="4"/>
      <c r="T49" s="4"/>
    </row>
    <row r="50" spans="1:20" s="34" customFormat="1" x14ac:dyDescent="0.3">
      <c r="A50" s="33">
        <v>1560</v>
      </c>
      <c r="B50" s="34" t="s">
        <v>282</v>
      </c>
      <c r="C50" s="36">
        <v>22071718</v>
      </c>
      <c r="D50" s="36">
        <v>3025</v>
      </c>
      <c r="E50" s="37">
        <f t="shared" si="8"/>
        <v>7296.4357024793389</v>
      </c>
      <c r="F50" s="38">
        <f t="shared" si="1"/>
        <v>0.79094027355624785</v>
      </c>
      <c r="G50" s="39">
        <f t="shared" si="2"/>
        <v>1157.1474380356826</v>
      </c>
      <c r="H50" s="39">
        <f t="shared" si="3"/>
        <v>352.12715538195641</v>
      </c>
      <c r="I50" s="37">
        <f t="shared" si="9"/>
        <v>1509.2745934176392</v>
      </c>
      <c r="J50" s="40">
        <f t="shared" si="10"/>
        <v>-91.159396721543416</v>
      </c>
      <c r="K50" s="37">
        <f t="shared" si="11"/>
        <v>1418.1151966960958</v>
      </c>
      <c r="L50" s="37">
        <f t="shared" si="12"/>
        <v>4565555.6450883588</v>
      </c>
      <c r="M50" s="37">
        <f t="shared" si="13"/>
        <v>4289798.4700056901</v>
      </c>
      <c r="N50" s="41">
        <f>'jan-feb'!M50</f>
        <v>2029273.9205647234</v>
      </c>
      <c r="O50" s="41">
        <f t="shared" si="14"/>
        <v>2260524.5494409669</v>
      </c>
      <c r="Q50" s="4"/>
      <c r="R50" s="4"/>
      <c r="S50" s="4"/>
      <c r="T50" s="4"/>
    </row>
    <row r="51" spans="1:20" s="34" customFormat="1" x14ac:dyDescent="0.3">
      <c r="A51" s="33">
        <v>1563</v>
      </c>
      <c r="B51" s="34" t="s">
        <v>283</v>
      </c>
      <c r="C51" s="36">
        <v>65546689</v>
      </c>
      <c r="D51" s="36">
        <v>7036</v>
      </c>
      <c r="E51" s="37">
        <f t="shared" si="8"/>
        <v>9315.9023592950543</v>
      </c>
      <c r="F51" s="38">
        <f t="shared" si="1"/>
        <v>1.009852297880232</v>
      </c>
      <c r="G51" s="39">
        <f t="shared" si="2"/>
        <v>-54.532556053746518</v>
      </c>
      <c r="H51" s="39">
        <f t="shared" si="3"/>
        <v>0</v>
      </c>
      <c r="I51" s="37">
        <f t="shared" si="9"/>
        <v>-54.532556053746518</v>
      </c>
      <c r="J51" s="40">
        <f t="shared" si="10"/>
        <v>-91.159396721543416</v>
      </c>
      <c r="K51" s="37">
        <f t="shared" si="11"/>
        <v>-145.69195277528993</v>
      </c>
      <c r="L51" s="37">
        <f t="shared" si="12"/>
        <v>-383691.06439416052</v>
      </c>
      <c r="M51" s="37">
        <f t="shared" si="13"/>
        <v>-1025088.57972694</v>
      </c>
      <c r="N51" s="41">
        <f>'jan-feb'!M51</f>
        <v>-2127104.7744985172</v>
      </c>
      <c r="O51" s="41">
        <f t="shared" si="14"/>
        <v>1102016.1947715771</v>
      </c>
      <c r="Q51" s="4"/>
      <c r="R51" s="4"/>
      <c r="S51" s="4"/>
      <c r="T51" s="4"/>
    </row>
    <row r="52" spans="1:20" s="34" customFormat="1" x14ac:dyDescent="0.3">
      <c r="A52" s="33">
        <v>1566</v>
      </c>
      <c r="B52" s="34" t="s">
        <v>284</v>
      </c>
      <c r="C52" s="36">
        <v>45631111</v>
      </c>
      <c r="D52" s="36">
        <v>5920</v>
      </c>
      <c r="E52" s="37">
        <f t="shared" si="8"/>
        <v>7707.9579391891893</v>
      </c>
      <c r="F52" s="38">
        <f t="shared" si="1"/>
        <v>0.83554965870674902</v>
      </c>
      <c r="G52" s="39">
        <f t="shared" si="2"/>
        <v>910.23409600977243</v>
      </c>
      <c r="H52" s="39">
        <f t="shared" si="3"/>
        <v>208.09437253350879</v>
      </c>
      <c r="I52" s="37">
        <f t="shared" si="9"/>
        <v>1118.3284685432811</v>
      </c>
      <c r="J52" s="40">
        <f t="shared" si="10"/>
        <v>-91.159396721543416</v>
      </c>
      <c r="K52" s="37">
        <f t="shared" si="11"/>
        <v>1027.1690718217378</v>
      </c>
      <c r="L52" s="37">
        <f t="shared" si="12"/>
        <v>6620504.5337762246</v>
      </c>
      <c r="M52" s="37">
        <f t="shared" si="13"/>
        <v>6080840.905184688</v>
      </c>
      <c r="N52" s="41">
        <f>'jan-feb'!M52</f>
        <v>936357.87637418625</v>
      </c>
      <c r="O52" s="41">
        <f t="shared" si="14"/>
        <v>5144483.028810502</v>
      </c>
      <c r="Q52" s="4"/>
      <c r="R52" s="4"/>
      <c r="S52" s="4"/>
      <c r="T52" s="4"/>
    </row>
    <row r="53" spans="1:20" s="34" customFormat="1" x14ac:dyDescent="0.3">
      <c r="A53" s="33">
        <v>1573</v>
      </c>
      <c r="B53" s="34" t="s">
        <v>286</v>
      </c>
      <c r="C53" s="36">
        <v>17619534</v>
      </c>
      <c r="D53" s="36">
        <v>2150</v>
      </c>
      <c r="E53" s="37">
        <f t="shared" si="8"/>
        <v>8195.1320930232559</v>
      </c>
      <c r="F53" s="38">
        <f t="shared" si="1"/>
        <v>0.88835978055461451</v>
      </c>
      <c r="G53" s="39">
        <f t="shared" si="2"/>
        <v>617.92960370933247</v>
      </c>
      <c r="H53" s="39">
        <f t="shared" si="3"/>
        <v>37.583418691585479</v>
      </c>
      <c r="I53" s="37">
        <f t="shared" si="9"/>
        <v>655.51302240091798</v>
      </c>
      <c r="J53" s="40">
        <f t="shared" si="10"/>
        <v>-91.159396721543416</v>
      </c>
      <c r="K53" s="37">
        <f t="shared" si="11"/>
        <v>564.35362567937455</v>
      </c>
      <c r="L53" s="37">
        <f t="shared" si="12"/>
        <v>1409352.9981619737</v>
      </c>
      <c r="M53" s="37">
        <f t="shared" si="13"/>
        <v>1213360.2952106553</v>
      </c>
      <c r="N53" s="41">
        <f>'jan-feb'!M53</f>
        <v>-9704.5732762666357</v>
      </c>
      <c r="O53" s="41">
        <f t="shared" si="14"/>
        <v>1223064.868486922</v>
      </c>
      <c r="Q53" s="4"/>
      <c r="R53" s="4"/>
      <c r="S53" s="4"/>
      <c r="T53" s="4"/>
    </row>
    <row r="54" spans="1:20" s="34" customFormat="1" x14ac:dyDescent="0.3">
      <c r="A54" s="33">
        <v>1576</v>
      </c>
      <c r="B54" s="34" t="s">
        <v>287</v>
      </c>
      <c r="C54" s="36">
        <v>28861729</v>
      </c>
      <c r="D54" s="36">
        <v>3507</v>
      </c>
      <c r="E54" s="37">
        <f t="shared" si="8"/>
        <v>8229.7487881380093</v>
      </c>
      <c r="F54" s="38">
        <f t="shared" si="1"/>
        <v>0.89211226182356784</v>
      </c>
      <c r="G54" s="39">
        <f t="shared" si="2"/>
        <v>597.15958664048048</v>
      </c>
      <c r="H54" s="39">
        <f t="shared" si="3"/>
        <v>25.467575401421797</v>
      </c>
      <c r="I54" s="37">
        <f t="shared" si="9"/>
        <v>622.62716204190224</v>
      </c>
      <c r="J54" s="40">
        <f t="shared" si="10"/>
        <v>-91.159396721543416</v>
      </c>
      <c r="K54" s="37">
        <f t="shared" si="11"/>
        <v>531.46776532035881</v>
      </c>
      <c r="L54" s="37">
        <f t="shared" si="12"/>
        <v>2183553.4572809511</v>
      </c>
      <c r="M54" s="37">
        <f t="shared" si="13"/>
        <v>1863857.4529784983</v>
      </c>
      <c r="N54" s="41">
        <f>'jan-feb'!M54</f>
        <v>704064.98852099129</v>
      </c>
      <c r="O54" s="41">
        <f t="shared" si="14"/>
        <v>1159792.464457507</v>
      </c>
      <c r="Q54" s="4"/>
      <c r="R54" s="4"/>
      <c r="S54" s="4"/>
      <c r="T54" s="4"/>
    </row>
    <row r="55" spans="1:20" s="34" customFormat="1" x14ac:dyDescent="0.3">
      <c r="A55" s="33">
        <v>1577</v>
      </c>
      <c r="B55" s="34" t="s">
        <v>271</v>
      </c>
      <c r="C55" s="36">
        <v>77563957</v>
      </c>
      <c r="D55" s="36">
        <v>10473</v>
      </c>
      <c r="E55" s="37">
        <f t="shared" si="8"/>
        <v>7406.0877494509696</v>
      </c>
      <c r="F55" s="38">
        <f t="shared" si="1"/>
        <v>0.80282665528620312</v>
      </c>
      <c r="G55" s="39">
        <f t="shared" si="2"/>
        <v>1091.3562098527043</v>
      </c>
      <c r="H55" s="39">
        <f t="shared" si="3"/>
        <v>313.74893894188568</v>
      </c>
      <c r="I55" s="37">
        <f t="shared" si="9"/>
        <v>1405.1051487945899</v>
      </c>
      <c r="J55" s="40">
        <f t="shared" si="10"/>
        <v>-91.159396721543416</v>
      </c>
      <c r="K55" s="37">
        <f t="shared" si="11"/>
        <v>1313.9457520730466</v>
      </c>
      <c r="L55" s="37">
        <f t="shared" si="12"/>
        <v>14715666.223325741</v>
      </c>
      <c r="M55" s="37">
        <f t="shared" si="13"/>
        <v>13760953.861461017</v>
      </c>
      <c r="N55" s="41">
        <f>'jan-feb'!M55</f>
        <v>5464285.9745204458</v>
      </c>
      <c r="O55" s="41">
        <f t="shared" si="14"/>
        <v>8296667.8869405715</v>
      </c>
      <c r="Q55" s="4"/>
      <c r="R55" s="4"/>
      <c r="S55" s="4"/>
      <c r="T55" s="4"/>
    </row>
    <row r="56" spans="1:20" s="34" customFormat="1" x14ac:dyDescent="0.3">
      <c r="A56" s="33">
        <v>1578</v>
      </c>
      <c r="B56" s="34" t="s">
        <v>414</v>
      </c>
      <c r="C56" s="36">
        <v>22294502</v>
      </c>
      <c r="D56" s="36">
        <v>2549</v>
      </c>
      <c r="E56" s="37">
        <f t="shared" si="8"/>
        <v>8746.3719105531582</v>
      </c>
      <c r="F56" s="38">
        <f t="shared" si="1"/>
        <v>0.94811467867891985</v>
      </c>
      <c r="G56" s="39">
        <f t="shared" si="2"/>
        <v>287.18571319139119</v>
      </c>
      <c r="H56" s="39">
        <f t="shared" si="3"/>
        <v>0</v>
      </c>
      <c r="I56" s="37">
        <f t="shared" si="9"/>
        <v>287.18571319139119</v>
      </c>
      <c r="J56" s="40">
        <f t="shared" si="10"/>
        <v>-91.159396721543416</v>
      </c>
      <c r="K56" s="37">
        <f t="shared" si="11"/>
        <v>196.02631646984776</v>
      </c>
      <c r="L56" s="37">
        <f t="shared" si="12"/>
        <v>732036.38292485615</v>
      </c>
      <c r="M56" s="37">
        <f t="shared" si="13"/>
        <v>499671.08068164194</v>
      </c>
      <c r="N56" s="41">
        <f>'jan-feb'!M56</f>
        <v>-1556081.5398517223</v>
      </c>
      <c r="O56" s="41">
        <f t="shared" si="14"/>
        <v>2055752.6205333644</v>
      </c>
      <c r="Q56" s="4"/>
      <c r="R56" s="4"/>
      <c r="S56" s="4"/>
      <c r="T56" s="4"/>
    </row>
    <row r="57" spans="1:20" s="34" customFormat="1" x14ac:dyDescent="0.3">
      <c r="A57" s="33">
        <v>1579</v>
      </c>
      <c r="B57" s="34" t="s">
        <v>415</v>
      </c>
      <c r="C57" s="36">
        <v>102656561</v>
      </c>
      <c r="D57" s="36">
        <v>13279</v>
      </c>
      <c r="E57" s="37">
        <f t="shared" si="8"/>
        <v>7730.7448603057455</v>
      </c>
      <c r="F57" s="38">
        <f t="shared" si="1"/>
        <v>0.83801978170328406</v>
      </c>
      <c r="G57" s="39">
        <f t="shared" si="2"/>
        <v>896.56194333983876</v>
      </c>
      <c r="H57" s="39">
        <f t="shared" si="3"/>
        <v>200.11895014271411</v>
      </c>
      <c r="I57" s="37">
        <f t="shared" si="9"/>
        <v>1096.6808934825528</v>
      </c>
      <c r="J57" s="40">
        <f t="shared" si="10"/>
        <v>-91.159396721543416</v>
      </c>
      <c r="K57" s="37">
        <f t="shared" si="11"/>
        <v>1005.5214967610094</v>
      </c>
      <c r="L57" s="37">
        <f t="shared" si="12"/>
        <v>14562825.584554819</v>
      </c>
      <c r="M57" s="37">
        <f t="shared" si="13"/>
        <v>13352319.955489444</v>
      </c>
      <c r="N57" s="41">
        <f>'jan-feb'!M57</f>
        <v>5175214.3307368523</v>
      </c>
      <c r="O57" s="41">
        <f t="shared" si="14"/>
        <v>8177105.6247525914</v>
      </c>
      <c r="Q57" s="4"/>
      <c r="R57" s="4"/>
      <c r="S57" s="4"/>
      <c r="T57" s="4"/>
    </row>
    <row r="58" spans="1:20" s="34" customFormat="1" x14ac:dyDescent="0.3">
      <c r="A58" s="33">
        <v>1804</v>
      </c>
      <c r="B58" s="34" t="s">
        <v>288</v>
      </c>
      <c r="C58" s="36">
        <v>489257420</v>
      </c>
      <c r="D58" s="36">
        <v>52357</v>
      </c>
      <c r="E58" s="37">
        <f t="shared" si="8"/>
        <v>9344.6419771950259</v>
      </c>
      <c r="F58" s="38">
        <f t="shared" si="1"/>
        <v>1.0129676986280221</v>
      </c>
      <c r="G58" s="39">
        <f t="shared" si="2"/>
        <v>-71.776326793729453</v>
      </c>
      <c r="H58" s="39">
        <f t="shared" si="3"/>
        <v>0</v>
      </c>
      <c r="I58" s="37">
        <f t="shared" si="9"/>
        <v>-71.776326793729453</v>
      </c>
      <c r="J58" s="40">
        <f t="shared" si="10"/>
        <v>-91.159396721543416</v>
      </c>
      <c r="K58" s="37">
        <f t="shared" si="11"/>
        <v>-162.93572351527285</v>
      </c>
      <c r="L58" s="37">
        <f t="shared" si="12"/>
        <v>-3757993.1419392931</v>
      </c>
      <c r="M58" s="37">
        <f t="shared" si="13"/>
        <v>-8530825.6760891415</v>
      </c>
      <c r="N58" s="41">
        <f>'jan-feb'!M58</f>
        <v>-4665981.8275467576</v>
      </c>
      <c r="O58" s="41">
        <f t="shared" si="14"/>
        <v>-3864843.8485423839</v>
      </c>
      <c r="Q58" s="4"/>
      <c r="R58" s="4"/>
      <c r="S58" s="4"/>
      <c r="T58" s="4"/>
    </row>
    <row r="59" spans="1:20" s="34" customFormat="1" x14ac:dyDescent="0.3">
      <c r="A59" s="33">
        <v>1806</v>
      </c>
      <c r="B59" s="34" t="s">
        <v>289</v>
      </c>
      <c r="C59" s="36">
        <v>185419234</v>
      </c>
      <c r="D59" s="36">
        <v>21845</v>
      </c>
      <c r="E59" s="37">
        <f t="shared" si="8"/>
        <v>8487.9484550240322</v>
      </c>
      <c r="F59" s="38">
        <f t="shared" si="1"/>
        <v>0.9201013408049078</v>
      </c>
      <c r="G59" s="39">
        <f t="shared" si="2"/>
        <v>442.23978650886676</v>
      </c>
      <c r="H59" s="39">
        <f t="shared" si="3"/>
        <v>0</v>
      </c>
      <c r="I59" s="37">
        <f t="shared" si="9"/>
        <v>442.23978650886676</v>
      </c>
      <c r="J59" s="40">
        <f t="shared" si="10"/>
        <v>-91.159396721543416</v>
      </c>
      <c r="K59" s="37">
        <f t="shared" si="11"/>
        <v>351.08038978732333</v>
      </c>
      <c r="L59" s="37">
        <f t="shared" si="12"/>
        <v>9660728.1362861935</v>
      </c>
      <c r="M59" s="37">
        <f t="shared" si="13"/>
        <v>7669351.1149040777</v>
      </c>
      <c r="N59" s="41">
        <f>'jan-feb'!M59</f>
        <v>-113918.20010234838</v>
      </c>
      <c r="O59" s="41">
        <f t="shared" si="14"/>
        <v>7783269.3150064265</v>
      </c>
      <c r="Q59" s="4"/>
      <c r="R59" s="4"/>
      <c r="S59" s="4"/>
      <c r="T59" s="4"/>
    </row>
    <row r="60" spans="1:20" s="34" customFormat="1" x14ac:dyDescent="0.3">
      <c r="A60" s="33">
        <v>1811</v>
      </c>
      <c r="B60" s="34" t="s">
        <v>290</v>
      </c>
      <c r="C60" s="36">
        <v>13206075</v>
      </c>
      <c r="D60" s="36">
        <v>1426</v>
      </c>
      <c r="E60" s="37">
        <f t="shared" si="8"/>
        <v>9260.9221598877975</v>
      </c>
      <c r="F60" s="38">
        <f t="shared" si="1"/>
        <v>1.0038923942049929</v>
      </c>
      <c r="G60" s="39">
        <f t="shared" si="2"/>
        <v>-21.544436409392436</v>
      </c>
      <c r="H60" s="39">
        <f t="shared" si="3"/>
        <v>0</v>
      </c>
      <c r="I60" s="37">
        <f t="shared" si="9"/>
        <v>-21.544436409392436</v>
      </c>
      <c r="J60" s="40">
        <f t="shared" si="10"/>
        <v>-91.159396721543416</v>
      </c>
      <c r="K60" s="37">
        <f t="shared" si="11"/>
        <v>-112.70383313093585</v>
      </c>
      <c r="L60" s="37">
        <f t="shared" si="12"/>
        <v>-30722.366319793615</v>
      </c>
      <c r="M60" s="37">
        <f t="shared" si="13"/>
        <v>-160715.66604471451</v>
      </c>
      <c r="N60" s="41">
        <f>'jan-feb'!M60</f>
        <v>-1007844.1316706778</v>
      </c>
      <c r="O60" s="41">
        <f t="shared" si="14"/>
        <v>847128.46562596329</v>
      </c>
      <c r="Q60" s="4"/>
      <c r="R60" s="4"/>
      <c r="S60" s="4"/>
      <c r="T60" s="4"/>
    </row>
    <row r="61" spans="1:20" s="34" customFormat="1" x14ac:dyDescent="0.3">
      <c r="A61" s="33">
        <v>1812</v>
      </c>
      <c r="B61" s="34" t="s">
        <v>291</v>
      </c>
      <c r="C61" s="36">
        <v>12751795</v>
      </c>
      <c r="D61" s="36">
        <v>1975</v>
      </c>
      <c r="E61" s="37">
        <f t="shared" si="8"/>
        <v>6456.6050632911392</v>
      </c>
      <c r="F61" s="38">
        <f t="shared" si="1"/>
        <v>0.69990186760213002</v>
      </c>
      <c r="G61" s="39">
        <f t="shared" si="2"/>
        <v>1661.0458215486026</v>
      </c>
      <c r="H61" s="39">
        <f t="shared" si="3"/>
        <v>646.06787909782634</v>
      </c>
      <c r="I61" s="37">
        <f t="shared" si="9"/>
        <v>2307.1137006464287</v>
      </c>
      <c r="J61" s="40">
        <f t="shared" si="10"/>
        <v>-91.159396721543416</v>
      </c>
      <c r="K61" s="37">
        <f t="shared" si="11"/>
        <v>2215.9543039248852</v>
      </c>
      <c r="L61" s="37">
        <f t="shared" si="12"/>
        <v>4556549.5587766962</v>
      </c>
      <c r="M61" s="37">
        <f t="shared" si="13"/>
        <v>4376509.750251648</v>
      </c>
      <c r="N61" s="41">
        <f>'jan-feb'!M61</f>
        <v>2042745.06136044</v>
      </c>
      <c r="O61" s="41">
        <f t="shared" si="14"/>
        <v>2333764.6888912078</v>
      </c>
      <c r="Q61" s="4"/>
      <c r="R61" s="4"/>
      <c r="S61" s="4"/>
      <c r="T61" s="4"/>
    </row>
    <row r="62" spans="1:20" s="34" customFormat="1" x14ac:dyDescent="0.3">
      <c r="A62" s="33">
        <v>1813</v>
      </c>
      <c r="B62" s="34" t="s">
        <v>292</v>
      </c>
      <c r="C62" s="36">
        <v>60601204</v>
      </c>
      <c r="D62" s="36">
        <v>7917</v>
      </c>
      <c r="E62" s="37">
        <f t="shared" si="8"/>
        <v>7654.5666287735257</v>
      </c>
      <c r="F62" s="38">
        <f t="shared" si="1"/>
        <v>0.82976199204488255</v>
      </c>
      <c r="G62" s="39">
        <f t="shared" si="2"/>
        <v>942.2688822591706</v>
      </c>
      <c r="H62" s="39">
        <f t="shared" si="3"/>
        <v>226.78133117899105</v>
      </c>
      <c r="I62" s="37">
        <f t="shared" si="9"/>
        <v>1169.0502134381616</v>
      </c>
      <c r="J62" s="40">
        <f t="shared" si="10"/>
        <v>-91.159396721543416</v>
      </c>
      <c r="K62" s="37">
        <f t="shared" si="11"/>
        <v>1077.8908167166182</v>
      </c>
      <c r="L62" s="37">
        <f t="shared" si="12"/>
        <v>9255370.5397899244</v>
      </c>
      <c r="M62" s="37">
        <f t="shared" si="13"/>
        <v>8533661.5959454663</v>
      </c>
      <c r="N62" s="41">
        <f>'jan-feb'!M62</f>
        <v>4022231.0324003035</v>
      </c>
      <c r="O62" s="41">
        <f t="shared" si="14"/>
        <v>4511430.5635451628</v>
      </c>
      <c r="Q62" s="4"/>
      <c r="R62" s="4"/>
      <c r="S62" s="4"/>
      <c r="T62" s="4"/>
    </row>
    <row r="63" spans="1:20" s="34" customFormat="1" x14ac:dyDescent="0.3">
      <c r="A63" s="33">
        <v>1815</v>
      </c>
      <c r="B63" s="34" t="s">
        <v>293</v>
      </c>
      <c r="C63" s="36">
        <v>7427252</v>
      </c>
      <c r="D63" s="36">
        <v>1200</v>
      </c>
      <c r="E63" s="37">
        <f t="shared" si="8"/>
        <v>6189.376666666667</v>
      </c>
      <c r="F63" s="38">
        <f t="shared" si="1"/>
        <v>0.67093406609648021</v>
      </c>
      <c r="G63" s="39">
        <f t="shared" si="2"/>
        <v>1821.3828595232858</v>
      </c>
      <c r="H63" s="39">
        <f t="shared" si="3"/>
        <v>739.59781791639159</v>
      </c>
      <c r="I63" s="37">
        <f t="shared" si="9"/>
        <v>2560.9806774396775</v>
      </c>
      <c r="J63" s="40">
        <f t="shared" si="10"/>
        <v>-91.159396721543416</v>
      </c>
      <c r="K63" s="37">
        <f t="shared" si="11"/>
        <v>2469.8212807181339</v>
      </c>
      <c r="L63" s="37">
        <f t="shared" si="12"/>
        <v>3073176.812927613</v>
      </c>
      <c r="M63" s="37">
        <f t="shared" si="13"/>
        <v>2963785.5368617605</v>
      </c>
      <c r="N63" s="41">
        <f>'jan-feb'!M63</f>
        <v>1377282.0176620395</v>
      </c>
      <c r="O63" s="41">
        <f t="shared" si="14"/>
        <v>1586503.519199721</v>
      </c>
      <c r="Q63" s="4"/>
      <c r="R63" s="4"/>
      <c r="S63" s="4"/>
      <c r="T63" s="4"/>
    </row>
    <row r="64" spans="1:20" s="34" customFormat="1" x14ac:dyDescent="0.3">
      <c r="A64" s="33">
        <v>1816</v>
      </c>
      <c r="B64" s="34" t="s">
        <v>294</v>
      </c>
      <c r="C64" s="36">
        <v>3104529</v>
      </c>
      <c r="D64" s="36">
        <v>462</v>
      </c>
      <c r="E64" s="37">
        <f t="shared" si="8"/>
        <v>6719.7597402597403</v>
      </c>
      <c r="F64" s="38">
        <f t="shared" si="1"/>
        <v>0.72842807418795996</v>
      </c>
      <c r="G64" s="39">
        <f t="shared" si="2"/>
        <v>1503.1530153674419</v>
      </c>
      <c r="H64" s="39">
        <f t="shared" si="3"/>
        <v>553.96374215881588</v>
      </c>
      <c r="I64" s="37">
        <f t="shared" si="9"/>
        <v>2057.116757526258</v>
      </c>
      <c r="J64" s="40">
        <f t="shared" si="10"/>
        <v>-91.159396721543416</v>
      </c>
      <c r="K64" s="37">
        <f t="shared" si="11"/>
        <v>1965.9573608047147</v>
      </c>
      <c r="L64" s="37">
        <f t="shared" si="12"/>
        <v>950387.94197713118</v>
      </c>
      <c r="M64" s="37">
        <f t="shared" si="13"/>
        <v>908272.30069177819</v>
      </c>
      <c r="N64" s="41">
        <f>'jan-feb'!M64</f>
        <v>427854.97204988502</v>
      </c>
      <c r="O64" s="41">
        <f t="shared" si="14"/>
        <v>480417.32864189317</v>
      </c>
      <c r="Q64" s="4"/>
      <c r="R64" s="4"/>
      <c r="S64" s="4"/>
      <c r="T64" s="4"/>
    </row>
    <row r="65" spans="1:20" s="34" customFormat="1" x14ac:dyDescent="0.3">
      <c r="A65" s="33">
        <v>1818</v>
      </c>
      <c r="B65" s="34" t="s">
        <v>416</v>
      </c>
      <c r="C65" s="36">
        <v>13988206</v>
      </c>
      <c r="D65" s="36">
        <v>1777</v>
      </c>
      <c r="E65" s="37">
        <f t="shared" si="8"/>
        <v>7871.8097917839059</v>
      </c>
      <c r="F65" s="38">
        <f t="shared" si="1"/>
        <v>0.85331134871519043</v>
      </c>
      <c r="G65" s="39">
        <f t="shared" si="2"/>
        <v>811.9229844529425</v>
      </c>
      <c r="H65" s="39">
        <f t="shared" si="3"/>
        <v>150.746224125358</v>
      </c>
      <c r="I65" s="37">
        <f t="shared" si="9"/>
        <v>962.66920857830053</v>
      </c>
      <c r="J65" s="40">
        <f t="shared" si="10"/>
        <v>-91.159396721543416</v>
      </c>
      <c r="K65" s="37">
        <f t="shared" si="11"/>
        <v>871.5098118567571</v>
      </c>
      <c r="L65" s="37">
        <f t="shared" si="12"/>
        <v>1710663.18364364</v>
      </c>
      <c r="M65" s="37">
        <f t="shared" si="13"/>
        <v>1548672.9356694573</v>
      </c>
      <c r="N65" s="41">
        <f>'jan-feb'!M65</f>
        <v>1058745.516196203</v>
      </c>
      <c r="O65" s="41">
        <f t="shared" si="14"/>
        <v>489927.41947325435</v>
      </c>
      <c r="Q65" s="4"/>
      <c r="R65" s="4"/>
      <c r="S65" s="4"/>
      <c r="T65" s="4"/>
    </row>
    <row r="66" spans="1:20" s="34" customFormat="1" x14ac:dyDescent="0.3">
      <c r="A66" s="33">
        <v>1820</v>
      </c>
      <c r="B66" s="34" t="s">
        <v>295</v>
      </c>
      <c r="C66" s="36">
        <v>58758088</v>
      </c>
      <c r="D66" s="36">
        <v>7447</v>
      </c>
      <c r="E66" s="37">
        <f t="shared" si="8"/>
        <v>7890.1689270847319</v>
      </c>
      <c r="F66" s="38">
        <f t="shared" si="1"/>
        <v>0.85530149569779967</v>
      </c>
      <c r="G66" s="39">
        <f t="shared" si="2"/>
        <v>800.90750327244689</v>
      </c>
      <c r="H66" s="39">
        <f t="shared" si="3"/>
        <v>144.32052677006891</v>
      </c>
      <c r="I66" s="37">
        <f t="shared" si="9"/>
        <v>945.2280300425158</v>
      </c>
      <c r="J66" s="40">
        <f t="shared" si="10"/>
        <v>-91.159396721543416</v>
      </c>
      <c r="K66" s="37">
        <f t="shared" si="11"/>
        <v>854.06863332097237</v>
      </c>
      <c r="L66" s="37">
        <f t="shared" si="12"/>
        <v>7039113.1397266155</v>
      </c>
      <c r="M66" s="37">
        <f t="shared" si="13"/>
        <v>6360249.112341281</v>
      </c>
      <c r="N66" s="41">
        <f>'jan-feb'!M66</f>
        <v>3053856.0958993393</v>
      </c>
      <c r="O66" s="41">
        <f t="shared" si="14"/>
        <v>3306393.0164419417</v>
      </c>
      <c r="Q66" s="4"/>
      <c r="R66" s="4"/>
      <c r="S66" s="4"/>
      <c r="T66" s="4"/>
    </row>
    <row r="67" spans="1:20" s="34" customFormat="1" x14ac:dyDescent="0.3">
      <c r="A67" s="33">
        <v>1822</v>
      </c>
      <c r="B67" s="34" t="s">
        <v>296</v>
      </c>
      <c r="C67" s="36">
        <v>14462718</v>
      </c>
      <c r="D67" s="36">
        <v>2294</v>
      </c>
      <c r="E67" s="37">
        <f t="shared" si="8"/>
        <v>6304.5850043591981</v>
      </c>
      <c r="F67" s="38">
        <f t="shared" si="1"/>
        <v>0.68342275479958603</v>
      </c>
      <c r="G67" s="39">
        <f t="shared" si="2"/>
        <v>1752.2578569077671</v>
      </c>
      <c r="H67" s="39">
        <f t="shared" si="3"/>
        <v>699.27489972400565</v>
      </c>
      <c r="I67" s="37">
        <f t="shared" si="9"/>
        <v>2451.5327566317728</v>
      </c>
      <c r="J67" s="40">
        <f t="shared" si="10"/>
        <v>-91.159396721543416</v>
      </c>
      <c r="K67" s="37">
        <f t="shared" si="11"/>
        <v>2360.3733599102293</v>
      </c>
      <c r="L67" s="37">
        <f t="shared" si="12"/>
        <v>5623816.1437132871</v>
      </c>
      <c r="M67" s="37">
        <f t="shared" si="13"/>
        <v>5414696.4876340656</v>
      </c>
      <c r="N67" s="41">
        <f>'jan-feb'!M67</f>
        <v>2439186.2813472655</v>
      </c>
      <c r="O67" s="41">
        <f t="shared" si="14"/>
        <v>2975510.2062868001</v>
      </c>
      <c r="Q67" s="4"/>
      <c r="R67" s="4"/>
      <c r="S67" s="4"/>
      <c r="T67" s="4"/>
    </row>
    <row r="68" spans="1:20" s="34" customFormat="1" x14ac:dyDescent="0.3">
      <c r="A68" s="33">
        <v>1824</v>
      </c>
      <c r="B68" s="34" t="s">
        <v>297</v>
      </c>
      <c r="C68" s="36">
        <v>105962534</v>
      </c>
      <c r="D68" s="36">
        <v>13278</v>
      </c>
      <c r="E68" s="37">
        <f t="shared" si="8"/>
        <v>7980.3083295677061</v>
      </c>
      <c r="F68" s="38">
        <f t="shared" si="1"/>
        <v>0.86507268899891443</v>
      </c>
      <c r="G68" s="39">
        <f t="shared" si="2"/>
        <v>746.82386178266245</v>
      </c>
      <c r="H68" s="39">
        <f t="shared" si="3"/>
        <v>112.77173590102792</v>
      </c>
      <c r="I68" s="37">
        <f t="shared" si="9"/>
        <v>859.59559768369036</v>
      </c>
      <c r="J68" s="40">
        <f t="shared" si="10"/>
        <v>-91.159396721543416</v>
      </c>
      <c r="K68" s="37">
        <f t="shared" si="11"/>
        <v>768.43620096214693</v>
      </c>
      <c r="L68" s="37">
        <f t="shared" si="12"/>
        <v>11413710.346044041</v>
      </c>
      <c r="M68" s="37">
        <f t="shared" si="13"/>
        <v>10203295.876375386</v>
      </c>
      <c r="N68" s="41">
        <f>'jan-feb'!M68</f>
        <v>4979348.272680467</v>
      </c>
      <c r="O68" s="41">
        <f t="shared" si="14"/>
        <v>5223947.6036949195</v>
      </c>
      <c r="Q68" s="4"/>
      <c r="R68" s="4"/>
      <c r="S68" s="4"/>
      <c r="T68" s="4"/>
    </row>
    <row r="69" spans="1:20" s="34" customFormat="1" x14ac:dyDescent="0.3">
      <c r="A69" s="33">
        <v>1825</v>
      </c>
      <c r="B69" s="34" t="s">
        <v>298</v>
      </c>
      <c r="C69" s="36">
        <v>10696732</v>
      </c>
      <c r="D69" s="36">
        <v>1482</v>
      </c>
      <c r="E69" s="37">
        <f t="shared" si="8"/>
        <v>7217.7678812415652</v>
      </c>
      <c r="F69" s="38">
        <f t="shared" si="1"/>
        <v>0.78241261010699192</v>
      </c>
      <c r="G69" s="39">
        <f t="shared" si="2"/>
        <v>1204.348130778347</v>
      </c>
      <c r="H69" s="39">
        <f t="shared" si="3"/>
        <v>379.66089281517725</v>
      </c>
      <c r="I69" s="37">
        <f t="shared" si="9"/>
        <v>1584.0090235935243</v>
      </c>
      <c r="J69" s="40">
        <f t="shared" si="10"/>
        <v>-91.159396721543416</v>
      </c>
      <c r="K69" s="37">
        <f t="shared" si="11"/>
        <v>1492.8496268719809</v>
      </c>
      <c r="L69" s="37">
        <f t="shared" si="12"/>
        <v>2347501.3729656031</v>
      </c>
      <c r="M69" s="37">
        <f t="shared" si="13"/>
        <v>2212403.1470242757</v>
      </c>
      <c r="N69" s="41">
        <f>'jan-feb'!M69</f>
        <v>298044.20986259182</v>
      </c>
      <c r="O69" s="41">
        <f t="shared" si="14"/>
        <v>1914358.937161684</v>
      </c>
      <c r="Q69" s="4"/>
      <c r="R69" s="4"/>
      <c r="S69" s="4"/>
      <c r="T69" s="4"/>
    </row>
    <row r="70" spans="1:20" s="34" customFormat="1" x14ac:dyDescent="0.3">
      <c r="A70" s="33">
        <v>1826</v>
      </c>
      <c r="B70" s="34" t="s">
        <v>417</v>
      </c>
      <c r="C70" s="36">
        <v>9357784</v>
      </c>
      <c r="D70" s="36">
        <v>1297</v>
      </c>
      <c r="E70" s="37">
        <f t="shared" si="8"/>
        <v>7214.9452582883578</v>
      </c>
      <c r="F70" s="38">
        <f t="shared" si="1"/>
        <v>0.78210663520886503</v>
      </c>
      <c r="G70" s="39">
        <f t="shared" si="2"/>
        <v>1206.0417045502713</v>
      </c>
      <c r="H70" s="39">
        <f t="shared" si="3"/>
        <v>380.64881084879983</v>
      </c>
      <c r="I70" s="37">
        <f t="shared" si="9"/>
        <v>1586.690515399071</v>
      </c>
      <c r="J70" s="40">
        <f t="shared" si="10"/>
        <v>-91.159396721543416</v>
      </c>
      <c r="K70" s="37">
        <f t="shared" si="11"/>
        <v>1495.5311186775277</v>
      </c>
      <c r="L70" s="37">
        <f t="shared" si="12"/>
        <v>2057937.5984725952</v>
      </c>
      <c r="M70" s="37">
        <f t="shared" si="13"/>
        <v>1939703.8609247534</v>
      </c>
      <c r="N70" s="41">
        <f>'jan-feb'!M70</f>
        <v>99672.538725898441</v>
      </c>
      <c r="O70" s="41">
        <f t="shared" si="14"/>
        <v>1840031.322198855</v>
      </c>
      <c r="Q70" s="4"/>
      <c r="R70" s="4"/>
      <c r="S70" s="4"/>
      <c r="T70" s="4"/>
    </row>
    <row r="71" spans="1:20" s="34" customFormat="1" x14ac:dyDescent="0.3">
      <c r="A71" s="33">
        <v>1827</v>
      </c>
      <c r="B71" s="34" t="s">
        <v>299</v>
      </c>
      <c r="C71" s="36">
        <v>9954954</v>
      </c>
      <c r="D71" s="36">
        <v>1371</v>
      </c>
      <c r="E71" s="37">
        <f t="shared" si="8"/>
        <v>7261.0897155361054</v>
      </c>
      <c r="F71" s="38">
        <f t="shared" si="1"/>
        <v>0.78710873638906675</v>
      </c>
      <c r="G71" s="39">
        <f t="shared" si="2"/>
        <v>1178.3550302016229</v>
      </c>
      <c r="H71" s="39">
        <f t="shared" si="3"/>
        <v>364.49825081208814</v>
      </c>
      <c r="I71" s="37">
        <f t="shared" si="9"/>
        <v>1542.853281013711</v>
      </c>
      <c r="J71" s="40">
        <f t="shared" si="10"/>
        <v>-91.159396721543416</v>
      </c>
      <c r="K71" s="37">
        <f t="shared" si="11"/>
        <v>1451.6938842921677</v>
      </c>
      <c r="L71" s="37">
        <f t="shared" si="12"/>
        <v>2115251.8482697979</v>
      </c>
      <c r="M71" s="37">
        <f t="shared" si="13"/>
        <v>1990272.315364562</v>
      </c>
      <c r="N71" s="41">
        <f>'jan-feb'!M71</f>
        <v>548950.84530387982</v>
      </c>
      <c r="O71" s="41">
        <f t="shared" si="14"/>
        <v>1441321.4700606822</v>
      </c>
      <c r="Q71" s="4"/>
      <c r="R71" s="4"/>
      <c r="S71" s="4"/>
      <c r="T71" s="4"/>
    </row>
    <row r="72" spans="1:20" s="34" customFormat="1" x14ac:dyDescent="0.3">
      <c r="A72" s="33">
        <v>1828</v>
      </c>
      <c r="B72" s="34" t="s">
        <v>300</v>
      </c>
      <c r="C72" s="36">
        <v>12677136</v>
      </c>
      <c r="D72" s="36">
        <v>1761</v>
      </c>
      <c r="E72" s="37">
        <f t="shared" si="8"/>
        <v>7198.8279386712093</v>
      </c>
      <c r="F72" s="38">
        <f t="shared" ref="F72:F135" si="15">IF(ISNUMBER(C72),E72/E$365,"")</f>
        <v>0.78035950308754043</v>
      </c>
      <c r="G72" s="39">
        <f t="shared" ref="G72:G135" si="16">(E$365-E72)*0.6</f>
        <v>1215.7120963205605</v>
      </c>
      <c r="H72" s="39">
        <f t="shared" ref="H72:H135" si="17">IF(E72&gt;=E$365*0.9,0,IF(E72&lt;0.9*E$365,(E$365*0.9-E72)*0.35))</f>
        <v>386.28987271480179</v>
      </c>
      <c r="I72" s="37">
        <f t="shared" si="9"/>
        <v>1602.0019690353622</v>
      </c>
      <c r="J72" s="40">
        <f t="shared" si="10"/>
        <v>-91.159396721543416</v>
      </c>
      <c r="K72" s="37">
        <f t="shared" si="11"/>
        <v>1510.8425723138189</v>
      </c>
      <c r="L72" s="37">
        <f t="shared" si="12"/>
        <v>2821125.4674712727</v>
      </c>
      <c r="M72" s="37">
        <f t="shared" si="13"/>
        <v>2660593.7698446349</v>
      </c>
      <c r="N72" s="41">
        <f>'jan-feb'!M72</f>
        <v>1140099.9372940429</v>
      </c>
      <c r="O72" s="41">
        <f t="shared" si="14"/>
        <v>1520493.832550592</v>
      </c>
      <c r="Q72" s="4"/>
      <c r="R72" s="4"/>
      <c r="S72" s="4"/>
      <c r="T72" s="4"/>
    </row>
    <row r="73" spans="1:20" s="34" customFormat="1" x14ac:dyDescent="0.3">
      <c r="A73" s="33">
        <v>1832</v>
      </c>
      <c r="B73" s="34" t="s">
        <v>301</v>
      </c>
      <c r="C73" s="36">
        <v>46283279</v>
      </c>
      <c r="D73" s="36">
        <v>4454</v>
      </c>
      <c r="E73" s="37">
        <f t="shared" ref="E73:E136" si="18">(C73)/D73</f>
        <v>10391.396273013022</v>
      </c>
      <c r="F73" s="38">
        <f t="shared" si="15"/>
        <v>1.126436817364878</v>
      </c>
      <c r="G73" s="39">
        <f t="shared" si="16"/>
        <v>-699.82890428452731</v>
      </c>
      <c r="H73" s="39">
        <f t="shared" si="17"/>
        <v>0</v>
      </c>
      <c r="I73" s="37">
        <f t="shared" ref="I73:I136" si="19">G73+H73</f>
        <v>-699.82890428452731</v>
      </c>
      <c r="J73" s="40">
        <f t="shared" ref="J73:J136" si="20">I$367</f>
        <v>-91.159396721543416</v>
      </c>
      <c r="K73" s="37">
        <f t="shared" ref="K73:K136" si="21">I73+J73</f>
        <v>-790.98830100607074</v>
      </c>
      <c r="L73" s="37">
        <f t="shared" ref="L73:L136" si="22">(I73*D73)</f>
        <v>-3117037.9396832846</v>
      </c>
      <c r="M73" s="37">
        <f t="shared" ref="M73:M136" si="23">(K73*D73)</f>
        <v>-3523061.8926810389</v>
      </c>
      <c r="N73" s="41">
        <f>'jan-feb'!M73</f>
        <v>-6993320.4073360432</v>
      </c>
      <c r="O73" s="41">
        <f t="shared" ref="O73:O136" si="24">M73-N73</f>
        <v>3470258.5146550043</v>
      </c>
      <c r="Q73" s="4"/>
      <c r="R73" s="4"/>
      <c r="S73" s="4"/>
      <c r="T73" s="4"/>
    </row>
    <row r="74" spans="1:20" s="34" customFormat="1" x14ac:dyDescent="0.3">
      <c r="A74" s="33">
        <v>1833</v>
      </c>
      <c r="B74" s="34" t="s">
        <v>302</v>
      </c>
      <c r="C74" s="36">
        <v>225930262</v>
      </c>
      <c r="D74" s="36">
        <v>26184</v>
      </c>
      <c r="E74" s="37">
        <f t="shared" si="18"/>
        <v>8628.5617934616566</v>
      </c>
      <c r="F74" s="38">
        <f t="shared" si="15"/>
        <v>0.93534395472004461</v>
      </c>
      <c r="G74" s="39">
        <f t="shared" si="16"/>
        <v>357.87178344629211</v>
      </c>
      <c r="H74" s="39">
        <f t="shared" si="17"/>
        <v>0</v>
      </c>
      <c r="I74" s="37">
        <f t="shared" si="19"/>
        <v>357.87178344629211</v>
      </c>
      <c r="J74" s="40">
        <f t="shared" si="20"/>
        <v>-91.159396721543416</v>
      </c>
      <c r="K74" s="37">
        <f t="shared" si="21"/>
        <v>266.71238672474868</v>
      </c>
      <c r="L74" s="37">
        <f t="shared" si="22"/>
        <v>9370514.7777577136</v>
      </c>
      <c r="M74" s="37">
        <f t="shared" si="23"/>
        <v>6983597.1340008192</v>
      </c>
      <c r="N74" s="41">
        <f>'jan-feb'!M74</f>
        <v>-2079157.4516585045</v>
      </c>
      <c r="O74" s="41">
        <f t="shared" si="24"/>
        <v>9062754.5856593233</v>
      </c>
      <c r="Q74" s="4"/>
      <c r="R74" s="4"/>
      <c r="S74" s="4"/>
      <c r="T74" s="4"/>
    </row>
    <row r="75" spans="1:20" s="34" customFormat="1" x14ac:dyDescent="0.3">
      <c r="A75" s="33">
        <v>1834</v>
      </c>
      <c r="B75" s="34" t="s">
        <v>303</v>
      </c>
      <c r="C75" s="36">
        <v>17277781</v>
      </c>
      <c r="D75" s="36">
        <v>1890</v>
      </c>
      <c r="E75" s="37">
        <f t="shared" si="18"/>
        <v>9141.6830687830679</v>
      </c>
      <c r="F75" s="38">
        <f t="shared" si="15"/>
        <v>0.99096676816200224</v>
      </c>
      <c r="G75" s="39">
        <f t="shared" si="16"/>
        <v>49.999018253445321</v>
      </c>
      <c r="H75" s="39">
        <f t="shared" si="17"/>
        <v>0</v>
      </c>
      <c r="I75" s="37">
        <f t="shared" si="19"/>
        <v>49.999018253445321</v>
      </c>
      <c r="J75" s="40">
        <f t="shared" si="20"/>
        <v>-91.159396721543416</v>
      </c>
      <c r="K75" s="37">
        <f t="shared" si="21"/>
        <v>-41.160378468098095</v>
      </c>
      <c r="L75" s="37">
        <f t="shared" si="22"/>
        <v>94498.144499011658</v>
      </c>
      <c r="M75" s="37">
        <f t="shared" si="23"/>
        <v>-77793.115304705396</v>
      </c>
      <c r="N75" s="41">
        <f>'jan-feb'!M75</f>
        <v>-148715.87325216</v>
      </c>
      <c r="O75" s="41">
        <f t="shared" si="24"/>
        <v>70922.757947454607</v>
      </c>
      <c r="Q75" s="4"/>
      <c r="R75" s="4"/>
      <c r="S75" s="4"/>
      <c r="T75" s="4"/>
    </row>
    <row r="76" spans="1:20" s="34" customFormat="1" x14ac:dyDescent="0.3">
      <c r="A76" s="33">
        <v>1835</v>
      </c>
      <c r="B76" s="34" t="s">
        <v>304</v>
      </c>
      <c r="C76" s="36">
        <v>3590119</v>
      </c>
      <c r="D76" s="36">
        <v>435</v>
      </c>
      <c r="E76" s="37">
        <f t="shared" si="18"/>
        <v>8253.147126436781</v>
      </c>
      <c r="F76" s="38">
        <f t="shared" si="15"/>
        <v>0.89464866299935064</v>
      </c>
      <c r="G76" s="39">
        <f t="shared" si="16"/>
        <v>583.12058366121744</v>
      </c>
      <c r="H76" s="39">
        <f t="shared" si="17"/>
        <v>17.278156996851703</v>
      </c>
      <c r="I76" s="37">
        <f t="shared" si="19"/>
        <v>600.39874065806919</v>
      </c>
      <c r="J76" s="40">
        <f t="shared" si="20"/>
        <v>-91.159396721543416</v>
      </c>
      <c r="K76" s="37">
        <f t="shared" si="21"/>
        <v>509.23934393652576</v>
      </c>
      <c r="L76" s="37">
        <f t="shared" si="22"/>
        <v>261173.45218626011</v>
      </c>
      <c r="M76" s="37">
        <f t="shared" si="23"/>
        <v>221519.11461238872</v>
      </c>
      <c r="N76" s="41">
        <f>'jan-feb'!M76</f>
        <v>39982.96726735992</v>
      </c>
      <c r="O76" s="41">
        <f t="shared" si="24"/>
        <v>181536.14734502879</v>
      </c>
      <c r="Q76" s="4"/>
      <c r="R76" s="4"/>
      <c r="S76" s="4"/>
      <c r="T76" s="4"/>
    </row>
    <row r="77" spans="1:20" s="34" customFormat="1" x14ac:dyDescent="0.3">
      <c r="A77" s="33">
        <v>1836</v>
      </c>
      <c r="B77" s="34" t="s">
        <v>305</v>
      </c>
      <c r="C77" s="36">
        <v>9063510</v>
      </c>
      <c r="D77" s="36">
        <v>1213</v>
      </c>
      <c r="E77" s="37">
        <f t="shared" si="18"/>
        <v>7471.9785655399837</v>
      </c>
      <c r="F77" s="38">
        <f t="shared" si="15"/>
        <v>0.80996927974386546</v>
      </c>
      <c r="G77" s="39">
        <f t="shared" si="16"/>
        <v>1051.8217201992959</v>
      </c>
      <c r="H77" s="39">
        <f t="shared" si="17"/>
        <v>290.68715331073076</v>
      </c>
      <c r="I77" s="37">
        <f t="shared" si="19"/>
        <v>1342.5088735100267</v>
      </c>
      <c r="J77" s="40">
        <f t="shared" si="20"/>
        <v>-91.159396721543416</v>
      </c>
      <c r="K77" s="37">
        <f t="shared" si="21"/>
        <v>1251.3494767884833</v>
      </c>
      <c r="L77" s="37">
        <f t="shared" si="22"/>
        <v>1628463.2635676623</v>
      </c>
      <c r="M77" s="37">
        <f t="shared" si="23"/>
        <v>1517886.9153444304</v>
      </c>
      <c r="N77" s="41">
        <f>'jan-feb'!M77</f>
        <v>221486.42642599449</v>
      </c>
      <c r="O77" s="41">
        <f t="shared" si="24"/>
        <v>1296400.4889184358</v>
      </c>
      <c r="Q77" s="4"/>
      <c r="R77" s="4"/>
      <c r="S77" s="4"/>
      <c r="T77" s="4"/>
    </row>
    <row r="78" spans="1:20" s="34" customFormat="1" x14ac:dyDescent="0.3">
      <c r="A78" s="33">
        <v>1837</v>
      </c>
      <c r="B78" s="34" t="s">
        <v>306</v>
      </c>
      <c r="C78" s="36">
        <v>61139565</v>
      </c>
      <c r="D78" s="36">
        <v>6288</v>
      </c>
      <c r="E78" s="37">
        <f t="shared" si="18"/>
        <v>9723.2132633587789</v>
      </c>
      <c r="F78" s="38">
        <f t="shared" si="15"/>
        <v>1.0540051707374731</v>
      </c>
      <c r="G78" s="39">
        <f t="shared" si="16"/>
        <v>-298.91909849198129</v>
      </c>
      <c r="H78" s="39">
        <f t="shared" si="17"/>
        <v>0</v>
      </c>
      <c r="I78" s="37">
        <f t="shared" si="19"/>
        <v>-298.91909849198129</v>
      </c>
      <c r="J78" s="40">
        <f t="shared" si="20"/>
        <v>-91.159396721543416</v>
      </c>
      <c r="K78" s="37">
        <f t="shared" si="21"/>
        <v>-390.07849521352472</v>
      </c>
      <c r="L78" s="37">
        <f t="shared" si="22"/>
        <v>-1879603.2913175784</v>
      </c>
      <c r="M78" s="37">
        <f t="shared" si="23"/>
        <v>-2452813.5779026435</v>
      </c>
      <c r="N78" s="41">
        <f>'jan-feb'!M78</f>
        <v>-5628207.822121473</v>
      </c>
      <c r="O78" s="41">
        <f t="shared" si="24"/>
        <v>3175394.2442188296</v>
      </c>
      <c r="Q78" s="4"/>
      <c r="R78" s="4"/>
      <c r="S78" s="4"/>
      <c r="T78" s="4"/>
    </row>
    <row r="79" spans="1:20" s="34" customFormat="1" x14ac:dyDescent="0.3">
      <c r="A79" s="33">
        <v>1838</v>
      </c>
      <c r="B79" s="34" t="s">
        <v>307</v>
      </c>
      <c r="C79" s="36">
        <v>16354939</v>
      </c>
      <c r="D79" s="36">
        <v>1950</v>
      </c>
      <c r="E79" s="37">
        <f t="shared" si="18"/>
        <v>8387.1482051282055</v>
      </c>
      <c r="F79" s="38">
        <f t="shared" si="15"/>
        <v>0.90917450193753424</v>
      </c>
      <c r="G79" s="39">
        <f t="shared" si="16"/>
        <v>502.71993644636274</v>
      </c>
      <c r="H79" s="39">
        <f t="shared" si="17"/>
        <v>0</v>
      </c>
      <c r="I79" s="37">
        <f t="shared" si="19"/>
        <v>502.71993644636274</v>
      </c>
      <c r="J79" s="40">
        <f t="shared" si="20"/>
        <v>-91.159396721543416</v>
      </c>
      <c r="K79" s="37">
        <f t="shared" si="21"/>
        <v>411.56053972481931</v>
      </c>
      <c r="L79" s="37">
        <f t="shared" si="22"/>
        <v>980303.87607040734</v>
      </c>
      <c r="M79" s="37">
        <f t="shared" si="23"/>
        <v>802543.05246339762</v>
      </c>
      <c r="N79" s="41">
        <f>'jan-feb'!M79</f>
        <v>-368504.85018080007</v>
      </c>
      <c r="O79" s="41">
        <f t="shared" si="24"/>
        <v>1171047.9026441977</v>
      </c>
      <c r="Q79" s="4"/>
      <c r="R79" s="4"/>
      <c r="S79" s="4"/>
      <c r="T79" s="4"/>
    </row>
    <row r="80" spans="1:20" s="34" customFormat="1" x14ac:dyDescent="0.3">
      <c r="A80" s="33">
        <v>1839</v>
      </c>
      <c r="B80" s="34" t="s">
        <v>308</v>
      </c>
      <c r="C80" s="36">
        <v>9701528</v>
      </c>
      <c r="D80" s="36">
        <v>1017</v>
      </c>
      <c r="E80" s="37">
        <f t="shared" si="18"/>
        <v>9539.3588987217299</v>
      </c>
      <c r="F80" s="38">
        <f t="shared" si="15"/>
        <v>1.0340751902113479</v>
      </c>
      <c r="G80" s="39">
        <f t="shared" si="16"/>
        <v>-188.60647970975188</v>
      </c>
      <c r="H80" s="39">
        <f t="shared" si="17"/>
        <v>0</v>
      </c>
      <c r="I80" s="37">
        <f t="shared" si="19"/>
        <v>-188.60647970975188</v>
      </c>
      <c r="J80" s="40">
        <f t="shared" si="20"/>
        <v>-91.159396721543416</v>
      </c>
      <c r="K80" s="37">
        <f t="shared" si="21"/>
        <v>-279.76587643129528</v>
      </c>
      <c r="L80" s="37">
        <f t="shared" si="22"/>
        <v>-191812.78986481766</v>
      </c>
      <c r="M80" s="37">
        <f t="shared" si="23"/>
        <v>-284521.89633062732</v>
      </c>
      <c r="N80" s="41">
        <f>'jan-feb'!M80</f>
        <v>-1254626.3689404477</v>
      </c>
      <c r="O80" s="41">
        <f t="shared" si="24"/>
        <v>970104.47260982031</v>
      </c>
      <c r="Q80" s="4"/>
      <c r="R80" s="4"/>
      <c r="S80" s="4"/>
      <c r="T80" s="4"/>
    </row>
    <row r="81" spans="1:20" s="34" customFormat="1" x14ac:dyDescent="0.3">
      <c r="A81" s="33">
        <v>1840</v>
      </c>
      <c r="B81" s="34" t="s">
        <v>309</v>
      </c>
      <c r="C81" s="36">
        <v>34279435</v>
      </c>
      <c r="D81" s="36">
        <v>4671</v>
      </c>
      <c r="E81" s="37">
        <f t="shared" si="18"/>
        <v>7338.778634125455</v>
      </c>
      <c r="F81" s="38">
        <f t="shared" si="15"/>
        <v>0.79553028589994224</v>
      </c>
      <c r="G81" s="39">
        <f t="shared" si="16"/>
        <v>1131.7416790480131</v>
      </c>
      <c r="H81" s="39">
        <f t="shared" si="17"/>
        <v>337.30712930581581</v>
      </c>
      <c r="I81" s="37">
        <f t="shared" si="19"/>
        <v>1469.0488083538289</v>
      </c>
      <c r="J81" s="40">
        <f t="shared" si="20"/>
        <v>-91.159396721543416</v>
      </c>
      <c r="K81" s="37">
        <f t="shared" si="21"/>
        <v>1377.8894116322856</v>
      </c>
      <c r="L81" s="37">
        <f t="shared" si="22"/>
        <v>6861926.9838207345</v>
      </c>
      <c r="M81" s="37">
        <f t="shared" si="23"/>
        <v>6436121.4417344062</v>
      </c>
      <c r="N81" s="41">
        <f>'jan-feb'!M81</f>
        <v>2894690.1313744881</v>
      </c>
      <c r="O81" s="41">
        <f t="shared" si="24"/>
        <v>3541431.310359918</v>
      </c>
      <c r="Q81" s="4"/>
      <c r="R81" s="4"/>
      <c r="S81" s="4"/>
      <c r="T81" s="4"/>
    </row>
    <row r="82" spans="1:20" s="34" customFormat="1" x14ac:dyDescent="0.3">
      <c r="A82" s="33">
        <v>1841</v>
      </c>
      <c r="B82" s="34" t="s">
        <v>418</v>
      </c>
      <c r="C82" s="36">
        <v>81948549</v>
      </c>
      <c r="D82" s="36">
        <v>9739</v>
      </c>
      <c r="E82" s="37">
        <f t="shared" si="18"/>
        <v>8414.4726357942291</v>
      </c>
      <c r="F82" s="38">
        <f t="shared" si="15"/>
        <v>0.91213649510063577</v>
      </c>
      <c r="G82" s="39">
        <f t="shared" si="16"/>
        <v>486.32527804674862</v>
      </c>
      <c r="H82" s="39">
        <f t="shared" si="17"/>
        <v>0</v>
      </c>
      <c r="I82" s="37">
        <f t="shared" si="19"/>
        <v>486.32527804674862</v>
      </c>
      <c r="J82" s="40">
        <f t="shared" si="20"/>
        <v>-91.159396721543416</v>
      </c>
      <c r="K82" s="37">
        <f t="shared" si="21"/>
        <v>395.16588132520519</v>
      </c>
      <c r="L82" s="37">
        <f t="shared" si="22"/>
        <v>4736321.8828972848</v>
      </c>
      <c r="M82" s="37">
        <f t="shared" si="23"/>
        <v>3848520.5182261732</v>
      </c>
      <c r="N82" s="41">
        <f>'jan-feb'!M82</f>
        <v>-698112.77513375168</v>
      </c>
      <c r="O82" s="41">
        <f t="shared" si="24"/>
        <v>4546633.293359925</v>
      </c>
      <c r="Q82" s="4"/>
      <c r="R82" s="4"/>
      <c r="S82" s="4"/>
      <c r="T82" s="4"/>
    </row>
    <row r="83" spans="1:20" s="34" customFormat="1" x14ac:dyDescent="0.3">
      <c r="A83" s="33">
        <v>1845</v>
      </c>
      <c r="B83" s="34" t="s">
        <v>310</v>
      </c>
      <c r="C83" s="36">
        <v>21595593</v>
      </c>
      <c r="D83" s="36">
        <v>1926</v>
      </c>
      <c r="E83" s="37">
        <f t="shared" si="18"/>
        <v>11212.665109034268</v>
      </c>
      <c r="F83" s="38">
        <f t="shared" si="15"/>
        <v>1.2154631069551691</v>
      </c>
      <c r="G83" s="39">
        <f t="shared" si="16"/>
        <v>-1192.5902058972745</v>
      </c>
      <c r="H83" s="39">
        <f t="shared" si="17"/>
        <v>0</v>
      </c>
      <c r="I83" s="37">
        <f t="shared" si="19"/>
        <v>-1192.5902058972745</v>
      </c>
      <c r="J83" s="40">
        <f t="shared" si="20"/>
        <v>-91.159396721543416</v>
      </c>
      <c r="K83" s="37">
        <f t="shared" si="21"/>
        <v>-1283.7496026188178</v>
      </c>
      <c r="L83" s="37">
        <f t="shared" si="22"/>
        <v>-2296928.7365581505</v>
      </c>
      <c r="M83" s="37">
        <f t="shared" si="23"/>
        <v>-2472501.734643843</v>
      </c>
      <c r="N83" s="41">
        <f>'jan-feb'!M83</f>
        <v>-3762762.3394093439</v>
      </c>
      <c r="O83" s="41">
        <f t="shared" si="24"/>
        <v>1290260.6047655009</v>
      </c>
      <c r="Q83" s="4"/>
      <c r="R83" s="4"/>
      <c r="S83" s="4"/>
      <c r="T83" s="4"/>
    </row>
    <row r="84" spans="1:20" s="34" customFormat="1" x14ac:dyDescent="0.3">
      <c r="A84" s="33">
        <v>1848</v>
      </c>
      <c r="B84" s="34" t="s">
        <v>311</v>
      </c>
      <c r="C84" s="36">
        <v>20138244</v>
      </c>
      <c r="D84" s="36">
        <v>2608</v>
      </c>
      <c r="E84" s="37">
        <f t="shared" si="18"/>
        <v>7721.7193251533745</v>
      </c>
      <c r="F84" s="38">
        <f t="shared" si="15"/>
        <v>0.83704140547501382</v>
      </c>
      <c r="G84" s="39">
        <f t="shared" si="16"/>
        <v>901.97726443126135</v>
      </c>
      <c r="H84" s="39">
        <f t="shared" si="17"/>
        <v>203.27788744604399</v>
      </c>
      <c r="I84" s="37">
        <f t="shared" si="19"/>
        <v>1105.2551518773053</v>
      </c>
      <c r="J84" s="40">
        <f t="shared" si="20"/>
        <v>-91.159396721543416</v>
      </c>
      <c r="K84" s="37">
        <f t="shared" si="21"/>
        <v>1014.0957551557618</v>
      </c>
      <c r="L84" s="37">
        <f t="shared" si="22"/>
        <v>2882505.4360960121</v>
      </c>
      <c r="M84" s="37">
        <f t="shared" si="23"/>
        <v>2644761.7294462267</v>
      </c>
      <c r="N84" s="41">
        <f>'jan-feb'!M84</f>
        <v>1286216.4610521649</v>
      </c>
      <c r="O84" s="41">
        <f t="shared" si="24"/>
        <v>1358545.2683940618</v>
      </c>
      <c r="Q84" s="4"/>
      <c r="R84" s="4"/>
      <c r="S84" s="4"/>
      <c r="T84" s="4"/>
    </row>
    <row r="85" spans="1:20" s="34" customFormat="1" x14ac:dyDescent="0.3">
      <c r="A85" s="33">
        <v>1851</v>
      </c>
      <c r="B85" s="34" t="s">
        <v>312</v>
      </c>
      <c r="C85" s="36">
        <v>15792071</v>
      </c>
      <c r="D85" s="36">
        <v>2034</v>
      </c>
      <c r="E85" s="37">
        <f t="shared" si="18"/>
        <v>7764.0467059980338</v>
      </c>
      <c r="F85" s="38">
        <f t="shared" si="15"/>
        <v>0.84162973209767122</v>
      </c>
      <c r="G85" s="39">
        <f t="shared" si="16"/>
        <v>876.58083592446576</v>
      </c>
      <c r="H85" s="39">
        <f t="shared" si="17"/>
        <v>188.46330415041325</v>
      </c>
      <c r="I85" s="37">
        <f t="shared" si="19"/>
        <v>1065.0441400748791</v>
      </c>
      <c r="J85" s="40">
        <f t="shared" si="20"/>
        <v>-91.159396721543416</v>
      </c>
      <c r="K85" s="37">
        <f t="shared" si="21"/>
        <v>973.88474335333569</v>
      </c>
      <c r="L85" s="37">
        <f t="shared" si="22"/>
        <v>2166299.7809123043</v>
      </c>
      <c r="M85" s="37">
        <f t="shared" si="23"/>
        <v>1980881.5679806848</v>
      </c>
      <c r="N85" s="41">
        <f>'jan-feb'!M85</f>
        <v>970786.03668715642</v>
      </c>
      <c r="O85" s="41">
        <f t="shared" si="24"/>
        <v>1010095.5312935284</v>
      </c>
      <c r="Q85" s="4"/>
      <c r="R85" s="4"/>
      <c r="S85" s="4"/>
      <c r="T85" s="4"/>
    </row>
    <row r="86" spans="1:20" s="34" customFormat="1" x14ac:dyDescent="0.3">
      <c r="A86" s="33">
        <v>1853</v>
      </c>
      <c r="B86" s="34" t="s">
        <v>314</v>
      </c>
      <c r="C86" s="36">
        <v>8921615</v>
      </c>
      <c r="D86" s="36">
        <v>1348</v>
      </c>
      <c r="E86" s="37">
        <f t="shared" si="18"/>
        <v>6618.4087537091991</v>
      </c>
      <c r="F86" s="38">
        <f t="shared" si="15"/>
        <v>0.71744153496576946</v>
      </c>
      <c r="G86" s="39">
        <f t="shared" si="16"/>
        <v>1563.9636072977667</v>
      </c>
      <c r="H86" s="39">
        <f t="shared" si="17"/>
        <v>589.43658745150537</v>
      </c>
      <c r="I86" s="37">
        <f t="shared" si="19"/>
        <v>2153.400194749272</v>
      </c>
      <c r="J86" s="40">
        <f t="shared" si="20"/>
        <v>-91.159396721543416</v>
      </c>
      <c r="K86" s="37">
        <f t="shared" si="21"/>
        <v>2062.2407980277285</v>
      </c>
      <c r="L86" s="37">
        <f t="shared" si="22"/>
        <v>2902783.4625220187</v>
      </c>
      <c r="M86" s="37">
        <f t="shared" si="23"/>
        <v>2779900.5957413781</v>
      </c>
      <c r="N86" s="41">
        <f>'jan-feb'!M86</f>
        <v>1090659.510007024</v>
      </c>
      <c r="O86" s="41">
        <f t="shared" si="24"/>
        <v>1689241.0857343541</v>
      </c>
      <c r="Q86" s="4"/>
      <c r="R86" s="4"/>
      <c r="S86" s="4"/>
      <c r="T86" s="4"/>
    </row>
    <row r="87" spans="1:20" s="34" customFormat="1" x14ac:dyDescent="0.3">
      <c r="A87" s="33">
        <v>1856</v>
      </c>
      <c r="B87" s="34" t="s">
        <v>315</v>
      </c>
      <c r="C87" s="36">
        <v>4142744</v>
      </c>
      <c r="D87" s="36">
        <v>498</v>
      </c>
      <c r="E87" s="37">
        <f t="shared" si="18"/>
        <v>8318.7630522088348</v>
      </c>
      <c r="F87" s="38">
        <f t="shared" si="15"/>
        <v>0.90176148909636666</v>
      </c>
      <c r="G87" s="39">
        <f t="shared" si="16"/>
        <v>543.75102819798519</v>
      </c>
      <c r="H87" s="39">
        <f t="shared" si="17"/>
        <v>0</v>
      </c>
      <c r="I87" s="37">
        <f t="shared" si="19"/>
        <v>543.75102819798519</v>
      </c>
      <c r="J87" s="40">
        <f t="shared" si="20"/>
        <v>-91.159396721543416</v>
      </c>
      <c r="K87" s="37">
        <f t="shared" si="21"/>
        <v>452.59163147644176</v>
      </c>
      <c r="L87" s="37">
        <f t="shared" si="22"/>
        <v>270788.01204259665</v>
      </c>
      <c r="M87" s="37">
        <f t="shared" si="23"/>
        <v>225390.63247526801</v>
      </c>
      <c r="N87" s="41">
        <f>'jan-feb'!M87</f>
        <v>80802.551492287952</v>
      </c>
      <c r="O87" s="41">
        <f t="shared" si="24"/>
        <v>144588.08098298006</v>
      </c>
      <c r="Q87" s="4"/>
      <c r="R87" s="4"/>
      <c r="S87" s="4"/>
      <c r="T87" s="4"/>
    </row>
    <row r="88" spans="1:20" s="34" customFormat="1" x14ac:dyDescent="0.3">
      <c r="A88" s="33">
        <v>1857</v>
      </c>
      <c r="B88" s="34" t="s">
        <v>316</v>
      </c>
      <c r="C88" s="36">
        <v>5746639</v>
      </c>
      <c r="D88" s="36">
        <v>728</v>
      </c>
      <c r="E88" s="37">
        <f t="shared" si="18"/>
        <v>7893.7348901098903</v>
      </c>
      <c r="F88" s="38">
        <f t="shared" si="15"/>
        <v>0.85568804933653753</v>
      </c>
      <c r="G88" s="39">
        <f t="shared" si="16"/>
        <v>798.76792545735191</v>
      </c>
      <c r="H88" s="39">
        <f t="shared" si="17"/>
        <v>143.07243971126343</v>
      </c>
      <c r="I88" s="37">
        <f t="shared" si="19"/>
        <v>941.84036516861534</v>
      </c>
      <c r="J88" s="40">
        <f t="shared" si="20"/>
        <v>-91.159396721543416</v>
      </c>
      <c r="K88" s="37">
        <f t="shared" si="21"/>
        <v>850.6809684470719</v>
      </c>
      <c r="L88" s="37">
        <f t="shared" si="22"/>
        <v>685659.78584275197</v>
      </c>
      <c r="M88" s="37">
        <f t="shared" si="23"/>
        <v>619295.74502946832</v>
      </c>
      <c r="N88" s="41">
        <f>'jan-feb'!M88</f>
        <v>-75835.560067498824</v>
      </c>
      <c r="O88" s="41">
        <f t="shared" si="24"/>
        <v>695131.30509696715</v>
      </c>
      <c r="Q88" s="4"/>
      <c r="R88" s="4"/>
      <c r="S88" s="4"/>
      <c r="T88" s="4"/>
    </row>
    <row r="89" spans="1:20" s="34" customFormat="1" x14ac:dyDescent="0.3">
      <c r="A89" s="33">
        <v>1859</v>
      </c>
      <c r="B89" s="34" t="s">
        <v>317</v>
      </c>
      <c r="C89" s="36">
        <v>10211995</v>
      </c>
      <c r="D89" s="36">
        <v>1272</v>
      </c>
      <c r="E89" s="37">
        <f t="shared" si="18"/>
        <v>8028.2979559748428</v>
      </c>
      <c r="F89" s="38">
        <f t="shared" si="15"/>
        <v>0.87027480819602121</v>
      </c>
      <c r="G89" s="39">
        <f t="shared" si="16"/>
        <v>718.03008593838035</v>
      </c>
      <c r="H89" s="39">
        <f t="shared" si="17"/>
        <v>95.975366658530078</v>
      </c>
      <c r="I89" s="37">
        <f t="shared" si="19"/>
        <v>814.00545259691046</v>
      </c>
      <c r="J89" s="40">
        <f t="shared" si="20"/>
        <v>-91.159396721543416</v>
      </c>
      <c r="K89" s="37">
        <f t="shared" si="21"/>
        <v>722.84605587536703</v>
      </c>
      <c r="L89" s="37">
        <f t="shared" si="22"/>
        <v>1035414.9357032701</v>
      </c>
      <c r="M89" s="37">
        <f t="shared" si="23"/>
        <v>919460.18307346688</v>
      </c>
      <c r="N89" s="41">
        <f>'jan-feb'!M89</f>
        <v>31234.929112831909</v>
      </c>
      <c r="O89" s="41">
        <f t="shared" si="24"/>
        <v>888225.25396063493</v>
      </c>
      <c r="Q89" s="4"/>
      <c r="R89" s="4"/>
      <c r="S89" s="4"/>
      <c r="T89" s="4"/>
    </row>
    <row r="90" spans="1:20" s="34" customFormat="1" x14ac:dyDescent="0.3">
      <c r="A90" s="33">
        <v>1860</v>
      </c>
      <c r="B90" s="34" t="s">
        <v>318</v>
      </c>
      <c r="C90" s="36">
        <v>86891125</v>
      </c>
      <c r="D90" s="36">
        <v>11433</v>
      </c>
      <c r="E90" s="37">
        <f t="shared" si="18"/>
        <v>7600.0284264847369</v>
      </c>
      <c r="F90" s="38">
        <f t="shared" si="15"/>
        <v>0.82385000125972385</v>
      </c>
      <c r="G90" s="39">
        <f t="shared" si="16"/>
        <v>974.99180363244386</v>
      </c>
      <c r="H90" s="39">
        <f t="shared" si="17"/>
        <v>245.86970198006713</v>
      </c>
      <c r="I90" s="37">
        <f t="shared" si="19"/>
        <v>1220.8615056125109</v>
      </c>
      <c r="J90" s="40">
        <f t="shared" si="20"/>
        <v>-91.159396721543416</v>
      </c>
      <c r="K90" s="37">
        <f t="shared" si="21"/>
        <v>1129.7021088909676</v>
      </c>
      <c r="L90" s="37">
        <f t="shared" si="22"/>
        <v>13958109.593667837</v>
      </c>
      <c r="M90" s="37">
        <f t="shared" si="23"/>
        <v>12915884.210950432</v>
      </c>
      <c r="N90" s="41">
        <f>'jan-feb'!M90</f>
        <v>3647432.8586500813</v>
      </c>
      <c r="O90" s="41">
        <f t="shared" si="24"/>
        <v>9268451.3523003515</v>
      </c>
      <c r="Q90" s="4"/>
      <c r="R90" s="4"/>
      <c r="S90" s="4"/>
      <c r="T90" s="4"/>
    </row>
    <row r="91" spans="1:20" s="34" customFormat="1" x14ac:dyDescent="0.3">
      <c r="A91" s="33">
        <v>1865</v>
      </c>
      <c r="B91" s="34" t="s">
        <v>319</v>
      </c>
      <c r="C91" s="36">
        <v>76092484</v>
      </c>
      <c r="D91" s="36">
        <v>9608</v>
      </c>
      <c r="E91" s="37">
        <f t="shared" si="18"/>
        <v>7919.7006661115738</v>
      </c>
      <c r="F91" s="38">
        <f t="shared" si="15"/>
        <v>0.85850276309696905</v>
      </c>
      <c r="G91" s="39">
        <f t="shared" si="16"/>
        <v>783.18845985634175</v>
      </c>
      <c r="H91" s="39">
        <f t="shared" si="17"/>
        <v>133.98441811067423</v>
      </c>
      <c r="I91" s="37">
        <f t="shared" si="19"/>
        <v>917.17287796701601</v>
      </c>
      <c r="J91" s="40">
        <f t="shared" si="20"/>
        <v>-91.159396721543416</v>
      </c>
      <c r="K91" s="37">
        <f t="shared" si="21"/>
        <v>826.01348124547258</v>
      </c>
      <c r="L91" s="37">
        <f t="shared" si="22"/>
        <v>8812197.0115070902</v>
      </c>
      <c r="M91" s="37">
        <f t="shared" si="23"/>
        <v>7936337.5278065009</v>
      </c>
      <c r="N91" s="41">
        <f>'jan-feb'!M91</f>
        <v>1838658.0544937814</v>
      </c>
      <c r="O91" s="41">
        <f t="shared" si="24"/>
        <v>6097679.4733127197</v>
      </c>
      <c r="Q91" s="4"/>
      <c r="R91" s="4"/>
      <c r="S91" s="4"/>
      <c r="T91" s="4"/>
    </row>
    <row r="92" spans="1:20" s="34" customFormat="1" x14ac:dyDescent="0.3">
      <c r="A92" s="33">
        <v>1866</v>
      </c>
      <c r="B92" s="34" t="s">
        <v>320</v>
      </c>
      <c r="C92" s="36">
        <v>60902201</v>
      </c>
      <c r="D92" s="36">
        <v>8061</v>
      </c>
      <c r="E92" s="37">
        <f t="shared" si="18"/>
        <v>7555.1669768018855</v>
      </c>
      <c r="F92" s="38">
        <f t="shared" si="15"/>
        <v>0.81898697926773578</v>
      </c>
      <c r="G92" s="39">
        <f t="shared" si="16"/>
        <v>1001.9086734421547</v>
      </c>
      <c r="H92" s="39">
        <f t="shared" si="17"/>
        <v>261.57120936906512</v>
      </c>
      <c r="I92" s="37">
        <f t="shared" si="19"/>
        <v>1263.4798828112198</v>
      </c>
      <c r="J92" s="40">
        <f t="shared" si="20"/>
        <v>-91.159396721543416</v>
      </c>
      <c r="K92" s="37">
        <f t="shared" si="21"/>
        <v>1172.3204860896765</v>
      </c>
      <c r="L92" s="37">
        <f t="shared" si="22"/>
        <v>10184911.335341243</v>
      </c>
      <c r="M92" s="37">
        <f t="shared" si="23"/>
        <v>9450075.438368883</v>
      </c>
      <c r="N92" s="41">
        <f>'jan-feb'!M92</f>
        <v>3615946.342519748</v>
      </c>
      <c r="O92" s="41">
        <f t="shared" si="24"/>
        <v>5834129.095849135</v>
      </c>
      <c r="Q92" s="4"/>
      <c r="R92" s="4"/>
      <c r="S92" s="4"/>
      <c r="T92" s="4"/>
    </row>
    <row r="93" spans="1:20" s="34" customFormat="1" x14ac:dyDescent="0.3">
      <c r="A93" s="33">
        <v>1867</v>
      </c>
      <c r="B93" s="34" t="s">
        <v>170</v>
      </c>
      <c r="C93" s="36">
        <v>18440021</v>
      </c>
      <c r="D93" s="36">
        <v>2569</v>
      </c>
      <c r="E93" s="37">
        <f t="shared" si="18"/>
        <v>7177.8984040482674</v>
      </c>
      <c r="F93" s="38">
        <f t="shared" si="15"/>
        <v>0.77809072247806432</v>
      </c>
      <c r="G93" s="39">
        <f t="shared" si="16"/>
        <v>1228.2698170943256</v>
      </c>
      <c r="H93" s="39">
        <f t="shared" si="17"/>
        <v>393.61520983283145</v>
      </c>
      <c r="I93" s="37">
        <f t="shared" si="19"/>
        <v>1621.885026927157</v>
      </c>
      <c r="J93" s="40">
        <f t="shared" si="20"/>
        <v>-91.159396721543416</v>
      </c>
      <c r="K93" s="37">
        <f t="shared" si="21"/>
        <v>1530.7256302056137</v>
      </c>
      <c r="L93" s="37">
        <f t="shared" si="22"/>
        <v>4166622.6341758664</v>
      </c>
      <c r="M93" s="37">
        <f t="shared" si="23"/>
        <v>3932434.1439982215</v>
      </c>
      <c r="N93" s="41">
        <f>'jan-feb'!M93</f>
        <v>1394773.7968531488</v>
      </c>
      <c r="O93" s="41">
        <f t="shared" si="24"/>
        <v>2537660.3471450727</v>
      </c>
      <c r="Q93" s="4"/>
      <c r="R93" s="4"/>
      <c r="S93" s="4"/>
      <c r="T93" s="4"/>
    </row>
    <row r="94" spans="1:20" s="34" customFormat="1" x14ac:dyDescent="0.3">
      <c r="A94" s="33">
        <v>1868</v>
      </c>
      <c r="B94" s="34" t="s">
        <v>321</v>
      </c>
      <c r="C94" s="36">
        <v>37255451</v>
      </c>
      <c r="D94" s="36">
        <v>4410</v>
      </c>
      <c r="E94" s="37">
        <f t="shared" si="18"/>
        <v>8447.948072562358</v>
      </c>
      <c r="F94" s="38">
        <f t="shared" si="15"/>
        <v>0.91576526292569893</v>
      </c>
      <c r="G94" s="39">
        <f t="shared" si="16"/>
        <v>466.24001598587125</v>
      </c>
      <c r="H94" s="39">
        <f t="shared" si="17"/>
        <v>0</v>
      </c>
      <c r="I94" s="37">
        <f t="shared" si="19"/>
        <v>466.24001598587125</v>
      </c>
      <c r="J94" s="40">
        <f t="shared" si="20"/>
        <v>-91.159396721543416</v>
      </c>
      <c r="K94" s="37">
        <f t="shared" si="21"/>
        <v>375.08061926432782</v>
      </c>
      <c r="L94" s="37">
        <f t="shared" si="22"/>
        <v>2056118.4704976922</v>
      </c>
      <c r="M94" s="37">
        <f t="shared" si="23"/>
        <v>1654105.5309556858</v>
      </c>
      <c r="N94" s="41">
        <f>'jan-feb'!M94</f>
        <v>-718493.50425504125</v>
      </c>
      <c r="O94" s="41">
        <f t="shared" si="24"/>
        <v>2372599.0352107268</v>
      </c>
      <c r="Q94" s="4"/>
      <c r="R94" s="4"/>
      <c r="S94" s="4"/>
      <c r="T94" s="4"/>
    </row>
    <row r="95" spans="1:20" s="34" customFormat="1" x14ac:dyDescent="0.3">
      <c r="A95" s="33">
        <v>1870</v>
      </c>
      <c r="B95" s="34" t="s">
        <v>385</v>
      </c>
      <c r="C95" s="36">
        <v>83881321</v>
      </c>
      <c r="D95" s="36">
        <v>10566</v>
      </c>
      <c r="E95" s="37">
        <f t="shared" si="18"/>
        <v>7938.7962332008328</v>
      </c>
      <c r="F95" s="38">
        <f t="shared" si="15"/>
        <v>0.86057273995596584</v>
      </c>
      <c r="G95" s="39">
        <f t="shared" si="16"/>
        <v>771.73111960278641</v>
      </c>
      <c r="H95" s="39">
        <f t="shared" si="17"/>
        <v>127.30096962943357</v>
      </c>
      <c r="I95" s="37">
        <f t="shared" si="19"/>
        <v>899.03208923221996</v>
      </c>
      <c r="J95" s="40">
        <f t="shared" si="20"/>
        <v>-91.159396721543416</v>
      </c>
      <c r="K95" s="37">
        <f t="shared" si="21"/>
        <v>807.87269251067653</v>
      </c>
      <c r="L95" s="37">
        <f t="shared" si="22"/>
        <v>9499173.0548276361</v>
      </c>
      <c r="M95" s="37">
        <f t="shared" si="23"/>
        <v>8535982.8690678086</v>
      </c>
      <c r="N95" s="41">
        <f>'jan-feb'!M95</f>
        <v>1837373.9828664935</v>
      </c>
      <c r="O95" s="41">
        <f t="shared" si="24"/>
        <v>6698608.8862013146</v>
      </c>
      <c r="Q95" s="4"/>
      <c r="R95" s="4"/>
      <c r="S95" s="4"/>
      <c r="T95" s="4"/>
    </row>
    <row r="96" spans="1:20" s="34" customFormat="1" x14ac:dyDescent="0.3">
      <c r="A96" s="33">
        <v>1871</v>
      </c>
      <c r="B96" s="34" t="s">
        <v>322</v>
      </c>
      <c r="C96" s="36">
        <v>38966062</v>
      </c>
      <c r="D96" s="36">
        <v>4663</v>
      </c>
      <c r="E96" s="37">
        <f t="shared" si="18"/>
        <v>8356.4361998713266</v>
      </c>
      <c r="F96" s="38">
        <f t="shared" si="15"/>
        <v>0.90584529260439617</v>
      </c>
      <c r="G96" s="39">
        <f t="shared" si="16"/>
        <v>521.14713960049005</v>
      </c>
      <c r="H96" s="39">
        <f t="shared" si="17"/>
        <v>0</v>
      </c>
      <c r="I96" s="37">
        <f t="shared" si="19"/>
        <v>521.14713960049005</v>
      </c>
      <c r="J96" s="40">
        <f t="shared" si="20"/>
        <v>-91.159396721543416</v>
      </c>
      <c r="K96" s="37">
        <f t="shared" si="21"/>
        <v>429.98774287894662</v>
      </c>
      <c r="L96" s="37">
        <f t="shared" si="22"/>
        <v>2430109.1119570853</v>
      </c>
      <c r="M96" s="37">
        <f t="shared" si="23"/>
        <v>2005032.8450445281</v>
      </c>
      <c r="N96" s="41">
        <f>'jan-feb'!M96</f>
        <v>391090.95302919415</v>
      </c>
      <c r="O96" s="41">
        <f t="shared" si="24"/>
        <v>1613941.892015334</v>
      </c>
      <c r="Q96" s="4"/>
      <c r="R96" s="4"/>
      <c r="S96" s="4"/>
      <c r="T96" s="4"/>
    </row>
    <row r="97" spans="1:20" s="34" customFormat="1" x14ac:dyDescent="0.3">
      <c r="A97" s="33">
        <v>1874</v>
      </c>
      <c r="B97" s="34" t="s">
        <v>323</v>
      </c>
      <c r="C97" s="36">
        <v>8758127</v>
      </c>
      <c r="D97" s="36">
        <v>1015</v>
      </c>
      <c r="E97" s="37">
        <f t="shared" si="18"/>
        <v>8628.6965517241388</v>
      </c>
      <c r="F97" s="38">
        <f t="shared" si="15"/>
        <v>0.93535856263839512</v>
      </c>
      <c r="G97" s="39">
        <f t="shared" si="16"/>
        <v>357.79092848880282</v>
      </c>
      <c r="H97" s="39">
        <f t="shared" si="17"/>
        <v>0</v>
      </c>
      <c r="I97" s="37">
        <f t="shared" si="19"/>
        <v>357.79092848880282</v>
      </c>
      <c r="J97" s="40">
        <f t="shared" si="20"/>
        <v>-91.159396721543416</v>
      </c>
      <c r="K97" s="37">
        <f t="shared" si="21"/>
        <v>266.63153176725939</v>
      </c>
      <c r="L97" s="37">
        <f t="shared" si="22"/>
        <v>363157.79241613485</v>
      </c>
      <c r="M97" s="37">
        <f t="shared" si="23"/>
        <v>270631.00474376825</v>
      </c>
      <c r="N97" s="41">
        <f>'jan-feb'!M97</f>
        <v>-220824.40970949348</v>
      </c>
      <c r="O97" s="41">
        <f t="shared" si="24"/>
        <v>491455.41445326176</v>
      </c>
      <c r="Q97" s="4"/>
      <c r="R97" s="4"/>
      <c r="S97" s="4"/>
      <c r="T97" s="4"/>
    </row>
    <row r="98" spans="1:20" s="34" customFormat="1" x14ac:dyDescent="0.3">
      <c r="A98" s="33">
        <v>1875</v>
      </c>
      <c r="B98" s="34" t="s">
        <v>384</v>
      </c>
      <c r="C98" s="36">
        <v>27225492</v>
      </c>
      <c r="D98" s="36">
        <v>2766</v>
      </c>
      <c r="E98" s="37">
        <f t="shared" si="18"/>
        <v>9842.9110629067254</v>
      </c>
      <c r="F98" s="38">
        <f t="shared" si="15"/>
        <v>1.0669805211933625</v>
      </c>
      <c r="G98" s="39">
        <f t="shared" si="16"/>
        <v>-370.73777822074914</v>
      </c>
      <c r="H98" s="39">
        <f t="shared" si="17"/>
        <v>0</v>
      </c>
      <c r="I98" s="37">
        <f t="shared" si="19"/>
        <v>-370.73777822074914</v>
      </c>
      <c r="J98" s="40">
        <f t="shared" si="20"/>
        <v>-91.159396721543416</v>
      </c>
      <c r="K98" s="37">
        <f t="shared" si="21"/>
        <v>-461.89717494229257</v>
      </c>
      <c r="L98" s="37">
        <f t="shared" si="22"/>
        <v>-1025460.6945585922</v>
      </c>
      <c r="M98" s="37">
        <f t="shared" si="23"/>
        <v>-1277607.5858903811</v>
      </c>
      <c r="N98" s="41">
        <f>'jan-feb'!M98</f>
        <v>-2831587.2164103049</v>
      </c>
      <c r="O98" s="41">
        <f t="shared" si="24"/>
        <v>1553979.6305199238</v>
      </c>
      <c r="Q98" s="4"/>
      <c r="R98" s="4"/>
      <c r="S98" s="4"/>
      <c r="T98" s="4"/>
    </row>
    <row r="99" spans="1:20" s="34" customFormat="1" x14ac:dyDescent="0.3">
      <c r="A99" s="33">
        <v>3001</v>
      </c>
      <c r="B99" s="34" t="s">
        <v>63</v>
      </c>
      <c r="C99" s="36">
        <v>221074774</v>
      </c>
      <c r="D99" s="36">
        <v>31373</v>
      </c>
      <c r="E99" s="37">
        <f t="shared" si="18"/>
        <v>7046.6571255538202</v>
      </c>
      <c r="F99" s="38">
        <f t="shared" si="15"/>
        <v>0.7638640483940321</v>
      </c>
      <c r="G99" s="39">
        <f t="shared" si="16"/>
        <v>1307.0145841909939</v>
      </c>
      <c r="H99" s="39">
        <f t="shared" si="17"/>
        <v>439.54965730588799</v>
      </c>
      <c r="I99" s="37">
        <f t="shared" si="19"/>
        <v>1746.564241496882</v>
      </c>
      <c r="J99" s="40">
        <f t="shared" si="20"/>
        <v>-91.159396721543416</v>
      </c>
      <c r="K99" s="37">
        <f t="shared" si="21"/>
        <v>1655.4048447753387</v>
      </c>
      <c r="L99" s="37">
        <f t="shared" si="22"/>
        <v>54794959.948481679</v>
      </c>
      <c r="M99" s="37">
        <f t="shared" si="23"/>
        <v>51935016.195136704</v>
      </c>
      <c r="N99" s="41">
        <f>'jan-feb'!M99</f>
        <v>25186130.402967632</v>
      </c>
      <c r="O99" s="41">
        <f t="shared" si="24"/>
        <v>26748885.792169072</v>
      </c>
      <c r="Q99" s="4"/>
      <c r="R99" s="4"/>
      <c r="S99" s="4"/>
      <c r="T99" s="4"/>
    </row>
    <row r="100" spans="1:20" s="34" customFormat="1" x14ac:dyDescent="0.3">
      <c r="A100" s="33">
        <v>3002</v>
      </c>
      <c r="B100" s="34" t="s">
        <v>64</v>
      </c>
      <c r="C100" s="36">
        <v>399973903</v>
      </c>
      <c r="D100" s="36">
        <v>49273</v>
      </c>
      <c r="E100" s="37">
        <f t="shared" si="18"/>
        <v>8117.5066060519957</v>
      </c>
      <c r="F100" s="38">
        <f t="shared" si="15"/>
        <v>0.8799451070888944</v>
      </c>
      <c r="G100" s="39">
        <f t="shared" si="16"/>
        <v>664.5048958920886</v>
      </c>
      <c r="H100" s="39">
        <f t="shared" si="17"/>
        <v>64.752339131526554</v>
      </c>
      <c r="I100" s="37">
        <f t="shared" si="19"/>
        <v>729.25723502361518</v>
      </c>
      <c r="J100" s="40">
        <f t="shared" si="20"/>
        <v>-91.159396721543416</v>
      </c>
      <c r="K100" s="37">
        <f t="shared" si="21"/>
        <v>638.09783830207175</v>
      </c>
      <c r="L100" s="37">
        <f t="shared" si="22"/>
        <v>35932691.741318591</v>
      </c>
      <c r="M100" s="37">
        <f t="shared" si="23"/>
        <v>31440994.786657982</v>
      </c>
      <c r="N100" s="41">
        <f>'jan-feb'!M100</f>
        <v>19600216.262259714</v>
      </c>
      <c r="O100" s="41">
        <f t="shared" si="24"/>
        <v>11840778.524398267</v>
      </c>
      <c r="Q100" s="4"/>
      <c r="R100" s="4"/>
      <c r="S100" s="4"/>
      <c r="T100" s="4"/>
    </row>
    <row r="101" spans="1:20" s="34" customFormat="1" x14ac:dyDescent="0.3">
      <c r="A101" s="33">
        <v>3003</v>
      </c>
      <c r="B101" s="34" t="s">
        <v>65</v>
      </c>
      <c r="C101" s="36">
        <v>419667990</v>
      </c>
      <c r="D101" s="36">
        <v>56732</v>
      </c>
      <c r="E101" s="37">
        <f t="shared" si="18"/>
        <v>7397.3769653810905</v>
      </c>
      <c r="F101" s="38">
        <f t="shared" si="15"/>
        <v>0.80188239836185604</v>
      </c>
      <c r="G101" s="39">
        <f t="shared" si="16"/>
        <v>1096.5826802946317</v>
      </c>
      <c r="H101" s="39">
        <f t="shared" si="17"/>
        <v>316.79771336634337</v>
      </c>
      <c r="I101" s="37">
        <f t="shared" si="19"/>
        <v>1413.3803936609752</v>
      </c>
      <c r="J101" s="40">
        <f t="shared" si="20"/>
        <v>-91.159396721543416</v>
      </c>
      <c r="K101" s="37">
        <f t="shared" si="21"/>
        <v>1322.2209969394319</v>
      </c>
      <c r="L101" s="37">
        <f t="shared" si="22"/>
        <v>80183896.493174449</v>
      </c>
      <c r="M101" s="37">
        <f t="shared" si="23"/>
        <v>75012241.598367855</v>
      </c>
      <c r="N101" s="41">
        <f>'jan-feb'!M101</f>
        <v>33903248.054835662</v>
      </c>
      <c r="O101" s="41">
        <f t="shared" si="24"/>
        <v>41108993.543532193</v>
      </c>
      <c r="Q101" s="4"/>
      <c r="R101" s="4"/>
      <c r="S101" s="4"/>
      <c r="T101" s="4"/>
    </row>
    <row r="102" spans="1:20" s="34" customFormat="1" x14ac:dyDescent="0.3">
      <c r="A102" s="33">
        <v>3004</v>
      </c>
      <c r="B102" s="34" t="s">
        <v>66</v>
      </c>
      <c r="C102" s="36">
        <v>635519006</v>
      </c>
      <c r="D102" s="36">
        <v>82385</v>
      </c>
      <c r="E102" s="37">
        <f t="shared" si="18"/>
        <v>7714.0135461552463</v>
      </c>
      <c r="F102" s="38">
        <f t="shared" si="15"/>
        <v>0.836206092015502</v>
      </c>
      <c r="G102" s="39">
        <f t="shared" si="16"/>
        <v>906.60073183013822</v>
      </c>
      <c r="H102" s="39">
        <f t="shared" si="17"/>
        <v>205.97491009538885</v>
      </c>
      <c r="I102" s="37">
        <f t="shared" si="19"/>
        <v>1112.5756419255272</v>
      </c>
      <c r="J102" s="40">
        <f t="shared" si="20"/>
        <v>-91.159396721543416</v>
      </c>
      <c r="K102" s="37">
        <f t="shared" si="21"/>
        <v>1021.4162452039837</v>
      </c>
      <c r="L102" s="37">
        <f t="shared" si="22"/>
        <v>91659544.260034561</v>
      </c>
      <c r="M102" s="37">
        <f t="shared" si="23"/>
        <v>84149377.361130208</v>
      </c>
      <c r="N102" s="41">
        <f>'jan-feb'!M102</f>
        <v>42256152.425280906</v>
      </c>
      <c r="O102" s="41">
        <f t="shared" si="24"/>
        <v>41893224.935849302</v>
      </c>
      <c r="Q102" s="4"/>
      <c r="R102" s="4"/>
      <c r="S102" s="4"/>
      <c r="T102" s="4"/>
    </row>
    <row r="103" spans="1:20" s="34" customFormat="1" x14ac:dyDescent="0.3">
      <c r="A103" s="33">
        <v>3005</v>
      </c>
      <c r="B103" s="34" t="s">
        <v>138</v>
      </c>
      <c r="C103" s="36">
        <v>862163563</v>
      </c>
      <c r="D103" s="36">
        <v>101386</v>
      </c>
      <c r="E103" s="37">
        <f t="shared" si="18"/>
        <v>8503.7733316236954</v>
      </c>
      <c r="F103" s="38">
        <f t="shared" si="15"/>
        <v>0.9218167718368675</v>
      </c>
      <c r="G103" s="39">
        <f t="shared" si="16"/>
        <v>432.74486054906885</v>
      </c>
      <c r="H103" s="39">
        <f t="shared" si="17"/>
        <v>0</v>
      </c>
      <c r="I103" s="37">
        <f t="shared" si="19"/>
        <v>432.74486054906885</v>
      </c>
      <c r="J103" s="40">
        <f t="shared" si="20"/>
        <v>-91.159396721543416</v>
      </c>
      <c r="K103" s="37">
        <f t="shared" si="21"/>
        <v>341.58546382752542</v>
      </c>
      <c r="L103" s="37">
        <f t="shared" si="22"/>
        <v>43874270.431627892</v>
      </c>
      <c r="M103" s="37">
        <f t="shared" si="23"/>
        <v>34631983.83561749</v>
      </c>
      <c r="N103" s="41">
        <f>'jan-feb'!M103</f>
        <v>18058800.505215064</v>
      </c>
      <c r="O103" s="41">
        <f t="shared" si="24"/>
        <v>16573183.330402426</v>
      </c>
      <c r="Q103" s="4"/>
      <c r="R103" s="4"/>
      <c r="S103" s="4"/>
      <c r="T103" s="4"/>
    </row>
    <row r="104" spans="1:20" s="34" customFormat="1" x14ac:dyDescent="0.3">
      <c r="A104" s="33">
        <v>3006</v>
      </c>
      <c r="B104" s="34" t="s">
        <v>139</v>
      </c>
      <c r="C104" s="36">
        <v>263112313</v>
      </c>
      <c r="D104" s="36">
        <v>27723</v>
      </c>
      <c r="E104" s="37">
        <f t="shared" si="18"/>
        <v>9490.7590448364172</v>
      </c>
      <c r="F104" s="38">
        <f t="shared" si="15"/>
        <v>1.0288069217999944</v>
      </c>
      <c r="G104" s="39">
        <f t="shared" si="16"/>
        <v>-159.4465673785642</v>
      </c>
      <c r="H104" s="39">
        <f t="shared" si="17"/>
        <v>0</v>
      </c>
      <c r="I104" s="37">
        <f t="shared" si="19"/>
        <v>-159.4465673785642</v>
      </c>
      <c r="J104" s="40">
        <f t="shared" si="20"/>
        <v>-91.159396721543416</v>
      </c>
      <c r="K104" s="37">
        <f t="shared" si="21"/>
        <v>-250.6059641001076</v>
      </c>
      <c r="L104" s="37">
        <f t="shared" si="22"/>
        <v>-4420337.1874359353</v>
      </c>
      <c r="M104" s="37">
        <f t="shared" si="23"/>
        <v>-6947549.142747283</v>
      </c>
      <c r="N104" s="41">
        <f>'jan-feb'!M104</f>
        <v>-3608058.979878115</v>
      </c>
      <c r="O104" s="41">
        <f t="shared" si="24"/>
        <v>-3339490.162869168</v>
      </c>
      <c r="Q104" s="4"/>
      <c r="R104" s="4"/>
      <c r="S104" s="4"/>
      <c r="T104" s="4"/>
    </row>
    <row r="105" spans="1:20" s="34" customFormat="1" x14ac:dyDescent="0.3">
      <c r="A105" s="33">
        <v>3007</v>
      </c>
      <c r="B105" s="34" t="s">
        <v>140</v>
      </c>
      <c r="C105" s="36">
        <v>243481181</v>
      </c>
      <c r="D105" s="36">
        <v>30641</v>
      </c>
      <c r="E105" s="37">
        <f t="shared" si="18"/>
        <v>7946.2543977024252</v>
      </c>
      <c r="F105" s="38">
        <f t="shared" si="15"/>
        <v>0.86138121177860005</v>
      </c>
      <c r="G105" s="39">
        <f t="shared" si="16"/>
        <v>767.25622090183094</v>
      </c>
      <c r="H105" s="39">
        <f t="shared" si="17"/>
        <v>124.69061205387624</v>
      </c>
      <c r="I105" s="37">
        <f t="shared" si="19"/>
        <v>891.94683295570712</v>
      </c>
      <c r="J105" s="40">
        <f t="shared" si="20"/>
        <v>-91.159396721543416</v>
      </c>
      <c r="K105" s="37">
        <f t="shared" si="21"/>
        <v>800.78743623416369</v>
      </c>
      <c r="L105" s="37">
        <f t="shared" si="22"/>
        <v>27330142.908595823</v>
      </c>
      <c r="M105" s="37">
        <f t="shared" si="23"/>
        <v>24536927.83365101</v>
      </c>
      <c r="N105" s="41">
        <f>'jan-feb'!M105</f>
        <v>12668985.405693784</v>
      </c>
      <c r="O105" s="41">
        <f t="shared" si="24"/>
        <v>11867942.427957226</v>
      </c>
      <c r="Q105" s="4"/>
      <c r="R105" s="4"/>
      <c r="S105" s="4"/>
      <c r="T105" s="4"/>
    </row>
    <row r="106" spans="1:20" s="34" customFormat="1" x14ac:dyDescent="0.3">
      <c r="A106" s="33">
        <v>3011</v>
      </c>
      <c r="B106" s="34" t="s">
        <v>67</v>
      </c>
      <c r="C106" s="36">
        <v>43317669</v>
      </c>
      <c r="D106" s="36">
        <v>4668</v>
      </c>
      <c r="E106" s="37">
        <f t="shared" si="18"/>
        <v>9279.7062982005136</v>
      </c>
      <c r="F106" s="38">
        <f t="shared" si="15"/>
        <v>1.0059286119010564</v>
      </c>
      <c r="G106" s="39">
        <f t="shared" si="16"/>
        <v>-32.814919397022095</v>
      </c>
      <c r="H106" s="39">
        <f t="shared" si="17"/>
        <v>0</v>
      </c>
      <c r="I106" s="37">
        <f t="shared" si="19"/>
        <v>-32.814919397022095</v>
      </c>
      <c r="J106" s="40">
        <f t="shared" si="20"/>
        <v>-91.159396721543416</v>
      </c>
      <c r="K106" s="37">
        <f t="shared" si="21"/>
        <v>-123.97431611856551</v>
      </c>
      <c r="L106" s="37">
        <f t="shared" si="22"/>
        <v>-153180.04374529913</v>
      </c>
      <c r="M106" s="37">
        <f t="shared" si="23"/>
        <v>-578712.10764146375</v>
      </c>
      <c r="N106" s="41">
        <f>'jan-feb'!M106</f>
        <v>263270.75495180802</v>
      </c>
      <c r="O106" s="41">
        <f t="shared" si="24"/>
        <v>-841982.86259327177</v>
      </c>
      <c r="Q106" s="4"/>
      <c r="R106" s="4"/>
      <c r="S106" s="4"/>
      <c r="T106" s="4"/>
    </row>
    <row r="107" spans="1:20" s="34" customFormat="1" x14ac:dyDescent="0.3">
      <c r="A107" s="33">
        <v>3012</v>
      </c>
      <c r="B107" s="34" t="s">
        <v>68</v>
      </c>
      <c r="C107" s="36">
        <v>9715111</v>
      </c>
      <c r="D107" s="36">
        <v>1325</v>
      </c>
      <c r="E107" s="37">
        <f t="shared" si="18"/>
        <v>7332.1592452830191</v>
      </c>
      <c r="F107" s="38">
        <f t="shared" si="15"/>
        <v>0.79481273812246611</v>
      </c>
      <c r="G107" s="39">
        <f t="shared" si="16"/>
        <v>1135.7133123534745</v>
      </c>
      <c r="H107" s="39">
        <f t="shared" si="17"/>
        <v>339.62391540066835</v>
      </c>
      <c r="I107" s="37">
        <f t="shared" si="19"/>
        <v>1475.337227754143</v>
      </c>
      <c r="J107" s="40">
        <f t="shared" si="20"/>
        <v>-91.159396721543416</v>
      </c>
      <c r="K107" s="37">
        <f t="shared" si="21"/>
        <v>1384.1778310325997</v>
      </c>
      <c r="L107" s="37">
        <f t="shared" si="22"/>
        <v>1954821.8267742395</v>
      </c>
      <c r="M107" s="37">
        <f t="shared" si="23"/>
        <v>1834035.6261181945</v>
      </c>
      <c r="N107" s="41">
        <f>'jan-feb'!M107</f>
        <v>971269.82471016841</v>
      </c>
      <c r="O107" s="41">
        <f t="shared" si="24"/>
        <v>862765.80140802613</v>
      </c>
      <c r="Q107" s="4"/>
      <c r="R107" s="4"/>
      <c r="S107" s="4"/>
      <c r="T107" s="4"/>
    </row>
    <row r="108" spans="1:20" s="34" customFormat="1" x14ac:dyDescent="0.3">
      <c r="A108" s="33">
        <v>3013</v>
      </c>
      <c r="B108" s="34" t="s">
        <v>69</v>
      </c>
      <c r="C108" s="36">
        <v>24832858</v>
      </c>
      <c r="D108" s="36">
        <v>3595</v>
      </c>
      <c r="E108" s="37">
        <f t="shared" si="18"/>
        <v>6907.6100139082055</v>
      </c>
      <c r="F108" s="38">
        <f t="shared" si="15"/>
        <v>0.74879121488919942</v>
      </c>
      <c r="G108" s="39">
        <f t="shared" si="16"/>
        <v>1390.4428511783628</v>
      </c>
      <c r="H108" s="39">
        <f t="shared" si="17"/>
        <v>488.21614638185309</v>
      </c>
      <c r="I108" s="37">
        <f t="shared" si="19"/>
        <v>1878.658997560216</v>
      </c>
      <c r="J108" s="40">
        <f t="shared" si="20"/>
        <v>-91.159396721543416</v>
      </c>
      <c r="K108" s="37">
        <f t="shared" si="21"/>
        <v>1787.4996008386727</v>
      </c>
      <c r="L108" s="37">
        <f t="shared" si="22"/>
        <v>6753779.0962289767</v>
      </c>
      <c r="M108" s="37">
        <f t="shared" si="23"/>
        <v>6426061.0650150282</v>
      </c>
      <c r="N108" s="41">
        <f>'jan-feb'!M108</f>
        <v>3040613.3627041923</v>
      </c>
      <c r="O108" s="41">
        <f t="shared" si="24"/>
        <v>3385447.7023108359</v>
      </c>
      <c r="Q108" s="4"/>
      <c r="R108" s="4"/>
      <c r="S108" s="4"/>
      <c r="T108" s="4"/>
    </row>
    <row r="109" spans="1:20" s="34" customFormat="1" x14ac:dyDescent="0.3">
      <c r="A109" s="33">
        <v>3014</v>
      </c>
      <c r="B109" s="34" t="s">
        <v>419</v>
      </c>
      <c r="C109" s="36">
        <v>345729706</v>
      </c>
      <c r="D109" s="36">
        <v>44792</v>
      </c>
      <c r="E109" s="37">
        <f t="shared" si="18"/>
        <v>7718.559251652081</v>
      </c>
      <c r="F109" s="38">
        <f t="shared" si="15"/>
        <v>0.83669885063022542</v>
      </c>
      <c r="G109" s="39">
        <f t="shared" si="16"/>
        <v>903.87330853203741</v>
      </c>
      <c r="H109" s="39">
        <f t="shared" si="17"/>
        <v>204.38391317149672</v>
      </c>
      <c r="I109" s="37">
        <f t="shared" si="19"/>
        <v>1108.257221703534</v>
      </c>
      <c r="J109" s="40">
        <f t="shared" si="20"/>
        <v>-91.159396721543416</v>
      </c>
      <c r="K109" s="37">
        <f t="shared" si="21"/>
        <v>1017.0978249819906</v>
      </c>
      <c r="L109" s="37">
        <f t="shared" si="22"/>
        <v>49641057.474544697</v>
      </c>
      <c r="M109" s="37">
        <f t="shared" si="23"/>
        <v>45557845.77659332</v>
      </c>
      <c r="N109" s="41">
        <f>'jan-feb'!M109</f>
        <v>13072497.761598391</v>
      </c>
      <c r="O109" s="41">
        <f t="shared" si="24"/>
        <v>32485348.014994927</v>
      </c>
      <c r="Q109" s="4"/>
      <c r="R109" s="4"/>
      <c r="S109" s="4"/>
      <c r="T109" s="4"/>
    </row>
    <row r="110" spans="1:20" s="34" customFormat="1" x14ac:dyDescent="0.3">
      <c r="A110" s="33">
        <v>3015</v>
      </c>
      <c r="B110" s="34" t="s">
        <v>70</v>
      </c>
      <c r="C110" s="36">
        <v>28218257</v>
      </c>
      <c r="D110" s="36">
        <v>3805</v>
      </c>
      <c r="E110" s="37">
        <f t="shared" si="18"/>
        <v>7416.0990801576872</v>
      </c>
      <c r="F110" s="38">
        <f t="shared" si="15"/>
        <v>0.80391189265013174</v>
      </c>
      <c r="G110" s="39">
        <f t="shared" si="16"/>
        <v>1085.3494114286736</v>
      </c>
      <c r="H110" s="39">
        <f t="shared" si="17"/>
        <v>310.24497319453451</v>
      </c>
      <c r="I110" s="37">
        <f t="shared" si="19"/>
        <v>1395.594384623208</v>
      </c>
      <c r="J110" s="40">
        <f t="shared" si="20"/>
        <v>-91.159396721543416</v>
      </c>
      <c r="K110" s="37">
        <f t="shared" si="21"/>
        <v>1304.4349879016647</v>
      </c>
      <c r="L110" s="37">
        <f t="shared" si="22"/>
        <v>5310236.6334913066</v>
      </c>
      <c r="M110" s="37">
        <f t="shared" si="23"/>
        <v>4963375.1289658342</v>
      </c>
      <c r="N110" s="41">
        <f>'jan-feb'!M110</f>
        <v>1498003.9045450499</v>
      </c>
      <c r="O110" s="41">
        <f t="shared" si="24"/>
        <v>3465371.224420784</v>
      </c>
      <c r="Q110" s="4"/>
      <c r="R110" s="4"/>
      <c r="S110" s="4"/>
      <c r="T110" s="4"/>
    </row>
    <row r="111" spans="1:20" s="34" customFormat="1" x14ac:dyDescent="0.3">
      <c r="A111" s="33">
        <v>3016</v>
      </c>
      <c r="B111" s="34" t="s">
        <v>71</v>
      </c>
      <c r="C111" s="36">
        <v>59704370</v>
      </c>
      <c r="D111" s="36">
        <v>8255</v>
      </c>
      <c r="E111" s="37">
        <f t="shared" si="18"/>
        <v>7232.5099939430647</v>
      </c>
      <c r="F111" s="38">
        <f t="shared" si="15"/>
        <v>0.78401066854653378</v>
      </c>
      <c r="G111" s="39">
        <f t="shared" si="16"/>
        <v>1195.5028631574471</v>
      </c>
      <c r="H111" s="39">
        <f t="shared" si="17"/>
        <v>374.5011533696524</v>
      </c>
      <c r="I111" s="37">
        <f t="shared" si="19"/>
        <v>1570.0040165270996</v>
      </c>
      <c r="J111" s="40">
        <f t="shared" si="20"/>
        <v>-91.159396721543416</v>
      </c>
      <c r="K111" s="37">
        <f t="shared" si="21"/>
        <v>1478.8446198055562</v>
      </c>
      <c r="L111" s="37">
        <f t="shared" si="22"/>
        <v>12960383.156431207</v>
      </c>
      <c r="M111" s="37">
        <f t="shared" si="23"/>
        <v>12207862.336494867</v>
      </c>
      <c r="N111" s="41">
        <f>'jan-feb'!M111</f>
        <v>5611154.2054584445</v>
      </c>
      <c r="O111" s="41">
        <f t="shared" si="24"/>
        <v>6596708.1310364222</v>
      </c>
      <c r="Q111" s="4"/>
      <c r="R111" s="4"/>
      <c r="S111" s="4"/>
      <c r="T111" s="4"/>
    </row>
    <row r="112" spans="1:20" s="34" customFormat="1" x14ac:dyDescent="0.3">
      <c r="A112" s="33">
        <v>3017</v>
      </c>
      <c r="B112" s="34" t="s">
        <v>72</v>
      </c>
      <c r="C112" s="36">
        <v>58445871</v>
      </c>
      <c r="D112" s="36">
        <v>7508</v>
      </c>
      <c r="E112" s="37">
        <f t="shared" si="18"/>
        <v>7784.4793553542886</v>
      </c>
      <c r="F112" s="38">
        <f t="shared" si="15"/>
        <v>0.84384464989182428</v>
      </c>
      <c r="G112" s="39">
        <f t="shared" si="16"/>
        <v>864.32124631071292</v>
      </c>
      <c r="H112" s="39">
        <f t="shared" si="17"/>
        <v>181.31187687572404</v>
      </c>
      <c r="I112" s="37">
        <f t="shared" si="19"/>
        <v>1045.6331231864369</v>
      </c>
      <c r="J112" s="40">
        <f t="shared" si="20"/>
        <v>-91.159396721543416</v>
      </c>
      <c r="K112" s="37">
        <f t="shared" si="21"/>
        <v>954.4737264648935</v>
      </c>
      <c r="L112" s="37">
        <f t="shared" si="22"/>
        <v>7850613.4888837682</v>
      </c>
      <c r="M112" s="37">
        <f t="shared" si="23"/>
        <v>7166188.7382984208</v>
      </c>
      <c r="N112" s="41">
        <f>'jan-feb'!M112</f>
        <v>3072283.8873388255</v>
      </c>
      <c r="O112" s="41">
        <f t="shared" si="24"/>
        <v>4093904.8509595953</v>
      </c>
      <c r="Q112" s="4"/>
      <c r="R112" s="4"/>
      <c r="S112" s="4"/>
      <c r="T112" s="4"/>
    </row>
    <row r="113" spans="1:20" s="34" customFormat="1" x14ac:dyDescent="0.3">
      <c r="A113" s="33">
        <v>3018</v>
      </c>
      <c r="B113" s="34" t="s">
        <v>420</v>
      </c>
      <c r="C113" s="36">
        <v>42751777</v>
      </c>
      <c r="D113" s="36">
        <v>5736</v>
      </c>
      <c r="E113" s="37">
        <f t="shared" si="18"/>
        <v>7453.2386680613672</v>
      </c>
      <c r="F113" s="38">
        <f t="shared" si="15"/>
        <v>0.80793785779449967</v>
      </c>
      <c r="G113" s="39">
        <f t="shared" si="16"/>
        <v>1063.0656586864657</v>
      </c>
      <c r="H113" s="39">
        <f t="shared" si="17"/>
        <v>297.24611742824652</v>
      </c>
      <c r="I113" s="37">
        <f t="shared" si="19"/>
        <v>1360.3117761147123</v>
      </c>
      <c r="J113" s="40">
        <f t="shared" si="20"/>
        <v>-91.159396721543416</v>
      </c>
      <c r="K113" s="37">
        <f t="shared" si="21"/>
        <v>1269.152379393169</v>
      </c>
      <c r="L113" s="37">
        <f t="shared" si="22"/>
        <v>7802748.3477939898</v>
      </c>
      <c r="M113" s="37">
        <f t="shared" si="23"/>
        <v>7279858.0481992168</v>
      </c>
      <c r="N113" s="41">
        <f>'jan-feb'!M113</f>
        <v>3421752.8114245473</v>
      </c>
      <c r="O113" s="41">
        <f t="shared" si="24"/>
        <v>3858105.2367746695</v>
      </c>
      <c r="Q113" s="4"/>
      <c r="R113" s="4"/>
      <c r="S113" s="4"/>
      <c r="T113" s="4"/>
    </row>
    <row r="114" spans="1:20" s="34" customFormat="1" x14ac:dyDescent="0.3">
      <c r="A114" s="33">
        <v>3019</v>
      </c>
      <c r="B114" s="34" t="s">
        <v>73</v>
      </c>
      <c r="C114" s="36">
        <v>164518547</v>
      </c>
      <c r="D114" s="36">
        <v>18042</v>
      </c>
      <c r="E114" s="37">
        <f t="shared" si="18"/>
        <v>9118.6424454051648</v>
      </c>
      <c r="F114" s="38">
        <f t="shared" si="15"/>
        <v>0.98846914360934124</v>
      </c>
      <c r="G114" s="39">
        <f t="shared" si="16"/>
        <v>63.823392280187178</v>
      </c>
      <c r="H114" s="39">
        <f t="shared" si="17"/>
        <v>0</v>
      </c>
      <c r="I114" s="37">
        <f t="shared" si="19"/>
        <v>63.823392280187178</v>
      </c>
      <c r="J114" s="40">
        <f t="shared" si="20"/>
        <v>-91.159396721543416</v>
      </c>
      <c r="K114" s="37">
        <f t="shared" si="21"/>
        <v>-27.336004441356238</v>
      </c>
      <c r="L114" s="37">
        <f t="shared" si="22"/>
        <v>1151501.6435191371</v>
      </c>
      <c r="M114" s="37">
        <f t="shared" si="23"/>
        <v>-493196.19213094923</v>
      </c>
      <c r="N114" s="41">
        <f>'jan-feb'!M114</f>
        <v>1237112.9775579527</v>
      </c>
      <c r="O114" s="41">
        <f t="shared" si="24"/>
        <v>-1730309.1696889019</v>
      </c>
      <c r="Q114" s="4"/>
      <c r="R114" s="4"/>
      <c r="S114" s="4"/>
      <c r="T114" s="4"/>
    </row>
    <row r="115" spans="1:20" s="34" customFormat="1" x14ac:dyDescent="0.3">
      <c r="A115" s="33">
        <v>3020</v>
      </c>
      <c r="B115" s="34" t="s">
        <v>421</v>
      </c>
      <c r="C115" s="36">
        <v>616558834</v>
      </c>
      <c r="D115" s="36">
        <v>59288</v>
      </c>
      <c r="E115" s="37">
        <f t="shared" si="18"/>
        <v>10399.386621238698</v>
      </c>
      <c r="F115" s="38">
        <f t="shared" si="15"/>
        <v>1.1273029783877564</v>
      </c>
      <c r="G115" s="39">
        <f t="shared" si="16"/>
        <v>-704.62311321993286</v>
      </c>
      <c r="H115" s="39">
        <f t="shared" si="17"/>
        <v>0</v>
      </c>
      <c r="I115" s="37">
        <f t="shared" si="19"/>
        <v>-704.62311321993286</v>
      </c>
      <c r="J115" s="40">
        <f t="shared" si="20"/>
        <v>-91.159396721543416</v>
      </c>
      <c r="K115" s="37">
        <f t="shared" si="21"/>
        <v>-795.78250994147629</v>
      </c>
      <c r="L115" s="37">
        <f t="shared" si="22"/>
        <v>-41775695.13658338</v>
      </c>
      <c r="M115" s="37">
        <f t="shared" si="23"/>
        <v>-47180353.449410245</v>
      </c>
      <c r="N115" s="41">
        <f>'jan-feb'!M115</f>
        <v>-16029066.042420154</v>
      </c>
      <c r="O115" s="41">
        <f t="shared" si="24"/>
        <v>-31151287.406990089</v>
      </c>
      <c r="Q115" s="4"/>
      <c r="R115" s="4"/>
      <c r="S115" s="4"/>
      <c r="T115" s="4"/>
    </row>
    <row r="116" spans="1:20" s="34" customFormat="1" x14ac:dyDescent="0.3">
      <c r="A116" s="33">
        <v>3021</v>
      </c>
      <c r="B116" s="34" t="s">
        <v>74</v>
      </c>
      <c r="C116" s="36">
        <v>187254025</v>
      </c>
      <c r="D116" s="36">
        <v>20439</v>
      </c>
      <c r="E116" s="37">
        <f t="shared" si="18"/>
        <v>9161.6040412936054</v>
      </c>
      <c r="F116" s="38">
        <f t="shared" si="15"/>
        <v>0.99312621972019755</v>
      </c>
      <c r="G116" s="39">
        <f t="shared" si="16"/>
        <v>38.046434747122838</v>
      </c>
      <c r="H116" s="39">
        <f t="shared" si="17"/>
        <v>0</v>
      </c>
      <c r="I116" s="37">
        <f t="shared" si="19"/>
        <v>38.046434747122838</v>
      </c>
      <c r="J116" s="40">
        <f t="shared" si="20"/>
        <v>-91.159396721543416</v>
      </c>
      <c r="K116" s="37">
        <f t="shared" si="21"/>
        <v>-53.112961974420578</v>
      </c>
      <c r="L116" s="37">
        <f t="shared" si="22"/>
        <v>777631.07979644369</v>
      </c>
      <c r="M116" s="37">
        <f t="shared" si="23"/>
        <v>-1085575.8297951822</v>
      </c>
      <c r="N116" s="41">
        <f>'jan-feb'!M116</f>
        <v>1525547.3392587809</v>
      </c>
      <c r="O116" s="41">
        <f t="shared" si="24"/>
        <v>-2611123.1690539634</v>
      </c>
      <c r="Q116" s="4"/>
      <c r="R116" s="4"/>
      <c r="S116" s="4"/>
      <c r="T116" s="4"/>
    </row>
    <row r="117" spans="1:20" s="34" customFormat="1" x14ac:dyDescent="0.3">
      <c r="A117" s="33">
        <v>3022</v>
      </c>
      <c r="B117" s="34" t="s">
        <v>75</v>
      </c>
      <c r="C117" s="36">
        <v>171923946</v>
      </c>
      <c r="D117" s="36">
        <v>15877</v>
      </c>
      <c r="E117" s="37">
        <f t="shared" si="18"/>
        <v>10828.490646847642</v>
      </c>
      <c r="F117" s="38">
        <f t="shared" si="15"/>
        <v>1.1738182454631447</v>
      </c>
      <c r="G117" s="39">
        <f t="shared" si="16"/>
        <v>-962.08552858529902</v>
      </c>
      <c r="H117" s="39">
        <f t="shared" si="17"/>
        <v>0</v>
      </c>
      <c r="I117" s="37">
        <f t="shared" si="19"/>
        <v>-962.08552858529902</v>
      </c>
      <c r="J117" s="40">
        <f t="shared" si="20"/>
        <v>-91.159396721543416</v>
      </c>
      <c r="K117" s="37">
        <f t="shared" si="21"/>
        <v>-1053.2449253068423</v>
      </c>
      <c r="L117" s="37">
        <f t="shared" si="22"/>
        <v>-15275031.937348792</v>
      </c>
      <c r="M117" s="37">
        <f t="shared" si="23"/>
        <v>-16722369.679096736</v>
      </c>
      <c r="N117" s="41">
        <f>'jan-feb'!M117</f>
        <v>-5923526.8549336232</v>
      </c>
      <c r="O117" s="41">
        <f t="shared" si="24"/>
        <v>-10798842.824163113</v>
      </c>
      <c r="Q117" s="4"/>
      <c r="R117" s="4"/>
      <c r="S117" s="4"/>
      <c r="T117" s="4"/>
    </row>
    <row r="118" spans="1:20" s="34" customFormat="1" x14ac:dyDescent="0.3">
      <c r="A118" s="33">
        <v>3023</v>
      </c>
      <c r="B118" s="34" t="s">
        <v>76</v>
      </c>
      <c r="C118" s="36">
        <v>186249069</v>
      </c>
      <c r="D118" s="36">
        <v>19616</v>
      </c>
      <c r="E118" s="37">
        <f t="shared" si="18"/>
        <v>9494.7527018760193</v>
      </c>
      <c r="F118" s="38">
        <f t="shared" si="15"/>
        <v>1.0292398378593137</v>
      </c>
      <c r="G118" s="39">
        <f t="shared" si="16"/>
        <v>-161.84276160232548</v>
      </c>
      <c r="H118" s="39">
        <f t="shared" si="17"/>
        <v>0</v>
      </c>
      <c r="I118" s="37">
        <f t="shared" si="19"/>
        <v>-161.84276160232548</v>
      </c>
      <c r="J118" s="40">
        <f t="shared" si="20"/>
        <v>-91.159396721543416</v>
      </c>
      <c r="K118" s="37">
        <f t="shared" si="21"/>
        <v>-253.00215832386891</v>
      </c>
      <c r="L118" s="37">
        <f t="shared" si="22"/>
        <v>-3174707.6115912166</v>
      </c>
      <c r="M118" s="37">
        <f t="shared" si="23"/>
        <v>-4962890.3376810122</v>
      </c>
      <c r="N118" s="41">
        <f>'jan-feb'!M118</f>
        <v>-627910.73720337218</v>
      </c>
      <c r="O118" s="41">
        <f t="shared" si="24"/>
        <v>-4334979.6004776396</v>
      </c>
      <c r="Q118" s="4"/>
      <c r="R118" s="4"/>
      <c r="S118" s="4"/>
      <c r="T118" s="4"/>
    </row>
    <row r="119" spans="1:20" s="34" customFormat="1" x14ac:dyDescent="0.3">
      <c r="A119" s="33">
        <v>3024</v>
      </c>
      <c r="B119" s="34" t="s">
        <v>77</v>
      </c>
      <c r="C119" s="36">
        <v>1795869584</v>
      </c>
      <c r="D119" s="36">
        <v>127731</v>
      </c>
      <c r="E119" s="37">
        <f t="shared" si="18"/>
        <v>14059.778628524007</v>
      </c>
      <c r="F119" s="38">
        <f t="shared" si="15"/>
        <v>1.5240928047658013</v>
      </c>
      <c r="G119" s="39">
        <f t="shared" si="16"/>
        <v>-2900.8583175911181</v>
      </c>
      <c r="H119" s="39">
        <f t="shared" si="17"/>
        <v>0</v>
      </c>
      <c r="I119" s="37">
        <f t="shared" si="19"/>
        <v>-2900.8583175911181</v>
      </c>
      <c r="J119" s="40">
        <f t="shared" si="20"/>
        <v>-91.159396721543416</v>
      </c>
      <c r="K119" s="37">
        <f t="shared" si="21"/>
        <v>-2992.0177143126616</v>
      </c>
      <c r="L119" s="37">
        <f t="shared" si="22"/>
        <v>-370529533.76423109</v>
      </c>
      <c r="M119" s="37">
        <f t="shared" si="23"/>
        <v>-382173414.66687059</v>
      </c>
      <c r="N119" s="41">
        <f>'jan-feb'!M119</f>
        <v>-139425433.16453525</v>
      </c>
      <c r="O119" s="41">
        <f t="shared" si="24"/>
        <v>-242747981.50233534</v>
      </c>
      <c r="Q119" s="4"/>
      <c r="R119" s="4"/>
      <c r="S119" s="4"/>
      <c r="T119" s="4"/>
    </row>
    <row r="120" spans="1:20" s="34" customFormat="1" x14ac:dyDescent="0.3">
      <c r="A120" s="33">
        <v>3025</v>
      </c>
      <c r="B120" s="34" t="s">
        <v>78</v>
      </c>
      <c r="C120" s="36">
        <v>1105546617</v>
      </c>
      <c r="D120" s="36">
        <v>94441</v>
      </c>
      <c r="E120" s="37">
        <f t="shared" si="18"/>
        <v>11706.214641945766</v>
      </c>
      <c r="F120" s="38">
        <f t="shared" si="15"/>
        <v>1.2689643256998133</v>
      </c>
      <c r="G120" s="39">
        <f t="shared" si="16"/>
        <v>-1488.7199256441734</v>
      </c>
      <c r="H120" s="39">
        <f t="shared" si="17"/>
        <v>0</v>
      </c>
      <c r="I120" s="37">
        <f t="shared" si="19"/>
        <v>-1488.7199256441734</v>
      </c>
      <c r="J120" s="40">
        <f t="shared" si="20"/>
        <v>-91.159396721543416</v>
      </c>
      <c r="K120" s="37">
        <f t="shared" si="21"/>
        <v>-1579.8793223657167</v>
      </c>
      <c r="L120" s="37">
        <f t="shared" si="22"/>
        <v>-140596198.49776137</v>
      </c>
      <c r="M120" s="37">
        <f t="shared" si="23"/>
        <v>-149205383.08354065</v>
      </c>
      <c r="N120" s="41">
        <f>'jan-feb'!M120</f>
        <v>-56463984.96529486</v>
      </c>
      <c r="O120" s="41">
        <f t="shared" si="24"/>
        <v>-92741398.11824578</v>
      </c>
      <c r="Q120" s="4"/>
      <c r="R120" s="4"/>
      <c r="S120" s="4"/>
      <c r="T120" s="4"/>
    </row>
    <row r="121" spans="1:20" s="34" customFormat="1" x14ac:dyDescent="0.3">
      <c r="A121" s="33">
        <v>3026</v>
      </c>
      <c r="B121" s="34" t="s">
        <v>79</v>
      </c>
      <c r="C121" s="36">
        <v>126579665</v>
      </c>
      <c r="D121" s="36">
        <v>17390</v>
      </c>
      <c r="E121" s="37">
        <f t="shared" si="18"/>
        <v>7278.8766532489935</v>
      </c>
      <c r="F121" s="38">
        <f t="shared" si="15"/>
        <v>0.78903685663215739</v>
      </c>
      <c r="G121" s="39">
        <f t="shared" si="16"/>
        <v>1167.68286757389</v>
      </c>
      <c r="H121" s="39">
        <f t="shared" si="17"/>
        <v>358.27282261257733</v>
      </c>
      <c r="I121" s="37">
        <f t="shared" si="19"/>
        <v>1525.9556901864673</v>
      </c>
      <c r="J121" s="40">
        <f t="shared" si="20"/>
        <v>-91.159396721543416</v>
      </c>
      <c r="K121" s="37">
        <f t="shared" si="21"/>
        <v>1434.796293464924</v>
      </c>
      <c r="L121" s="37">
        <f t="shared" si="22"/>
        <v>26536369.452342667</v>
      </c>
      <c r="M121" s="37">
        <f t="shared" si="23"/>
        <v>24951107.543355029</v>
      </c>
      <c r="N121" s="41">
        <f>'jan-feb'!M121</f>
        <v>10829665.050535716</v>
      </c>
      <c r="O121" s="41">
        <f t="shared" si="24"/>
        <v>14121442.492819313</v>
      </c>
      <c r="Q121" s="4"/>
      <c r="R121" s="4"/>
      <c r="S121" s="4"/>
      <c r="T121" s="4"/>
    </row>
    <row r="122" spans="1:20" s="34" customFormat="1" x14ac:dyDescent="0.3">
      <c r="A122" s="33">
        <v>3027</v>
      </c>
      <c r="B122" s="34" t="s">
        <v>80</v>
      </c>
      <c r="C122" s="36">
        <v>172303661</v>
      </c>
      <c r="D122" s="36">
        <v>18530</v>
      </c>
      <c r="E122" s="37">
        <f t="shared" si="18"/>
        <v>9298.6325418240685</v>
      </c>
      <c r="F122" s="38">
        <f t="shared" si="15"/>
        <v>1.0079802339422017</v>
      </c>
      <c r="G122" s="39">
        <f t="shared" si="16"/>
        <v>-44.170665571155041</v>
      </c>
      <c r="H122" s="39">
        <f t="shared" si="17"/>
        <v>0</v>
      </c>
      <c r="I122" s="37">
        <f t="shared" si="19"/>
        <v>-44.170665571155041</v>
      </c>
      <c r="J122" s="40">
        <f t="shared" si="20"/>
        <v>-91.159396721543416</v>
      </c>
      <c r="K122" s="37">
        <f t="shared" si="21"/>
        <v>-135.33006229269847</v>
      </c>
      <c r="L122" s="37">
        <f t="shared" si="22"/>
        <v>-818482.43303350289</v>
      </c>
      <c r="M122" s="37">
        <f t="shared" si="23"/>
        <v>-2507666.0542837027</v>
      </c>
      <c r="N122" s="41">
        <f>'jan-feb'!M122</f>
        <v>-53401.074794988483</v>
      </c>
      <c r="O122" s="41">
        <f t="shared" si="24"/>
        <v>-2454264.9794887141</v>
      </c>
      <c r="Q122" s="4"/>
      <c r="R122" s="4"/>
      <c r="S122" s="4"/>
      <c r="T122" s="4"/>
    </row>
    <row r="123" spans="1:20" s="34" customFormat="1" x14ac:dyDescent="0.3">
      <c r="A123" s="33">
        <v>3028</v>
      </c>
      <c r="B123" s="34" t="s">
        <v>81</v>
      </c>
      <c r="C123" s="36">
        <v>89083329</v>
      </c>
      <c r="D123" s="36">
        <v>11110</v>
      </c>
      <c r="E123" s="37">
        <f t="shared" si="18"/>
        <v>8018.3014401440141</v>
      </c>
      <c r="F123" s="38">
        <f t="shared" si="15"/>
        <v>0.86919117677812785</v>
      </c>
      <c r="G123" s="39">
        <f t="shared" si="16"/>
        <v>724.02799543687763</v>
      </c>
      <c r="H123" s="39">
        <f t="shared" si="17"/>
        <v>99.474147199320115</v>
      </c>
      <c r="I123" s="37">
        <f t="shared" si="19"/>
        <v>823.50214263619773</v>
      </c>
      <c r="J123" s="40">
        <f t="shared" si="20"/>
        <v>-91.159396721543416</v>
      </c>
      <c r="K123" s="37">
        <f t="shared" si="21"/>
        <v>732.3427459146543</v>
      </c>
      <c r="L123" s="37">
        <f t="shared" si="22"/>
        <v>9149108.8046881575</v>
      </c>
      <c r="M123" s="37">
        <f t="shared" si="23"/>
        <v>8136327.9071118096</v>
      </c>
      <c r="N123" s="41">
        <f>'jan-feb'!M123</f>
        <v>3370575.5564377136</v>
      </c>
      <c r="O123" s="41">
        <f t="shared" si="24"/>
        <v>4765752.3506740965</v>
      </c>
      <c r="Q123" s="4"/>
      <c r="R123" s="4"/>
      <c r="S123" s="4"/>
      <c r="T123" s="4"/>
    </row>
    <row r="124" spans="1:20" s="34" customFormat="1" x14ac:dyDescent="0.3">
      <c r="A124" s="33">
        <v>3029</v>
      </c>
      <c r="B124" s="34" t="s">
        <v>82</v>
      </c>
      <c r="C124" s="36">
        <v>395833571</v>
      </c>
      <c r="D124" s="36">
        <v>41460</v>
      </c>
      <c r="E124" s="37">
        <f t="shared" si="18"/>
        <v>9547.3606126386876</v>
      </c>
      <c r="F124" s="38">
        <f t="shared" si="15"/>
        <v>1.0349425832855097</v>
      </c>
      <c r="G124" s="39">
        <f t="shared" si="16"/>
        <v>-193.40750805992647</v>
      </c>
      <c r="H124" s="39">
        <f t="shared" si="17"/>
        <v>0</v>
      </c>
      <c r="I124" s="37">
        <f t="shared" si="19"/>
        <v>-193.40750805992647</v>
      </c>
      <c r="J124" s="40">
        <f t="shared" si="20"/>
        <v>-91.159396721543416</v>
      </c>
      <c r="K124" s="37">
        <f t="shared" si="21"/>
        <v>-284.56690478146987</v>
      </c>
      <c r="L124" s="37">
        <f t="shared" si="22"/>
        <v>-8018675.2841645516</v>
      </c>
      <c r="M124" s="37">
        <f t="shared" si="23"/>
        <v>-11798143.872239741</v>
      </c>
      <c r="N124" s="41">
        <f>'jan-feb'!M124</f>
        <v>-1180868.0576902465</v>
      </c>
      <c r="O124" s="41">
        <f t="shared" si="24"/>
        <v>-10617275.814549495</v>
      </c>
      <c r="Q124" s="4"/>
      <c r="R124" s="4"/>
      <c r="S124" s="4"/>
      <c r="T124" s="4"/>
    </row>
    <row r="125" spans="1:20" s="34" customFormat="1" x14ac:dyDescent="0.3">
      <c r="A125" s="33">
        <v>3030</v>
      </c>
      <c r="B125" s="34" t="s">
        <v>422</v>
      </c>
      <c r="C125" s="36">
        <v>806162911</v>
      </c>
      <c r="D125" s="36">
        <v>85983</v>
      </c>
      <c r="E125" s="37">
        <f t="shared" si="18"/>
        <v>9375.8407010688152</v>
      </c>
      <c r="F125" s="38">
        <f t="shared" si="15"/>
        <v>1.0163496687023907</v>
      </c>
      <c r="G125" s="39">
        <f t="shared" si="16"/>
        <v>-90.495561118003025</v>
      </c>
      <c r="H125" s="39">
        <f t="shared" si="17"/>
        <v>0</v>
      </c>
      <c r="I125" s="37">
        <f t="shared" si="19"/>
        <v>-90.495561118003025</v>
      </c>
      <c r="J125" s="40">
        <f t="shared" si="20"/>
        <v>-91.159396721543416</v>
      </c>
      <c r="K125" s="37">
        <f t="shared" si="21"/>
        <v>-181.65495783954646</v>
      </c>
      <c r="L125" s="37">
        <f t="shared" si="22"/>
        <v>-7781079.8316092538</v>
      </c>
      <c r="M125" s="37">
        <f t="shared" si="23"/>
        <v>-15619238.239917723</v>
      </c>
      <c r="N125" s="41">
        <f>'jan-feb'!M125</f>
        <v>-4364155.9775875378</v>
      </c>
      <c r="O125" s="41">
        <f t="shared" si="24"/>
        <v>-11255082.262330186</v>
      </c>
      <c r="Q125" s="4"/>
      <c r="R125" s="4"/>
      <c r="S125" s="4"/>
      <c r="T125" s="4"/>
    </row>
    <row r="126" spans="1:20" s="34" customFormat="1" x14ac:dyDescent="0.3">
      <c r="A126" s="33">
        <v>3031</v>
      </c>
      <c r="B126" s="34" t="s">
        <v>83</v>
      </c>
      <c r="C126" s="36">
        <v>243682113</v>
      </c>
      <c r="D126" s="36">
        <v>24249</v>
      </c>
      <c r="E126" s="37">
        <f t="shared" si="18"/>
        <v>10049.161326240257</v>
      </c>
      <c r="F126" s="38">
        <f t="shared" si="15"/>
        <v>1.0893382375296607</v>
      </c>
      <c r="G126" s="39">
        <f t="shared" si="16"/>
        <v>-494.48793622086811</v>
      </c>
      <c r="H126" s="39">
        <f t="shared" si="17"/>
        <v>0</v>
      </c>
      <c r="I126" s="37">
        <f t="shared" si="19"/>
        <v>-494.48793622086811</v>
      </c>
      <c r="J126" s="40">
        <f t="shared" si="20"/>
        <v>-91.159396721543416</v>
      </c>
      <c r="K126" s="37">
        <f t="shared" si="21"/>
        <v>-585.64733294241148</v>
      </c>
      <c r="L126" s="37">
        <f t="shared" si="22"/>
        <v>-11990837.965419831</v>
      </c>
      <c r="M126" s="37">
        <f t="shared" si="23"/>
        <v>-14201362.176520536</v>
      </c>
      <c r="N126" s="41">
        <f>'jan-feb'!M126</f>
        <v>-6774059.7957098605</v>
      </c>
      <c r="O126" s="41">
        <f t="shared" si="24"/>
        <v>-7427302.3808106752</v>
      </c>
      <c r="Q126" s="4"/>
      <c r="R126" s="4"/>
      <c r="S126" s="4"/>
      <c r="T126" s="4"/>
    </row>
    <row r="127" spans="1:20" s="34" customFormat="1" x14ac:dyDescent="0.3">
      <c r="A127" s="33">
        <v>3032</v>
      </c>
      <c r="B127" s="34" t="s">
        <v>84</v>
      </c>
      <c r="C127" s="36">
        <v>72439157</v>
      </c>
      <c r="D127" s="36">
        <v>6890</v>
      </c>
      <c r="E127" s="37">
        <f t="shared" si="18"/>
        <v>10513.665747460087</v>
      </c>
      <c r="F127" s="38">
        <f t="shared" si="15"/>
        <v>1.1396909397213428</v>
      </c>
      <c r="G127" s="39">
        <f t="shared" si="16"/>
        <v>-773.19058895276612</v>
      </c>
      <c r="H127" s="39">
        <f t="shared" si="17"/>
        <v>0</v>
      </c>
      <c r="I127" s="37">
        <f t="shared" si="19"/>
        <v>-773.19058895276612</v>
      </c>
      <c r="J127" s="40">
        <f t="shared" si="20"/>
        <v>-91.159396721543416</v>
      </c>
      <c r="K127" s="37">
        <f t="shared" si="21"/>
        <v>-864.34998567430955</v>
      </c>
      <c r="L127" s="37">
        <f t="shared" si="22"/>
        <v>-5327283.1578845587</v>
      </c>
      <c r="M127" s="37">
        <f t="shared" si="23"/>
        <v>-5955371.4012959925</v>
      </c>
      <c r="N127" s="41">
        <f>'jan-feb'!M127</f>
        <v>-2020882.3506388261</v>
      </c>
      <c r="O127" s="41">
        <f t="shared" si="24"/>
        <v>-3934489.0506571662</v>
      </c>
      <c r="Q127" s="4"/>
      <c r="R127" s="4"/>
      <c r="S127" s="4"/>
      <c r="T127" s="4"/>
    </row>
    <row r="128" spans="1:20" s="34" customFormat="1" x14ac:dyDescent="0.3">
      <c r="A128" s="33">
        <v>3033</v>
      </c>
      <c r="B128" s="34" t="s">
        <v>85</v>
      </c>
      <c r="C128" s="36">
        <v>332034934</v>
      </c>
      <c r="D128" s="36">
        <v>39625</v>
      </c>
      <c r="E128" s="37">
        <f t="shared" si="18"/>
        <v>8379.4305110410096</v>
      </c>
      <c r="F128" s="38">
        <f t="shared" si="15"/>
        <v>0.90833789687151889</v>
      </c>
      <c r="G128" s="39">
        <f t="shared" si="16"/>
        <v>507.35055289868029</v>
      </c>
      <c r="H128" s="39">
        <f t="shared" si="17"/>
        <v>0</v>
      </c>
      <c r="I128" s="37">
        <f t="shared" si="19"/>
        <v>507.35055289868029</v>
      </c>
      <c r="J128" s="40">
        <f t="shared" si="20"/>
        <v>-91.159396721543416</v>
      </c>
      <c r="K128" s="37">
        <f t="shared" si="21"/>
        <v>416.19115617713686</v>
      </c>
      <c r="L128" s="37">
        <f t="shared" si="22"/>
        <v>20103765.658610206</v>
      </c>
      <c r="M128" s="37">
        <f t="shared" si="23"/>
        <v>16491574.563519048</v>
      </c>
      <c r="N128" s="41">
        <f>'jan-feb'!M128</f>
        <v>8694550.9842569269</v>
      </c>
      <c r="O128" s="41">
        <f t="shared" si="24"/>
        <v>7797023.5792621206</v>
      </c>
      <c r="Q128" s="4"/>
      <c r="R128" s="4"/>
      <c r="S128" s="4"/>
      <c r="T128" s="4"/>
    </row>
    <row r="129" spans="1:20" s="34" customFormat="1" x14ac:dyDescent="0.3">
      <c r="A129" s="33">
        <v>3034</v>
      </c>
      <c r="B129" s="34" t="s">
        <v>86</v>
      </c>
      <c r="C129" s="36">
        <v>173177733</v>
      </c>
      <c r="D129" s="36">
        <v>23092</v>
      </c>
      <c r="E129" s="37">
        <f t="shared" si="18"/>
        <v>7499.4687770656501</v>
      </c>
      <c r="F129" s="38">
        <f t="shared" si="15"/>
        <v>0.81294924370309574</v>
      </c>
      <c r="G129" s="39">
        <f t="shared" si="16"/>
        <v>1035.327593283896</v>
      </c>
      <c r="H129" s="39">
        <f t="shared" si="17"/>
        <v>281.06557927674748</v>
      </c>
      <c r="I129" s="37">
        <f t="shared" si="19"/>
        <v>1316.3931725606435</v>
      </c>
      <c r="J129" s="40">
        <f t="shared" si="20"/>
        <v>-91.159396721543416</v>
      </c>
      <c r="K129" s="37">
        <f t="shared" si="21"/>
        <v>1225.2337758391002</v>
      </c>
      <c r="L129" s="37">
        <f t="shared" si="22"/>
        <v>30398151.140770379</v>
      </c>
      <c r="M129" s="37">
        <f t="shared" si="23"/>
        <v>28293098.351676501</v>
      </c>
      <c r="N129" s="41">
        <f>'jan-feb'!M129</f>
        <v>15273308.98804318</v>
      </c>
      <c r="O129" s="41">
        <f t="shared" si="24"/>
        <v>13019789.363633322</v>
      </c>
      <c r="Q129" s="4"/>
      <c r="R129" s="4"/>
      <c r="S129" s="4"/>
      <c r="T129" s="4"/>
    </row>
    <row r="130" spans="1:20" s="34" customFormat="1" x14ac:dyDescent="0.3">
      <c r="A130" s="33">
        <v>3035</v>
      </c>
      <c r="B130" s="34" t="s">
        <v>87</v>
      </c>
      <c r="C130" s="36">
        <v>192090551</v>
      </c>
      <c r="D130" s="36">
        <v>25436</v>
      </c>
      <c r="E130" s="37">
        <f t="shared" si="18"/>
        <v>7551.9166142475233</v>
      </c>
      <c r="F130" s="38">
        <f t="shared" si="15"/>
        <v>0.81863463700738659</v>
      </c>
      <c r="G130" s="39">
        <f t="shared" si="16"/>
        <v>1003.8588909747721</v>
      </c>
      <c r="H130" s="39">
        <f t="shared" si="17"/>
        <v>262.70883626309188</v>
      </c>
      <c r="I130" s="37">
        <f t="shared" si="19"/>
        <v>1266.5677272378639</v>
      </c>
      <c r="J130" s="40">
        <f t="shared" si="20"/>
        <v>-91.159396721543416</v>
      </c>
      <c r="K130" s="37">
        <f t="shared" si="21"/>
        <v>1175.4083305163206</v>
      </c>
      <c r="L130" s="37">
        <f t="shared" si="22"/>
        <v>32216416.710022304</v>
      </c>
      <c r="M130" s="37">
        <f t="shared" si="23"/>
        <v>29897686.29501313</v>
      </c>
      <c r="N130" s="41">
        <f>'jan-feb'!M130</f>
        <v>13877317.622209687</v>
      </c>
      <c r="O130" s="41">
        <f t="shared" si="24"/>
        <v>16020368.672803443</v>
      </c>
      <c r="Q130" s="4"/>
      <c r="R130" s="4"/>
      <c r="S130" s="4"/>
      <c r="T130" s="4"/>
    </row>
    <row r="131" spans="1:20" s="34" customFormat="1" x14ac:dyDescent="0.3">
      <c r="A131" s="33">
        <v>3036</v>
      </c>
      <c r="B131" s="34" t="s">
        <v>88</v>
      </c>
      <c r="C131" s="36">
        <v>109470144</v>
      </c>
      <c r="D131" s="36">
        <v>14139</v>
      </c>
      <c r="E131" s="37">
        <f t="shared" si="18"/>
        <v>7742.4247825164439</v>
      </c>
      <c r="F131" s="38">
        <f t="shared" si="15"/>
        <v>0.8392858959054974</v>
      </c>
      <c r="G131" s="39">
        <f t="shared" si="16"/>
        <v>889.55399001341971</v>
      </c>
      <c r="H131" s="39">
        <f t="shared" si="17"/>
        <v>196.0309773689697</v>
      </c>
      <c r="I131" s="37">
        <f t="shared" si="19"/>
        <v>1085.5849673823893</v>
      </c>
      <c r="J131" s="40">
        <f t="shared" si="20"/>
        <v>-91.159396721543416</v>
      </c>
      <c r="K131" s="37">
        <f t="shared" si="21"/>
        <v>994.42557066084589</v>
      </c>
      <c r="L131" s="37">
        <f t="shared" si="22"/>
        <v>15349085.853819603</v>
      </c>
      <c r="M131" s="37">
        <f t="shared" si="23"/>
        <v>14060183.1435737</v>
      </c>
      <c r="N131" s="41">
        <f>'jan-feb'!M131</f>
        <v>6213521.8092279769</v>
      </c>
      <c r="O131" s="41">
        <f t="shared" si="24"/>
        <v>7846661.3343457226</v>
      </c>
      <c r="Q131" s="4"/>
      <c r="R131" s="4"/>
      <c r="S131" s="4"/>
      <c r="T131" s="4"/>
    </row>
    <row r="132" spans="1:20" s="34" customFormat="1" x14ac:dyDescent="0.3">
      <c r="A132" s="33">
        <v>3037</v>
      </c>
      <c r="B132" s="34" t="s">
        <v>89</v>
      </c>
      <c r="C132" s="36">
        <v>19645119</v>
      </c>
      <c r="D132" s="36">
        <v>2854</v>
      </c>
      <c r="E132" s="37">
        <f t="shared" si="18"/>
        <v>6883.3633496846533</v>
      </c>
      <c r="F132" s="38">
        <f t="shared" si="15"/>
        <v>0.74616285441076935</v>
      </c>
      <c r="G132" s="39">
        <f t="shared" si="16"/>
        <v>1404.9908497124941</v>
      </c>
      <c r="H132" s="39">
        <f t="shared" si="17"/>
        <v>496.70247886009639</v>
      </c>
      <c r="I132" s="37">
        <f t="shared" si="19"/>
        <v>1901.6933285725904</v>
      </c>
      <c r="J132" s="40">
        <f t="shared" si="20"/>
        <v>-91.159396721543416</v>
      </c>
      <c r="K132" s="37">
        <f t="shared" si="21"/>
        <v>1810.5339318510471</v>
      </c>
      <c r="L132" s="37">
        <f t="shared" si="22"/>
        <v>5427432.7597461734</v>
      </c>
      <c r="M132" s="37">
        <f t="shared" si="23"/>
        <v>5167263.8415028881</v>
      </c>
      <c r="N132" s="41">
        <f>'jan-feb'!M132</f>
        <v>2357253.3929228834</v>
      </c>
      <c r="O132" s="41">
        <f t="shared" si="24"/>
        <v>2810010.4485800047</v>
      </c>
      <c r="Q132" s="4"/>
      <c r="R132" s="4"/>
      <c r="S132" s="4"/>
      <c r="T132" s="4"/>
    </row>
    <row r="133" spans="1:20" s="34" customFormat="1" x14ac:dyDescent="0.3">
      <c r="A133" s="33">
        <v>3038</v>
      </c>
      <c r="B133" s="34" t="s">
        <v>141</v>
      </c>
      <c r="C133" s="36">
        <v>65827859</v>
      </c>
      <c r="D133" s="36">
        <v>6799</v>
      </c>
      <c r="E133" s="37">
        <f t="shared" si="18"/>
        <v>9681.9913222532723</v>
      </c>
      <c r="F133" s="38">
        <f t="shared" si="15"/>
        <v>1.0495366747890431</v>
      </c>
      <c r="G133" s="39">
        <f t="shared" si="16"/>
        <v>-274.18593382867726</v>
      </c>
      <c r="H133" s="39">
        <f t="shared" si="17"/>
        <v>0</v>
      </c>
      <c r="I133" s="37">
        <f t="shared" si="19"/>
        <v>-274.18593382867726</v>
      </c>
      <c r="J133" s="40">
        <f t="shared" si="20"/>
        <v>-91.159396721543416</v>
      </c>
      <c r="K133" s="37">
        <f t="shared" si="21"/>
        <v>-365.34533055022069</v>
      </c>
      <c r="L133" s="37">
        <f t="shared" si="22"/>
        <v>-1864190.1641011767</v>
      </c>
      <c r="M133" s="37">
        <f t="shared" si="23"/>
        <v>-2483982.9024109505</v>
      </c>
      <c r="N133" s="41">
        <f>'jan-feb'!M133</f>
        <v>-506142.10563038866</v>
      </c>
      <c r="O133" s="41">
        <f t="shared" si="24"/>
        <v>-1977840.7967805618</v>
      </c>
      <c r="Q133" s="4"/>
      <c r="R133" s="4"/>
      <c r="S133" s="4"/>
      <c r="T133" s="4"/>
    </row>
    <row r="134" spans="1:20" s="34" customFormat="1" x14ac:dyDescent="0.3">
      <c r="A134" s="33">
        <v>3039</v>
      </c>
      <c r="B134" s="34" t="s">
        <v>142</v>
      </c>
      <c r="C134" s="36">
        <v>9179844</v>
      </c>
      <c r="D134" s="36">
        <v>1050</v>
      </c>
      <c r="E134" s="37">
        <f t="shared" si="18"/>
        <v>8742.7085714285713</v>
      </c>
      <c r="F134" s="38">
        <f t="shared" si="15"/>
        <v>0.94771756938234297</v>
      </c>
      <c r="G134" s="39">
        <f t="shared" si="16"/>
        <v>289.3837166661433</v>
      </c>
      <c r="H134" s="39">
        <f t="shared" si="17"/>
        <v>0</v>
      </c>
      <c r="I134" s="37">
        <f t="shared" si="19"/>
        <v>289.3837166661433</v>
      </c>
      <c r="J134" s="40">
        <f t="shared" si="20"/>
        <v>-91.159396721543416</v>
      </c>
      <c r="K134" s="37">
        <f t="shared" si="21"/>
        <v>198.22431994459987</v>
      </c>
      <c r="L134" s="37">
        <f t="shared" si="22"/>
        <v>303852.90249945049</v>
      </c>
      <c r="M134" s="37">
        <f t="shared" si="23"/>
        <v>208135.53594182988</v>
      </c>
      <c r="N134" s="41">
        <f>'jan-feb'!M134</f>
        <v>-49342.396251200313</v>
      </c>
      <c r="O134" s="41">
        <f t="shared" si="24"/>
        <v>257477.9321930302</v>
      </c>
      <c r="Q134" s="4"/>
      <c r="R134" s="4"/>
      <c r="S134" s="4"/>
      <c r="T134" s="4"/>
    </row>
    <row r="135" spans="1:20" s="34" customFormat="1" x14ac:dyDescent="0.3">
      <c r="A135" s="33">
        <v>3040</v>
      </c>
      <c r="B135" s="34" t="s">
        <v>423</v>
      </c>
      <c r="C135" s="36">
        <v>29413224</v>
      </c>
      <c r="D135" s="36">
        <v>3273</v>
      </c>
      <c r="E135" s="37">
        <f t="shared" si="18"/>
        <v>8986.625114573786</v>
      </c>
      <c r="F135" s="38">
        <f t="shared" si="15"/>
        <v>0.97415834474538976</v>
      </c>
      <c r="G135" s="39">
        <f t="shared" si="16"/>
        <v>143.03379077901445</v>
      </c>
      <c r="H135" s="39">
        <f t="shared" si="17"/>
        <v>0</v>
      </c>
      <c r="I135" s="37">
        <f t="shared" si="19"/>
        <v>143.03379077901445</v>
      </c>
      <c r="J135" s="40">
        <f t="shared" si="20"/>
        <v>-91.159396721543416</v>
      </c>
      <c r="K135" s="37">
        <f t="shared" si="21"/>
        <v>51.874394057471036</v>
      </c>
      <c r="L135" s="37">
        <f t="shared" si="22"/>
        <v>468149.59721971431</v>
      </c>
      <c r="M135" s="37">
        <f t="shared" si="23"/>
        <v>169784.89175010269</v>
      </c>
      <c r="N135" s="41">
        <f>'jan-feb'!M135</f>
        <v>-834566.58145731152</v>
      </c>
      <c r="O135" s="41">
        <f t="shared" si="24"/>
        <v>1004351.4732074142</v>
      </c>
      <c r="Q135" s="4"/>
      <c r="R135" s="4"/>
      <c r="S135" s="4"/>
      <c r="T135" s="4"/>
    </row>
    <row r="136" spans="1:20" s="34" customFormat="1" x14ac:dyDescent="0.3">
      <c r="A136" s="33">
        <v>3041</v>
      </c>
      <c r="B136" s="34" t="s">
        <v>143</v>
      </c>
      <c r="C136" s="36">
        <v>42643785</v>
      </c>
      <c r="D136" s="36">
        <v>4608</v>
      </c>
      <c r="E136" s="37">
        <f t="shared" si="18"/>
        <v>9254.2936197916661</v>
      </c>
      <c r="F136" s="38">
        <f t="shared" ref="F136:F199" si="25">IF(ISNUMBER(C136),E136/E$365,"")</f>
        <v>1.003173854423284</v>
      </c>
      <c r="G136" s="39">
        <f t="shared" ref="G136:G199" si="26">(E$365-E136)*0.6</f>
        <v>-17.567312351713554</v>
      </c>
      <c r="H136" s="39">
        <f t="shared" ref="H136:H199" si="27">IF(E136&gt;=E$365*0.9,0,IF(E136&lt;0.9*E$365,(E$365*0.9-E136)*0.35))</f>
        <v>0</v>
      </c>
      <c r="I136" s="37">
        <f t="shared" si="19"/>
        <v>-17.567312351713554</v>
      </c>
      <c r="J136" s="40">
        <f t="shared" si="20"/>
        <v>-91.159396721543416</v>
      </c>
      <c r="K136" s="37">
        <f t="shared" si="21"/>
        <v>-108.72670907325697</v>
      </c>
      <c r="L136" s="37">
        <f t="shared" si="22"/>
        <v>-80950.175316696055</v>
      </c>
      <c r="M136" s="37">
        <f t="shared" si="23"/>
        <v>-501012.67540956812</v>
      </c>
      <c r="N136" s="41">
        <f>'jan-feb'!M136</f>
        <v>-1710464.0681195513</v>
      </c>
      <c r="O136" s="41">
        <f t="shared" si="24"/>
        <v>1209451.392709983</v>
      </c>
      <c r="Q136" s="4"/>
      <c r="R136" s="4"/>
      <c r="S136" s="4"/>
      <c r="T136" s="4"/>
    </row>
    <row r="137" spans="1:20" s="34" customFormat="1" x14ac:dyDescent="0.3">
      <c r="A137" s="33">
        <v>3042</v>
      </c>
      <c r="B137" s="34" t="s">
        <v>144</v>
      </c>
      <c r="C137" s="36">
        <v>25536670</v>
      </c>
      <c r="D137" s="36">
        <v>2486</v>
      </c>
      <c r="E137" s="37">
        <f t="shared" ref="E137:E200" si="28">(C137)/D137</f>
        <v>10272.192276749798</v>
      </c>
      <c r="F137" s="38">
        <f t="shared" si="25"/>
        <v>1.1135149956346604</v>
      </c>
      <c r="G137" s="39">
        <f t="shared" si="26"/>
        <v>-628.30650652659278</v>
      </c>
      <c r="H137" s="39">
        <f t="shared" si="27"/>
        <v>0</v>
      </c>
      <c r="I137" s="37">
        <f t="shared" ref="I137:I200" si="29">G137+H137</f>
        <v>-628.30650652659278</v>
      </c>
      <c r="J137" s="40">
        <f t="shared" ref="J137:J200" si="30">I$367</f>
        <v>-91.159396721543416</v>
      </c>
      <c r="K137" s="37">
        <f t="shared" ref="K137:K200" si="31">I137+J137</f>
        <v>-719.46590324813621</v>
      </c>
      <c r="L137" s="37">
        <f t="shared" ref="L137:L200" si="32">(I137*D137)</f>
        <v>-1561969.9752251096</v>
      </c>
      <c r="M137" s="37">
        <f t="shared" ref="M137:M200" si="33">(K137*D137)</f>
        <v>-1788592.2354748666</v>
      </c>
      <c r="N137" s="41">
        <f>'jan-feb'!M137</f>
        <v>-1038777.5240766514</v>
      </c>
      <c r="O137" s="41">
        <f t="shared" ref="O137:O200" si="34">M137-N137</f>
        <v>-749814.71139821515</v>
      </c>
      <c r="Q137" s="4"/>
      <c r="R137" s="4"/>
      <c r="S137" s="4"/>
      <c r="T137" s="4"/>
    </row>
    <row r="138" spans="1:20" s="34" customFormat="1" x14ac:dyDescent="0.3">
      <c r="A138" s="33">
        <v>3043</v>
      </c>
      <c r="B138" s="34" t="s">
        <v>145</v>
      </c>
      <c r="C138" s="36">
        <v>45600877</v>
      </c>
      <c r="D138" s="36">
        <v>4674</v>
      </c>
      <c r="E138" s="37">
        <f t="shared" si="28"/>
        <v>9756.2851946940518</v>
      </c>
      <c r="F138" s="38">
        <f t="shared" si="25"/>
        <v>1.0575901982062228</v>
      </c>
      <c r="G138" s="39">
        <f t="shared" si="26"/>
        <v>-318.76225729314501</v>
      </c>
      <c r="H138" s="39">
        <f t="shared" si="27"/>
        <v>0</v>
      </c>
      <c r="I138" s="37">
        <f t="shared" si="29"/>
        <v>-318.76225729314501</v>
      </c>
      <c r="J138" s="40">
        <f t="shared" si="30"/>
        <v>-91.159396721543416</v>
      </c>
      <c r="K138" s="37">
        <f t="shared" si="31"/>
        <v>-409.92165401468844</v>
      </c>
      <c r="L138" s="37">
        <f t="shared" si="32"/>
        <v>-1489894.7905881598</v>
      </c>
      <c r="M138" s="37">
        <f t="shared" si="33"/>
        <v>-1915973.8108646537</v>
      </c>
      <c r="N138" s="41">
        <f>'jan-feb'!M138</f>
        <v>-3009416.5227410565</v>
      </c>
      <c r="O138" s="41">
        <f t="shared" si="34"/>
        <v>1093442.7118764028</v>
      </c>
      <c r="Q138" s="4"/>
      <c r="R138" s="4"/>
      <c r="S138" s="4"/>
      <c r="T138" s="4"/>
    </row>
    <row r="139" spans="1:20" s="34" customFormat="1" x14ac:dyDescent="0.3">
      <c r="A139" s="33">
        <v>3044</v>
      </c>
      <c r="B139" s="34" t="s">
        <v>146</v>
      </c>
      <c r="C139" s="36">
        <v>57067385</v>
      </c>
      <c r="D139" s="36">
        <v>4441</v>
      </c>
      <c r="E139" s="37">
        <f t="shared" si="28"/>
        <v>12850.120468362982</v>
      </c>
      <c r="F139" s="38">
        <f t="shared" si="25"/>
        <v>1.3929647588101304</v>
      </c>
      <c r="G139" s="39">
        <f t="shared" si="26"/>
        <v>-2175.063421494503</v>
      </c>
      <c r="H139" s="39">
        <f t="shared" si="27"/>
        <v>0</v>
      </c>
      <c r="I139" s="37">
        <f t="shared" si="29"/>
        <v>-2175.063421494503</v>
      </c>
      <c r="J139" s="40">
        <f t="shared" si="30"/>
        <v>-91.159396721543416</v>
      </c>
      <c r="K139" s="37">
        <f t="shared" si="31"/>
        <v>-2266.2228182160466</v>
      </c>
      <c r="L139" s="37">
        <f t="shared" si="32"/>
        <v>-9659456.6548570879</v>
      </c>
      <c r="M139" s="37">
        <f t="shared" si="33"/>
        <v>-10064295.535697462</v>
      </c>
      <c r="N139" s="41">
        <f>'jan-feb'!M139</f>
        <v>-8417740.3723348379</v>
      </c>
      <c r="O139" s="41">
        <f t="shared" si="34"/>
        <v>-1646555.1633626241</v>
      </c>
      <c r="Q139" s="4"/>
      <c r="R139" s="4"/>
      <c r="S139" s="4"/>
      <c r="T139" s="4"/>
    </row>
    <row r="140" spans="1:20" s="34" customFormat="1" x14ac:dyDescent="0.3">
      <c r="A140" s="33">
        <v>3045</v>
      </c>
      <c r="B140" s="34" t="s">
        <v>147</v>
      </c>
      <c r="C140" s="36">
        <v>28998153</v>
      </c>
      <c r="D140" s="36">
        <v>3467</v>
      </c>
      <c r="E140" s="37">
        <f t="shared" si="28"/>
        <v>8364.0475915777333</v>
      </c>
      <c r="F140" s="38">
        <f t="shared" si="25"/>
        <v>0.90667037439554565</v>
      </c>
      <c r="G140" s="39">
        <f t="shared" si="26"/>
        <v>516.58030457664609</v>
      </c>
      <c r="H140" s="39">
        <f t="shared" si="27"/>
        <v>0</v>
      </c>
      <c r="I140" s="37">
        <f t="shared" si="29"/>
        <v>516.58030457664609</v>
      </c>
      <c r="J140" s="40">
        <f t="shared" si="30"/>
        <v>-91.159396721543416</v>
      </c>
      <c r="K140" s="37">
        <f t="shared" si="31"/>
        <v>425.42090785510266</v>
      </c>
      <c r="L140" s="37">
        <f t="shared" si="32"/>
        <v>1790983.9159672321</v>
      </c>
      <c r="M140" s="37">
        <f t="shared" si="33"/>
        <v>1474934.2875336409</v>
      </c>
      <c r="N140" s="41">
        <f>'jan-feb'!M140</f>
        <v>740034.33148690872</v>
      </c>
      <c r="O140" s="41">
        <f t="shared" si="34"/>
        <v>734899.95604673214</v>
      </c>
      <c r="Q140" s="4"/>
      <c r="R140" s="4"/>
      <c r="S140" s="4"/>
      <c r="T140" s="4"/>
    </row>
    <row r="141" spans="1:20" s="34" customFormat="1" x14ac:dyDescent="0.3">
      <c r="A141" s="33">
        <v>3046</v>
      </c>
      <c r="B141" s="34" t="s">
        <v>148</v>
      </c>
      <c r="C141" s="36">
        <v>20514047</v>
      </c>
      <c r="D141" s="36">
        <v>2212</v>
      </c>
      <c r="E141" s="37">
        <f t="shared" si="28"/>
        <v>9273.9814647377934</v>
      </c>
      <c r="F141" s="38">
        <f t="shared" si="25"/>
        <v>1.0053080347412344</v>
      </c>
      <c r="G141" s="39">
        <f t="shared" si="26"/>
        <v>-29.380019319389973</v>
      </c>
      <c r="H141" s="39">
        <f t="shared" si="27"/>
        <v>0</v>
      </c>
      <c r="I141" s="37">
        <f t="shared" si="29"/>
        <v>-29.380019319389973</v>
      </c>
      <c r="J141" s="40">
        <f t="shared" si="30"/>
        <v>-91.159396721543416</v>
      </c>
      <c r="K141" s="37">
        <f t="shared" si="31"/>
        <v>-120.53941604093339</v>
      </c>
      <c r="L141" s="37">
        <f t="shared" si="32"/>
        <v>-64988.602734490618</v>
      </c>
      <c r="M141" s="37">
        <f t="shared" si="33"/>
        <v>-266633.18828254467</v>
      </c>
      <c r="N141" s="41">
        <f>'jan-feb'!M141</f>
        <v>-398654.70943586156</v>
      </c>
      <c r="O141" s="41">
        <f t="shared" si="34"/>
        <v>132021.52115331689</v>
      </c>
      <c r="Q141" s="4"/>
      <c r="R141" s="4"/>
      <c r="S141" s="4"/>
      <c r="T141" s="4"/>
    </row>
    <row r="142" spans="1:20" s="34" customFormat="1" x14ac:dyDescent="0.3">
      <c r="A142" s="33">
        <v>3047</v>
      </c>
      <c r="B142" s="34" t="s">
        <v>149</v>
      </c>
      <c r="C142" s="36">
        <v>113370402</v>
      </c>
      <c r="D142" s="36">
        <v>14115</v>
      </c>
      <c r="E142" s="37">
        <f t="shared" si="28"/>
        <v>8031.9094580233796</v>
      </c>
      <c r="F142" s="38">
        <f t="shared" si="25"/>
        <v>0.87066629830635656</v>
      </c>
      <c r="G142" s="39">
        <f t="shared" si="26"/>
        <v>715.86318470925835</v>
      </c>
      <c r="H142" s="39">
        <f t="shared" si="27"/>
        <v>94.711340941542218</v>
      </c>
      <c r="I142" s="37">
        <f t="shared" si="29"/>
        <v>810.57452565080052</v>
      </c>
      <c r="J142" s="40">
        <f t="shared" si="30"/>
        <v>-91.159396721543416</v>
      </c>
      <c r="K142" s="37">
        <f t="shared" si="31"/>
        <v>719.41512892925709</v>
      </c>
      <c r="L142" s="37">
        <f t="shared" si="32"/>
        <v>11441259.429561049</v>
      </c>
      <c r="M142" s="37">
        <f t="shared" si="33"/>
        <v>10154544.544836463</v>
      </c>
      <c r="N142" s="41">
        <f>'jan-feb'!M142</f>
        <v>1655217.0275374395</v>
      </c>
      <c r="O142" s="41">
        <f t="shared" si="34"/>
        <v>8499327.5172990244</v>
      </c>
      <c r="Q142" s="4"/>
      <c r="R142" s="4"/>
      <c r="S142" s="4"/>
      <c r="T142" s="4"/>
    </row>
    <row r="143" spans="1:20" s="34" customFormat="1" x14ac:dyDescent="0.3">
      <c r="A143" s="33">
        <v>3048</v>
      </c>
      <c r="B143" s="34" t="s">
        <v>150</v>
      </c>
      <c r="C143" s="36">
        <v>161328808</v>
      </c>
      <c r="D143" s="36">
        <v>19423</v>
      </c>
      <c r="E143" s="37">
        <f t="shared" si="28"/>
        <v>8306.0705349328109</v>
      </c>
      <c r="F143" s="38">
        <f t="shared" si="25"/>
        <v>0.90038560866710393</v>
      </c>
      <c r="G143" s="39">
        <f t="shared" si="26"/>
        <v>551.36653856359953</v>
      </c>
      <c r="H143" s="39">
        <f t="shared" si="27"/>
        <v>0</v>
      </c>
      <c r="I143" s="37">
        <f t="shared" si="29"/>
        <v>551.36653856359953</v>
      </c>
      <c r="J143" s="40">
        <f t="shared" si="30"/>
        <v>-91.159396721543416</v>
      </c>
      <c r="K143" s="37">
        <f t="shared" si="31"/>
        <v>460.2071418420561</v>
      </c>
      <c r="L143" s="37">
        <f t="shared" si="32"/>
        <v>10709192.278520795</v>
      </c>
      <c r="M143" s="37">
        <f t="shared" si="33"/>
        <v>8938603.3159982562</v>
      </c>
      <c r="N143" s="41">
        <f>'jan-feb'!M143</f>
        <v>4439356.3291664869</v>
      </c>
      <c r="O143" s="41">
        <f t="shared" si="34"/>
        <v>4499246.9868317693</v>
      </c>
      <c r="Q143" s="4"/>
      <c r="R143" s="4"/>
      <c r="S143" s="4"/>
      <c r="T143" s="4"/>
    </row>
    <row r="144" spans="1:20" s="34" customFormat="1" x14ac:dyDescent="0.3">
      <c r="A144" s="33">
        <v>3049</v>
      </c>
      <c r="B144" s="34" t="s">
        <v>151</v>
      </c>
      <c r="C144" s="36">
        <v>265479344</v>
      </c>
      <c r="D144" s="36">
        <v>26811</v>
      </c>
      <c r="E144" s="37">
        <f t="shared" si="28"/>
        <v>9901.8814665622322</v>
      </c>
      <c r="F144" s="38">
        <f t="shared" si="25"/>
        <v>1.0733729666421945</v>
      </c>
      <c r="G144" s="39">
        <f t="shared" si="26"/>
        <v>-406.12002041405322</v>
      </c>
      <c r="H144" s="39">
        <f t="shared" si="27"/>
        <v>0</v>
      </c>
      <c r="I144" s="37">
        <f t="shared" si="29"/>
        <v>-406.12002041405322</v>
      </c>
      <c r="J144" s="40">
        <f t="shared" si="30"/>
        <v>-91.159396721543416</v>
      </c>
      <c r="K144" s="37">
        <f t="shared" si="31"/>
        <v>-497.27941713559665</v>
      </c>
      <c r="L144" s="37">
        <f t="shared" si="32"/>
        <v>-10888483.86732118</v>
      </c>
      <c r="M144" s="37">
        <f t="shared" si="33"/>
        <v>-13332558.452822482</v>
      </c>
      <c r="N144" s="41">
        <f>'jan-feb'!M144</f>
        <v>-4069056.9705627849</v>
      </c>
      <c r="O144" s="41">
        <f t="shared" si="34"/>
        <v>-9263501.4822596982</v>
      </c>
      <c r="Q144" s="4"/>
      <c r="R144" s="4"/>
      <c r="S144" s="4"/>
      <c r="T144" s="4"/>
    </row>
    <row r="145" spans="1:20" s="34" customFormat="1" x14ac:dyDescent="0.3">
      <c r="A145" s="33">
        <v>3050</v>
      </c>
      <c r="B145" s="34" t="s">
        <v>152</v>
      </c>
      <c r="C145" s="36">
        <v>22804981</v>
      </c>
      <c r="D145" s="36">
        <v>2688</v>
      </c>
      <c r="E145" s="37">
        <f t="shared" si="28"/>
        <v>8483.9959077380954</v>
      </c>
      <c r="F145" s="38">
        <f t="shared" si="25"/>
        <v>0.91967288108031653</v>
      </c>
      <c r="G145" s="39">
        <f t="shared" si="26"/>
        <v>444.61131488042884</v>
      </c>
      <c r="H145" s="39">
        <f t="shared" si="27"/>
        <v>0</v>
      </c>
      <c r="I145" s="37">
        <f t="shared" si="29"/>
        <v>444.61131488042884</v>
      </c>
      <c r="J145" s="40">
        <f t="shared" si="30"/>
        <v>-91.159396721543416</v>
      </c>
      <c r="K145" s="37">
        <f t="shared" si="31"/>
        <v>353.45191815888541</v>
      </c>
      <c r="L145" s="37">
        <f t="shared" si="32"/>
        <v>1195115.2143985927</v>
      </c>
      <c r="M145" s="37">
        <f t="shared" si="33"/>
        <v>950078.75601108395</v>
      </c>
      <c r="N145" s="41">
        <f>'jan-feb'!M145</f>
        <v>271718.59359692759</v>
      </c>
      <c r="O145" s="41">
        <f t="shared" si="34"/>
        <v>678360.16241415637</v>
      </c>
      <c r="Q145" s="4"/>
      <c r="R145" s="4"/>
      <c r="S145" s="4"/>
      <c r="T145" s="4"/>
    </row>
    <row r="146" spans="1:20" s="34" customFormat="1" x14ac:dyDescent="0.3">
      <c r="A146" s="33">
        <v>3051</v>
      </c>
      <c r="B146" s="34" t="s">
        <v>153</v>
      </c>
      <c r="C146" s="36">
        <v>12300385</v>
      </c>
      <c r="D146" s="36">
        <v>1390</v>
      </c>
      <c r="E146" s="37">
        <f t="shared" si="28"/>
        <v>8849.1978417266182</v>
      </c>
      <c r="F146" s="38">
        <f t="shared" si="25"/>
        <v>0.95926110324117242</v>
      </c>
      <c r="G146" s="39">
        <f t="shared" si="26"/>
        <v>225.49015448731515</v>
      </c>
      <c r="H146" s="39">
        <f t="shared" si="27"/>
        <v>0</v>
      </c>
      <c r="I146" s="37">
        <f t="shared" si="29"/>
        <v>225.49015448731515</v>
      </c>
      <c r="J146" s="40">
        <f t="shared" si="30"/>
        <v>-91.159396721543416</v>
      </c>
      <c r="K146" s="37">
        <f t="shared" si="31"/>
        <v>134.33075776577175</v>
      </c>
      <c r="L146" s="37">
        <f t="shared" si="32"/>
        <v>313431.31473736808</v>
      </c>
      <c r="M146" s="37">
        <f t="shared" si="33"/>
        <v>186719.75329442273</v>
      </c>
      <c r="N146" s="41">
        <f>'jan-feb'!M146</f>
        <v>-567578.6655134937</v>
      </c>
      <c r="O146" s="41">
        <f t="shared" si="34"/>
        <v>754298.41880791646</v>
      </c>
      <c r="Q146" s="4"/>
      <c r="R146" s="4"/>
      <c r="S146" s="4"/>
      <c r="T146" s="4"/>
    </row>
    <row r="147" spans="1:20" s="34" customFormat="1" x14ac:dyDescent="0.3">
      <c r="A147" s="33">
        <v>3052</v>
      </c>
      <c r="B147" s="34" t="s">
        <v>154</v>
      </c>
      <c r="C147" s="36">
        <v>31689327</v>
      </c>
      <c r="D147" s="36">
        <v>2439</v>
      </c>
      <c r="E147" s="37">
        <f t="shared" si="28"/>
        <v>12992.753997539976</v>
      </c>
      <c r="F147" s="38">
        <f t="shared" si="25"/>
        <v>1.4084263632407992</v>
      </c>
      <c r="G147" s="39">
        <f t="shared" si="26"/>
        <v>-2260.6435390006995</v>
      </c>
      <c r="H147" s="39">
        <f t="shared" si="27"/>
        <v>0</v>
      </c>
      <c r="I147" s="37">
        <f t="shared" si="29"/>
        <v>-2260.6435390006995</v>
      </c>
      <c r="J147" s="40">
        <f t="shared" si="30"/>
        <v>-91.159396721543416</v>
      </c>
      <c r="K147" s="37">
        <f t="shared" si="31"/>
        <v>-2351.8029357222431</v>
      </c>
      <c r="L147" s="37">
        <f t="shared" si="32"/>
        <v>-5513709.5916227065</v>
      </c>
      <c r="M147" s="37">
        <f t="shared" si="33"/>
        <v>-5736047.3602265511</v>
      </c>
      <c r="N147" s="41">
        <f>'jan-feb'!M147</f>
        <v>-6667272.3821492177</v>
      </c>
      <c r="O147" s="41">
        <f t="shared" si="34"/>
        <v>931225.02192266658</v>
      </c>
      <c r="Q147" s="4"/>
      <c r="R147" s="4"/>
      <c r="S147" s="4"/>
      <c r="T147" s="4"/>
    </row>
    <row r="148" spans="1:20" s="34" customFormat="1" x14ac:dyDescent="0.3">
      <c r="A148" s="33">
        <v>3053</v>
      </c>
      <c r="B148" s="34" t="s">
        <v>127</v>
      </c>
      <c r="C148" s="36">
        <v>51721711</v>
      </c>
      <c r="D148" s="36">
        <v>6852</v>
      </c>
      <c r="E148" s="37">
        <f t="shared" si="28"/>
        <v>7548.4108289550495</v>
      </c>
      <c r="F148" s="38">
        <f t="shared" si="25"/>
        <v>0.81825460668966354</v>
      </c>
      <c r="G148" s="39">
        <f t="shared" si="26"/>
        <v>1005.9623621502564</v>
      </c>
      <c r="H148" s="39">
        <f t="shared" si="27"/>
        <v>263.93586111545773</v>
      </c>
      <c r="I148" s="37">
        <f t="shared" si="29"/>
        <v>1269.898223265714</v>
      </c>
      <c r="J148" s="40">
        <f t="shared" si="30"/>
        <v>-91.159396721543416</v>
      </c>
      <c r="K148" s="37">
        <f t="shared" si="31"/>
        <v>1178.7388265441707</v>
      </c>
      <c r="L148" s="37">
        <f t="shared" si="32"/>
        <v>8701342.625816673</v>
      </c>
      <c r="M148" s="37">
        <f t="shared" si="33"/>
        <v>8076718.4394806577</v>
      </c>
      <c r="N148" s="41">
        <f>'jan-feb'!M148</f>
        <v>4084230.1023502438</v>
      </c>
      <c r="O148" s="41">
        <f t="shared" si="34"/>
        <v>3992488.3371304139</v>
      </c>
      <c r="Q148" s="4"/>
      <c r="R148" s="4"/>
      <c r="S148" s="4"/>
      <c r="T148" s="4"/>
    </row>
    <row r="149" spans="1:20" s="34" customFormat="1" x14ac:dyDescent="0.3">
      <c r="A149" s="33">
        <v>3054</v>
      </c>
      <c r="B149" s="34" t="s">
        <v>128</v>
      </c>
      <c r="C149" s="36">
        <v>75963317</v>
      </c>
      <c r="D149" s="36">
        <v>9048</v>
      </c>
      <c r="E149" s="37">
        <f t="shared" si="28"/>
        <v>8395.5920645446513</v>
      </c>
      <c r="F149" s="38">
        <f t="shared" si="25"/>
        <v>0.91008982398641425</v>
      </c>
      <c r="G149" s="39">
        <f t="shared" si="26"/>
        <v>497.65362079649526</v>
      </c>
      <c r="H149" s="39">
        <f t="shared" si="27"/>
        <v>0</v>
      </c>
      <c r="I149" s="37">
        <f t="shared" si="29"/>
        <v>497.65362079649526</v>
      </c>
      <c r="J149" s="40">
        <f t="shared" si="30"/>
        <v>-91.159396721543416</v>
      </c>
      <c r="K149" s="37">
        <f t="shared" si="31"/>
        <v>406.49422407495183</v>
      </c>
      <c r="L149" s="37">
        <f t="shared" si="32"/>
        <v>4502769.9609666895</v>
      </c>
      <c r="M149" s="37">
        <f t="shared" si="33"/>
        <v>3677959.739430164</v>
      </c>
      <c r="N149" s="41">
        <f>'jan-feb'!M149</f>
        <v>1823884.4391610862</v>
      </c>
      <c r="O149" s="41">
        <f t="shared" si="34"/>
        <v>1854075.3002690778</v>
      </c>
      <c r="Q149" s="4"/>
      <c r="R149" s="4"/>
      <c r="S149" s="4"/>
      <c r="T149" s="4"/>
    </row>
    <row r="150" spans="1:20" s="34" customFormat="1" x14ac:dyDescent="0.3">
      <c r="A150" s="33">
        <v>3401</v>
      </c>
      <c r="B150" s="34" t="s">
        <v>91</v>
      </c>
      <c r="C150" s="36">
        <v>132063559</v>
      </c>
      <c r="D150" s="36">
        <v>17829</v>
      </c>
      <c r="E150" s="37">
        <f t="shared" si="28"/>
        <v>7407.2331033709124</v>
      </c>
      <c r="F150" s="38">
        <f t="shared" si="25"/>
        <v>0.80295081269397017</v>
      </c>
      <c r="G150" s="39">
        <f t="shared" si="26"/>
        <v>1090.6689975007387</v>
      </c>
      <c r="H150" s="39">
        <f t="shared" si="27"/>
        <v>313.34806506990572</v>
      </c>
      <c r="I150" s="37">
        <f t="shared" si="29"/>
        <v>1404.0170625706444</v>
      </c>
      <c r="J150" s="40">
        <f t="shared" si="30"/>
        <v>-91.159396721543416</v>
      </c>
      <c r="K150" s="37">
        <f t="shared" si="31"/>
        <v>1312.8576658491011</v>
      </c>
      <c r="L150" s="37">
        <f t="shared" si="32"/>
        <v>25032220.208572019</v>
      </c>
      <c r="M150" s="37">
        <f t="shared" si="33"/>
        <v>23406939.324423622</v>
      </c>
      <c r="N150" s="41">
        <f>'jan-feb'!M150</f>
        <v>11791779.737288747</v>
      </c>
      <c r="O150" s="41">
        <f t="shared" si="34"/>
        <v>11615159.587134875</v>
      </c>
      <c r="Q150" s="4"/>
      <c r="R150" s="4"/>
      <c r="S150" s="4"/>
      <c r="T150" s="4"/>
    </row>
    <row r="151" spans="1:20" s="34" customFormat="1" x14ac:dyDescent="0.3">
      <c r="A151" s="33">
        <v>3403</v>
      </c>
      <c r="B151" s="34" t="s">
        <v>92</v>
      </c>
      <c r="C151" s="36">
        <v>267510412</v>
      </c>
      <c r="D151" s="36">
        <v>31369</v>
      </c>
      <c r="E151" s="37">
        <f t="shared" si="28"/>
        <v>8527.859096560298</v>
      </c>
      <c r="F151" s="38">
        <f t="shared" si="25"/>
        <v>0.92442769068609343</v>
      </c>
      <c r="G151" s="39">
        <f t="shared" si="26"/>
        <v>418.29340158710727</v>
      </c>
      <c r="H151" s="39">
        <f t="shared" si="27"/>
        <v>0</v>
      </c>
      <c r="I151" s="37">
        <f t="shared" si="29"/>
        <v>418.29340158710727</v>
      </c>
      <c r="J151" s="40">
        <f t="shared" si="30"/>
        <v>-91.159396721543416</v>
      </c>
      <c r="K151" s="37">
        <f t="shared" si="31"/>
        <v>327.13400486556384</v>
      </c>
      <c r="L151" s="37">
        <f t="shared" si="32"/>
        <v>13121445.714385968</v>
      </c>
      <c r="M151" s="37">
        <f t="shared" si="33"/>
        <v>10261866.598627873</v>
      </c>
      <c r="N151" s="41">
        <f>'jan-feb'!M151</f>
        <v>6129945.9420915265</v>
      </c>
      <c r="O151" s="41">
        <f t="shared" si="34"/>
        <v>4131920.6565363463</v>
      </c>
      <c r="Q151" s="4"/>
      <c r="R151" s="4"/>
      <c r="S151" s="4"/>
      <c r="T151" s="4"/>
    </row>
    <row r="152" spans="1:20" s="34" customFormat="1" x14ac:dyDescent="0.3">
      <c r="A152" s="33">
        <v>3405</v>
      </c>
      <c r="B152" s="34" t="s">
        <v>112</v>
      </c>
      <c r="C152" s="36">
        <v>247253021</v>
      </c>
      <c r="D152" s="36">
        <v>28345</v>
      </c>
      <c r="E152" s="37">
        <f t="shared" si="28"/>
        <v>8722.9853942494265</v>
      </c>
      <c r="F152" s="38">
        <f t="shared" si="25"/>
        <v>0.94557955901816326</v>
      </c>
      <c r="G152" s="39">
        <f t="shared" si="26"/>
        <v>301.21762297363017</v>
      </c>
      <c r="H152" s="39">
        <f t="shared" si="27"/>
        <v>0</v>
      </c>
      <c r="I152" s="37">
        <f t="shared" si="29"/>
        <v>301.21762297363017</v>
      </c>
      <c r="J152" s="40">
        <f t="shared" si="30"/>
        <v>-91.159396721543416</v>
      </c>
      <c r="K152" s="37">
        <f t="shared" si="31"/>
        <v>210.05822625208674</v>
      </c>
      <c r="L152" s="37">
        <f t="shared" si="32"/>
        <v>8538013.5231875479</v>
      </c>
      <c r="M152" s="37">
        <f t="shared" si="33"/>
        <v>5954100.4231153987</v>
      </c>
      <c r="N152" s="41">
        <f>'jan-feb'!M152</f>
        <v>4709370.4992949842</v>
      </c>
      <c r="O152" s="41">
        <f t="shared" si="34"/>
        <v>1244729.9238204146</v>
      </c>
      <c r="Q152" s="4"/>
      <c r="R152" s="4"/>
      <c r="S152" s="4"/>
      <c r="T152" s="4"/>
    </row>
    <row r="153" spans="1:20" s="34" customFormat="1" x14ac:dyDescent="0.3">
      <c r="A153" s="33">
        <v>3407</v>
      </c>
      <c r="B153" s="34" t="s">
        <v>113</v>
      </c>
      <c r="C153" s="36">
        <v>233636354</v>
      </c>
      <c r="D153" s="36">
        <v>30560</v>
      </c>
      <c r="E153" s="37">
        <f t="shared" si="28"/>
        <v>7645.1686518324605</v>
      </c>
      <c r="F153" s="38">
        <f t="shared" si="25"/>
        <v>0.82874324278760947</v>
      </c>
      <c r="G153" s="39">
        <f t="shared" si="26"/>
        <v>947.90766842380981</v>
      </c>
      <c r="H153" s="39">
        <f t="shared" si="27"/>
        <v>230.07062310836389</v>
      </c>
      <c r="I153" s="37">
        <f t="shared" si="29"/>
        <v>1177.9782915321737</v>
      </c>
      <c r="J153" s="40">
        <f t="shared" si="30"/>
        <v>-91.159396721543416</v>
      </c>
      <c r="K153" s="37">
        <f t="shared" si="31"/>
        <v>1086.8188948106304</v>
      </c>
      <c r="L153" s="37">
        <f t="shared" si="32"/>
        <v>35999016.589223228</v>
      </c>
      <c r="M153" s="37">
        <f t="shared" si="33"/>
        <v>33213185.425412863</v>
      </c>
      <c r="N153" s="41">
        <f>'jan-feb'!M153</f>
        <v>15541006.753126595</v>
      </c>
      <c r="O153" s="41">
        <f t="shared" si="34"/>
        <v>17672178.672286268</v>
      </c>
      <c r="Q153" s="4"/>
      <c r="R153" s="4"/>
      <c r="S153" s="4"/>
      <c r="T153" s="4"/>
    </row>
    <row r="154" spans="1:20" s="34" customFormat="1" x14ac:dyDescent="0.3">
      <c r="A154" s="33">
        <v>3411</v>
      </c>
      <c r="B154" s="34" t="s">
        <v>93</v>
      </c>
      <c r="C154" s="36">
        <v>255808698</v>
      </c>
      <c r="D154" s="36">
        <v>34768</v>
      </c>
      <c r="E154" s="37">
        <f t="shared" si="28"/>
        <v>7357.5902554072709</v>
      </c>
      <c r="F154" s="38">
        <f t="shared" si="25"/>
        <v>0.79756948277487938</v>
      </c>
      <c r="G154" s="39">
        <f t="shared" si="26"/>
        <v>1120.4547062789236</v>
      </c>
      <c r="H154" s="39">
        <f t="shared" si="27"/>
        <v>330.72306185718026</v>
      </c>
      <c r="I154" s="37">
        <f t="shared" si="29"/>
        <v>1451.1777681361039</v>
      </c>
      <c r="J154" s="40">
        <f t="shared" si="30"/>
        <v>-91.159396721543416</v>
      </c>
      <c r="K154" s="37">
        <f t="shared" si="31"/>
        <v>1360.0183714145605</v>
      </c>
      <c r="L154" s="37">
        <f t="shared" si="32"/>
        <v>50454548.642556056</v>
      </c>
      <c r="M154" s="37">
        <f t="shared" si="33"/>
        <v>47285118.737341441</v>
      </c>
      <c r="N154" s="41">
        <f>'jan-feb'!M154</f>
        <v>21741230.954394817</v>
      </c>
      <c r="O154" s="41">
        <f t="shared" si="34"/>
        <v>25543887.782946624</v>
      </c>
      <c r="Q154" s="4"/>
      <c r="R154" s="4"/>
      <c r="S154" s="4"/>
      <c r="T154" s="4"/>
    </row>
    <row r="155" spans="1:20" s="34" customFormat="1" x14ac:dyDescent="0.3">
      <c r="A155" s="33">
        <v>3412</v>
      </c>
      <c r="B155" s="34" t="s">
        <v>94</v>
      </c>
      <c r="C155" s="36">
        <v>51499749</v>
      </c>
      <c r="D155" s="36">
        <v>7674</v>
      </c>
      <c r="E155" s="37">
        <f t="shared" si="28"/>
        <v>6710.9394057857698</v>
      </c>
      <c r="F155" s="38">
        <f t="shared" si="25"/>
        <v>0.7274719419000637</v>
      </c>
      <c r="G155" s="39">
        <f t="shared" si="26"/>
        <v>1508.4452160518242</v>
      </c>
      <c r="H155" s="39">
        <f t="shared" si="27"/>
        <v>557.05085922470562</v>
      </c>
      <c r="I155" s="37">
        <f t="shared" si="29"/>
        <v>2065.4960752765301</v>
      </c>
      <c r="J155" s="40">
        <f t="shared" si="30"/>
        <v>-91.159396721543416</v>
      </c>
      <c r="K155" s="37">
        <f t="shared" si="31"/>
        <v>1974.3366785549867</v>
      </c>
      <c r="L155" s="37">
        <f t="shared" si="32"/>
        <v>15850616.881672092</v>
      </c>
      <c r="M155" s="37">
        <f t="shared" si="33"/>
        <v>15151059.671230968</v>
      </c>
      <c r="N155" s="41">
        <f>'jan-feb'!M155</f>
        <v>6984362.4746987401</v>
      </c>
      <c r="O155" s="41">
        <f t="shared" si="34"/>
        <v>8166697.196532228</v>
      </c>
      <c r="Q155" s="4"/>
      <c r="R155" s="4"/>
      <c r="S155" s="4"/>
      <c r="T155" s="4"/>
    </row>
    <row r="156" spans="1:20" s="34" customFormat="1" x14ac:dyDescent="0.3">
      <c r="A156" s="33">
        <v>3413</v>
      </c>
      <c r="B156" s="34" t="s">
        <v>95</v>
      </c>
      <c r="C156" s="36">
        <v>155157038</v>
      </c>
      <c r="D156" s="36">
        <v>21064</v>
      </c>
      <c r="E156" s="37">
        <f t="shared" si="28"/>
        <v>7365.9816748955564</v>
      </c>
      <c r="F156" s="38">
        <f t="shared" si="25"/>
        <v>0.79847912028780021</v>
      </c>
      <c r="G156" s="39">
        <f t="shared" si="26"/>
        <v>1115.4198545859522</v>
      </c>
      <c r="H156" s="39">
        <f t="shared" si="27"/>
        <v>327.78606503628032</v>
      </c>
      <c r="I156" s="37">
        <f t="shared" si="29"/>
        <v>1443.2059196222326</v>
      </c>
      <c r="J156" s="40">
        <f t="shared" si="30"/>
        <v>-91.159396721543416</v>
      </c>
      <c r="K156" s="37">
        <f t="shared" si="31"/>
        <v>1352.0465229006893</v>
      </c>
      <c r="L156" s="37">
        <f t="shared" si="32"/>
        <v>30399689.490922708</v>
      </c>
      <c r="M156" s="37">
        <f t="shared" si="33"/>
        <v>28479507.958380118</v>
      </c>
      <c r="N156" s="41">
        <f>'jan-feb'!M156</f>
        <v>14393453.899694327</v>
      </c>
      <c r="O156" s="41">
        <f t="shared" si="34"/>
        <v>14086054.058685791</v>
      </c>
      <c r="Q156" s="4"/>
      <c r="R156" s="4"/>
      <c r="S156" s="4"/>
      <c r="T156" s="4"/>
    </row>
    <row r="157" spans="1:20" s="34" customFormat="1" x14ac:dyDescent="0.3">
      <c r="A157" s="33">
        <v>3414</v>
      </c>
      <c r="B157" s="34" t="s">
        <v>96</v>
      </c>
      <c r="C157" s="36">
        <v>32830815</v>
      </c>
      <c r="D157" s="36">
        <v>5016</v>
      </c>
      <c r="E157" s="37">
        <f t="shared" si="28"/>
        <v>6545.2183014354068</v>
      </c>
      <c r="F157" s="38">
        <f t="shared" si="25"/>
        <v>0.70950762329935568</v>
      </c>
      <c r="G157" s="39">
        <f t="shared" si="26"/>
        <v>1607.8778786620419</v>
      </c>
      <c r="H157" s="39">
        <f t="shared" si="27"/>
        <v>615.05324574733265</v>
      </c>
      <c r="I157" s="37">
        <f t="shared" si="29"/>
        <v>2222.9311244093747</v>
      </c>
      <c r="J157" s="40">
        <f t="shared" si="30"/>
        <v>-91.159396721543416</v>
      </c>
      <c r="K157" s="37">
        <f t="shared" si="31"/>
        <v>2131.7717276878311</v>
      </c>
      <c r="L157" s="37">
        <f t="shared" si="32"/>
        <v>11150222.520037424</v>
      </c>
      <c r="M157" s="37">
        <f t="shared" si="33"/>
        <v>10692966.986082161</v>
      </c>
      <c r="N157" s="41">
        <f>'jan-feb'!M157</f>
        <v>5086874.3108273232</v>
      </c>
      <c r="O157" s="41">
        <f t="shared" si="34"/>
        <v>5606092.6752548376</v>
      </c>
      <c r="Q157" s="4"/>
      <c r="R157" s="4"/>
      <c r="S157" s="4"/>
      <c r="T157" s="4"/>
    </row>
    <row r="158" spans="1:20" s="34" customFormat="1" x14ac:dyDescent="0.3">
      <c r="A158" s="33">
        <v>3415</v>
      </c>
      <c r="B158" s="34" t="s">
        <v>97</v>
      </c>
      <c r="C158" s="36">
        <v>58412908</v>
      </c>
      <c r="D158" s="36">
        <v>7905</v>
      </c>
      <c r="E158" s="37">
        <f t="shared" si="28"/>
        <v>7389.3621758380768</v>
      </c>
      <c r="F158" s="38">
        <f t="shared" si="25"/>
        <v>0.80101358787792443</v>
      </c>
      <c r="G158" s="39">
        <f t="shared" si="26"/>
        <v>1101.39155402044</v>
      </c>
      <c r="H158" s="39">
        <f t="shared" si="27"/>
        <v>319.60288970639817</v>
      </c>
      <c r="I158" s="37">
        <f t="shared" si="29"/>
        <v>1420.9944437268382</v>
      </c>
      <c r="J158" s="40">
        <f t="shared" si="30"/>
        <v>-91.159396721543416</v>
      </c>
      <c r="K158" s="37">
        <f t="shared" si="31"/>
        <v>1329.8350470052949</v>
      </c>
      <c r="L158" s="37">
        <f t="shared" si="32"/>
        <v>11232961.077660656</v>
      </c>
      <c r="M158" s="37">
        <f t="shared" si="33"/>
        <v>10512346.046576856</v>
      </c>
      <c r="N158" s="41">
        <f>'jan-feb'!M158</f>
        <v>5110122.9857236817</v>
      </c>
      <c r="O158" s="41">
        <f t="shared" si="34"/>
        <v>5402223.060853174</v>
      </c>
      <c r="Q158" s="4"/>
      <c r="R158" s="4"/>
      <c r="S158" s="4"/>
      <c r="T158" s="4"/>
    </row>
    <row r="159" spans="1:20" s="34" customFormat="1" x14ac:dyDescent="0.3">
      <c r="A159" s="33">
        <v>3416</v>
      </c>
      <c r="B159" s="34" t="s">
        <v>98</v>
      </c>
      <c r="C159" s="36">
        <v>38087513</v>
      </c>
      <c r="D159" s="36">
        <v>6106</v>
      </c>
      <c r="E159" s="37">
        <f t="shared" si="28"/>
        <v>6237.7191287258438</v>
      </c>
      <c r="F159" s="38">
        <f t="shared" si="25"/>
        <v>0.67617443299952518</v>
      </c>
      <c r="G159" s="39">
        <f t="shared" si="26"/>
        <v>1792.3773822877797</v>
      </c>
      <c r="H159" s="39">
        <f t="shared" si="27"/>
        <v>722.67795619567971</v>
      </c>
      <c r="I159" s="37">
        <f t="shared" si="29"/>
        <v>2515.0553384834593</v>
      </c>
      <c r="J159" s="40">
        <f t="shared" si="30"/>
        <v>-91.159396721543416</v>
      </c>
      <c r="K159" s="37">
        <f t="shared" si="31"/>
        <v>2423.8959417619158</v>
      </c>
      <c r="L159" s="37">
        <f t="shared" si="32"/>
        <v>15356927.896780003</v>
      </c>
      <c r="M159" s="37">
        <f t="shared" si="33"/>
        <v>14800308.620398257</v>
      </c>
      <c r="N159" s="41">
        <f>'jan-feb'!M159</f>
        <v>7184784.7422870109</v>
      </c>
      <c r="O159" s="41">
        <f t="shared" si="34"/>
        <v>7615523.878111246</v>
      </c>
      <c r="Q159" s="4"/>
      <c r="R159" s="4"/>
      <c r="S159" s="4"/>
      <c r="T159" s="4"/>
    </row>
    <row r="160" spans="1:20" s="34" customFormat="1" x14ac:dyDescent="0.3">
      <c r="A160" s="33">
        <v>3417</v>
      </c>
      <c r="B160" s="34" t="s">
        <v>99</v>
      </c>
      <c r="C160" s="36">
        <v>30178625</v>
      </c>
      <c r="D160" s="36">
        <v>4612</v>
      </c>
      <c r="E160" s="37">
        <f t="shared" si="28"/>
        <v>6543.5006504770163</v>
      </c>
      <c r="F160" s="38">
        <f t="shared" si="25"/>
        <v>0.70932142837154433</v>
      </c>
      <c r="G160" s="39">
        <f t="shared" si="26"/>
        <v>1608.9084692370764</v>
      </c>
      <c r="H160" s="39">
        <f t="shared" si="27"/>
        <v>615.65442358276937</v>
      </c>
      <c r="I160" s="37">
        <f t="shared" si="29"/>
        <v>2224.5628928198457</v>
      </c>
      <c r="J160" s="40">
        <f t="shared" si="30"/>
        <v>-91.159396721543416</v>
      </c>
      <c r="K160" s="37">
        <f t="shared" si="31"/>
        <v>2133.4034960983022</v>
      </c>
      <c r="L160" s="37">
        <f t="shared" si="32"/>
        <v>10259684.061685128</v>
      </c>
      <c r="M160" s="37">
        <f t="shared" si="33"/>
        <v>9839256.9240053706</v>
      </c>
      <c r="N160" s="41">
        <f>'jan-feb'!M160</f>
        <v>4595533.9560477706</v>
      </c>
      <c r="O160" s="41">
        <f t="shared" si="34"/>
        <v>5243722.9679576</v>
      </c>
      <c r="Q160" s="4"/>
      <c r="R160" s="4"/>
      <c r="S160" s="4"/>
      <c r="T160" s="4"/>
    </row>
    <row r="161" spans="1:20" s="34" customFormat="1" x14ac:dyDescent="0.3">
      <c r="A161" s="33">
        <v>3418</v>
      </c>
      <c r="B161" s="34" t="s">
        <v>100</v>
      </c>
      <c r="C161" s="36">
        <v>45852550</v>
      </c>
      <c r="D161" s="36">
        <v>7203</v>
      </c>
      <c r="E161" s="37">
        <f t="shared" si="28"/>
        <v>6365.7573233374978</v>
      </c>
      <c r="F161" s="38">
        <f t="shared" si="25"/>
        <v>0.69005388987425342</v>
      </c>
      <c r="G161" s="39">
        <f t="shared" si="26"/>
        <v>1715.5544655207873</v>
      </c>
      <c r="H161" s="39">
        <f t="shared" si="27"/>
        <v>677.8645880816008</v>
      </c>
      <c r="I161" s="37">
        <f t="shared" si="29"/>
        <v>2393.419053602388</v>
      </c>
      <c r="J161" s="40">
        <f t="shared" si="30"/>
        <v>-91.159396721543416</v>
      </c>
      <c r="K161" s="37">
        <f t="shared" si="31"/>
        <v>2302.2596568808444</v>
      </c>
      <c r="L161" s="37">
        <f t="shared" si="32"/>
        <v>17239797.443098001</v>
      </c>
      <c r="M161" s="37">
        <f t="shared" si="33"/>
        <v>16583176.308512723</v>
      </c>
      <c r="N161" s="41">
        <f>'jan-feb'!M161</f>
        <v>7591339.480141391</v>
      </c>
      <c r="O161" s="41">
        <f t="shared" si="34"/>
        <v>8991836.8283713311</v>
      </c>
      <c r="Q161" s="4"/>
      <c r="R161" s="4"/>
      <c r="S161" s="4"/>
      <c r="T161" s="4"/>
    </row>
    <row r="162" spans="1:20" s="34" customFormat="1" x14ac:dyDescent="0.3">
      <c r="A162" s="33">
        <v>3419</v>
      </c>
      <c r="B162" s="34" t="s">
        <v>424</v>
      </c>
      <c r="C162" s="36">
        <v>24056995</v>
      </c>
      <c r="D162" s="36">
        <v>3662</v>
      </c>
      <c r="E162" s="37">
        <f t="shared" si="28"/>
        <v>6569.3596395412342</v>
      </c>
      <c r="F162" s="38">
        <f t="shared" si="25"/>
        <v>0.71212456633072496</v>
      </c>
      <c r="G162" s="39">
        <f t="shared" si="26"/>
        <v>1593.3930757985456</v>
      </c>
      <c r="H162" s="39">
        <f t="shared" si="27"/>
        <v>606.60377741029311</v>
      </c>
      <c r="I162" s="37">
        <f t="shared" si="29"/>
        <v>2199.9968532088387</v>
      </c>
      <c r="J162" s="40">
        <f t="shared" si="30"/>
        <v>-91.159396721543416</v>
      </c>
      <c r="K162" s="37">
        <f t="shared" si="31"/>
        <v>2108.8374564872952</v>
      </c>
      <c r="L162" s="37">
        <f t="shared" si="32"/>
        <v>8056388.4764507674</v>
      </c>
      <c r="M162" s="37">
        <f t="shared" si="33"/>
        <v>7722562.765656475</v>
      </c>
      <c r="N162" s="41">
        <f>'jan-feb'!M162</f>
        <v>3199075.7024819888</v>
      </c>
      <c r="O162" s="41">
        <f t="shared" si="34"/>
        <v>4523487.0631744862</v>
      </c>
      <c r="Q162" s="4"/>
      <c r="R162" s="4"/>
      <c r="S162" s="4"/>
      <c r="T162" s="4"/>
    </row>
    <row r="163" spans="1:20" s="34" customFormat="1" x14ac:dyDescent="0.3">
      <c r="A163" s="33">
        <v>3420</v>
      </c>
      <c r="B163" s="34" t="s">
        <v>101</v>
      </c>
      <c r="C163" s="36">
        <v>157111965</v>
      </c>
      <c r="D163" s="36">
        <v>21254</v>
      </c>
      <c r="E163" s="37">
        <f t="shared" si="28"/>
        <v>7392.1127787710548</v>
      </c>
      <c r="F163" s="38">
        <f t="shared" si="25"/>
        <v>0.80131175574028424</v>
      </c>
      <c r="G163" s="39">
        <f t="shared" si="26"/>
        <v>1099.7411922606532</v>
      </c>
      <c r="H163" s="39">
        <f t="shared" si="27"/>
        <v>318.64017867985586</v>
      </c>
      <c r="I163" s="37">
        <f t="shared" si="29"/>
        <v>1418.381370940509</v>
      </c>
      <c r="J163" s="40">
        <f t="shared" si="30"/>
        <v>-91.159396721543416</v>
      </c>
      <c r="K163" s="37">
        <f t="shared" si="31"/>
        <v>1327.2219742189657</v>
      </c>
      <c r="L163" s="37">
        <f t="shared" si="32"/>
        <v>30146277.657969579</v>
      </c>
      <c r="M163" s="37">
        <f t="shared" si="33"/>
        <v>28208775.840049896</v>
      </c>
      <c r="N163" s="41">
        <f>'jan-feb'!M163</f>
        <v>12556741.580407487</v>
      </c>
      <c r="O163" s="41">
        <f t="shared" si="34"/>
        <v>15652034.259642409</v>
      </c>
      <c r="Q163" s="4"/>
      <c r="R163" s="4"/>
      <c r="S163" s="4"/>
      <c r="T163" s="4"/>
    </row>
    <row r="164" spans="1:20" s="34" customFormat="1" x14ac:dyDescent="0.3">
      <c r="A164" s="33">
        <v>3421</v>
      </c>
      <c r="B164" s="34" t="s">
        <v>102</v>
      </c>
      <c r="C164" s="36">
        <v>50622466</v>
      </c>
      <c r="D164" s="36">
        <v>6627</v>
      </c>
      <c r="E164" s="37">
        <f t="shared" si="28"/>
        <v>7638.8208842613549</v>
      </c>
      <c r="F164" s="38">
        <f t="shared" si="25"/>
        <v>0.82805513900325689</v>
      </c>
      <c r="G164" s="39">
        <f t="shared" si="26"/>
        <v>951.71632896647316</v>
      </c>
      <c r="H164" s="39">
        <f t="shared" si="27"/>
        <v>232.29234175825084</v>
      </c>
      <c r="I164" s="37">
        <f t="shared" si="29"/>
        <v>1184.008670724724</v>
      </c>
      <c r="J164" s="40">
        <f t="shared" si="30"/>
        <v>-91.159396721543416</v>
      </c>
      <c r="K164" s="37">
        <f t="shared" si="31"/>
        <v>1092.8492740031807</v>
      </c>
      <c r="L164" s="37">
        <f t="shared" si="32"/>
        <v>7846425.4608927453</v>
      </c>
      <c r="M164" s="37">
        <f t="shared" si="33"/>
        <v>7242312.138819078</v>
      </c>
      <c r="N164" s="41">
        <f>'jan-feb'!M164</f>
        <v>4385314.0396636119</v>
      </c>
      <c r="O164" s="41">
        <f t="shared" si="34"/>
        <v>2856998.0991554661</v>
      </c>
      <c r="Q164" s="4"/>
      <c r="R164" s="4"/>
      <c r="S164" s="4"/>
      <c r="T164" s="4"/>
    </row>
    <row r="165" spans="1:20" s="34" customFormat="1" x14ac:dyDescent="0.3">
      <c r="A165" s="33">
        <v>3422</v>
      </c>
      <c r="B165" s="34" t="s">
        <v>103</v>
      </c>
      <c r="C165" s="36">
        <v>31992673</v>
      </c>
      <c r="D165" s="36">
        <v>4356</v>
      </c>
      <c r="E165" s="37">
        <f t="shared" si="28"/>
        <v>7344.5071166207526</v>
      </c>
      <c r="F165" s="38">
        <f t="shared" si="25"/>
        <v>0.79615125861821801</v>
      </c>
      <c r="G165" s="39">
        <f t="shared" si="26"/>
        <v>1128.3045895508344</v>
      </c>
      <c r="H165" s="39">
        <f t="shared" si="27"/>
        <v>335.30216043246162</v>
      </c>
      <c r="I165" s="37">
        <f t="shared" si="29"/>
        <v>1463.6067499832961</v>
      </c>
      <c r="J165" s="40">
        <f t="shared" si="30"/>
        <v>-91.159396721543416</v>
      </c>
      <c r="K165" s="37">
        <f t="shared" si="31"/>
        <v>1372.4473532617528</v>
      </c>
      <c r="L165" s="37">
        <f t="shared" si="32"/>
        <v>6375471.0029272381</v>
      </c>
      <c r="M165" s="37">
        <f t="shared" si="33"/>
        <v>5978380.6708081951</v>
      </c>
      <c r="N165" s="41">
        <f>'jan-feb'!M165</f>
        <v>924492.39361320261</v>
      </c>
      <c r="O165" s="41">
        <f t="shared" si="34"/>
        <v>5053888.2771949926</v>
      </c>
      <c r="Q165" s="4"/>
      <c r="R165" s="4"/>
      <c r="S165" s="4"/>
      <c r="T165" s="4"/>
    </row>
    <row r="166" spans="1:20" s="34" customFormat="1" x14ac:dyDescent="0.3">
      <c r="A166" s="33">
        <v>3423</v>
      </c>
      <c r="B166" s="34" t="s">
        <v>104</v>
      </c>
      <c r="C166" s="36">
        <v>15986265</v>
      </c>
      <c r="D166" s="36">
        <v>2419</v>
      </c>
      <c r="E166" s="37">
        <f t="shared" si="28"/>
        <v>6608.6254650682104</v>
      </c>
      <c r="F166" s="38">
        <f t="shared" si="25"/>
        <v>0.7163810175693982</v>
      </c>
      <c r="G166" s="39">
        <f t="shared" si="26"/>
        <v>1569.8335804823598</v>
      </c>
      <c r="H166" s="39">
        <f t="shared" si="27"/>
        <v>592.86073847585135</v>
      </c>
      <c r="I166" s="37">
        <f t="shared" si="29"/>
        <v>2162.6943189582112</v>
      </c>
      <c r="J166" s="40">
        <f t="shared" si="30"/>
        <v>-91.159396721543416</v>
      </c>
      <c r="K166" s="37">
        <f t="shared" si="31"/>
        <v>2071.5349222366676</v>
      </c>
      <c r="L166" s="37">
        <f t="shared" si="32"/>
        <v>5231557.557559913</v>
      </c>
      <c r="M166" s="37">
        <f t="shared" si="33"/>
        <v>5011042.9768904988</v>
      </c>
      <c r="N166" s="41">
        <f>'jan-feb'!M166</f>
        <v>2058739.5383953946</v>
      </c>
      <c r="O166" s="41">
        <f t="shared" si="34"/>
        <v>2952303.4384951042</v>
      </c>
      <c r="Q166" s="4"/>
      <c r="R166" s="4"/>
      <c r="S166" s="4"/>
      <c r="T166" s="4"/>
    </row>
    <row r="167" spans="1:20" s="34" customFormat="1" x14ac:dyDescent="0.3">
      <c r="A167" s="33">
        <v>3424</v>
      </c>
      <c r="B167" s="34" t="s">
        <v>105</v>
      </c>
      <c r="C167" s="36">
        <v>14041830</v>
      </c>
      <c r="D167" s="36">
        <v>1780</v>
      </c>
      <c r="E167" s="37">
        <f t="shared" si="28"/>
        <v>7888.6685393258431</v>
      </c>
      <c r="F167" s="38">
        <f t="shared" si="25"/>
        <v>0.85513885229863251</v>
      </c>
      <c r="G167" s="39">
        <f t="shared" si="26"/>
        <v>801.80773592778019</v>
      </c>
      <c r="H167" s="39">
        <f t="shared" si="27"/>
        <v>144.84566248567998</v>
      </c>
      <c r="I167" s="37">
        <f t="shared" si="29"/>
        <v>946.6533984134602</v>
      </c>
      <c r="J167" s="40">
        <f t="shared" si="30"/>
        <v>-91.159396721543416</v>
      </c>
      <c r="K167" s="37">
        <f t="shared" si="31"/>
        <v>855.49400169191676</v>
      </c>
      <c r="L167" s="37">
        <f t="shared" si="32"/>
        <v>1685043.0491759591</v>
      </c>
      <c r="M167" s="37">
        <f t="shared" si="33"/>
        <v>1522779.3230116118</v>
      </c>
      <c r="N167" s="41">
        <f>'jan-feb'!M167</f>
        <v>-495313.31554965349</v>
      </c>
      <c r="O167" s="41">
        <f t="shared" si="34"/>
        <v>2018092.6385612653</v>
      </c>
      <c r="Q167" s="4"/>
      <c r="R167" s="4"/>
      <c r="S167" s="4"/>
      <c r="T167" s="4"/>
    </row>
    <row r="168" spans="1:20" s="34" customFormat="1" x14ac:dyDescent="0.3">
      <c r="A168" s="33">
        <v>3425</v>
      </c>
      <c r="B168" s="34" t="s">
        <v>106</v>
      </c>
      <c r="C168" s="36">
        <v>8139924</v>
      </c>
      <c r="D168" s="36">
        <v>1268</v>
      </c>
      <c r="E168" s="37">
        <f t="shared" si="28"/>
        <v>6419.4984227129335</v>
      </c>
      <c r="F168" s="38">
        <f t="shared" si="25"/>
        <v>0.69587947397784211</v>
      </c>
      <c r="G168" s="39">
        <f t="shared" si="26"/>
        <v>1683.3098058955259</v>
      </c>
      <c r="H168" s="39">
        <f t="shared" si="27"/>
        <v>659.05520330019829</v>
      </c>
      <c r="I168" s="37">
        <f t="shared" si="29"/>
        <v>2342.3650091957243</v>
      </c>
      <c r="J168" s="40">
        <f t="shared" si="30"/>
        <v>-91.159396721543416</v>
      </c>
      <c r="K168" s="37">
        <f t="shared" si="31"/>
        <v>2251.2056124741807</v>
      </c>
      <c r="L168" s="37">
        <f t="shared" si="32"/>
        <v>2970118.8316601785</v>
      </c>
      <c r="M168" s="37">
        <f t="shared" si="33"/>
        <v>2854528.7166172611</v>
      </c>
      <c r="N168" s="41">
        <f>'jan-feb'!M168</f>
        <v>1178694.2654962216</v>
      </c>
      <c r="O168" s="41">
        <f t="shared" si="34"/>
        <v>1675834.4511210395</v>
      </c>
      <c r="Q168" s="4"/>
      <c r="R168" s="4"/>
      <c r="S168" s="4"/>
      <c r="T168" s="4"/>
    </row>
    <row r="169" spans="1:20" s="34" customFormat="1" x14ac:dyDescent="0.3">
      <c r="A169" s="33">
        <v>3426</v>
      </c>
      <c r="B169" s="34" t="s">
        <v>107</v>
      </c>
      <c r="C169" s="36">
        <v>9133354</v>
      </c>
      <c r="D169" s="36">
        <v>1562</v>
      </c>
      <c r="E169" s="37">
        <f t="shared" si="28"/>
        <v>5847.2176696542892</v>
      </c>
      <c r="F169" s="38">
        <f t="shared" si="25"/>
        <v>0.63384371928444139</v>
      </c>
      <c r="G169" s="39">
        <f t="shared" si="26"/>
        <v>2026.6782577307124</v>
      </c>
      <c r="H169" s="39">
        <f t="shared" si="27"/>
        <v>859.35346687072376</v>
      </c>
      <c r="I169" s="37">
        <f t="shared" si="29"/>
        <v>2886.0317246014361</v>
      </c>
      <c r="J169" s="40">
        <f t="shared" si="30"/>
        <v>-91.159396721543416</v>
      </c>
      <c r="K169" s="37">
        <f t="shared" si="31"/>
        <v>2794.8723278798925</v>
      </c>
      <c r="L169" s="37">
        <f t="shared" si="32"/>
        <v>4507981.5538274432</v>
      </c>
      <c r="M169" s="37">
        <f t="shared" si="33"/>
        <v>4365590.5761483917</v>
      </c>
      <c r="N169" s="41">
        <f>'jan-feb'!M169</f>
        <v>2005914.9340734212</v>
      </c>
      <c r="O169" s="41">
        <f t="shared" si="34"/>
        <v>2359675.6420749705</v>
      </c>
      <c r="Q169" s="4"/>
      <c r="R169" s="4"/>
      <c r="S169" s="4"/>
      <c r="T169" s="4"/>
    </row>
    <row r="170" spans="1:20" s="34" customFormat="1" x14ac:dyDescent="0.3">
      <c r="A170" s="33">
        <v>3427</v>
      </c>
      <c r="B170" s="34" t="s">
        <v>108</v>
      </c>
      <c r="C170" s="36">
        <v>41930003</v>
      </c>
      <c r="D170" s="36">
        <v>5578</v>
      </c>
      <c r="E170" s="37">
        <f t="shared" si="28"/>
        <v>7517.031731803514</v>
      </c>
      <c r="F170" s="38">
        <f t="shared" si="25"/>
        <v>0.81485308398775724</v>
      </c>
      <c r="G170" s="39">
        <f t="shared" si="26"/>
        <v>1024.7898204411777</v>
      </c>
      <c r="H170" s="39">
        <f t="shared" si="27"/>
        <v>274.9185451184951</v>
      </c>
      <c r="I170" s="37">
        <f t="shared" si="29"/>
        <v>1299.7083655596728</v>
      </c>
      <c r="J170" s="40">
        <f t="shared" si="30"/>
        <v>-91.159396721543416</v>
      </c>
      <c r="K170" s="37">
        <f t="shared" si="31"/>
        <v>1208.5489688381294</v>
      </c>
      <c r="L170" s="37">
        <f t="shared" si="32"/>
        <v>7249773.2630918548</v>
      </c>
      <c r="M170" s="37">
        <f t="shared" si="33"/>
        <v>6741286.1481790859</v>
      </c>
      <c r="N170" s="41">
        <f>'jan-feb'!M170</f>
        <v>1945777.6385157122</v>
      </c>
      <c r="O170" s="41">
        <f t="shared" si="34"/>
        <v>4795508.5096633732</v>
      </c>
      <c r="Q170" s="4"/>
      <c r="R170" s="4"/>
      <c r="S170" s="4"/>
      <c r="T170" s="4"/>
    </row>
    <row r="171" spans="1:20" s="34" customFormat="1" x14ac:dyDescent="0.3">
      <c r="A171" s="33">
        <v>3428</v>
      </c>
      <c r="B171" s="34" t="s">
        <v>109</v>
      </c>
      <c r="C171" s="36">
        <v>18594440</v>
      </c>
      <c r="D171" s="36">
        <v>2432</v>
      </c>
      <c r="E171" s="37">
        <f t="shared" si="28"/>
        <v>7645.7401315789475</v>
      </c>
      <c r="F171" s="38">
        <f t="shared" si="25"/>
        <v>0.82880519171246125</v>
      </c>
      <c r="G171" s="39">
        <f t="shared" si="26"/>
        <v>947.56478057591755</v>
      </c>
      <c r="H171" s="39">
        <f t="shared" si="27"/>
        <v>229.87060519709343</v>
      </c>
      <c r="I171" s="37">
        <f t="shared" si="29"/>
        <v>1177.4353857730109</v>
      </c>
      <c r="J171" s="40">
        <f t="shared" si="30"/>
        <v>-91.159396721543416</v>
      </c>
      <c r="K171" s="37">
        <f t="shared" si="31"/>
        <v>1086.2759890514676</v>
      </c>
      <c r="L171" s="37">
        <f t="shared" si="32"/>
        <v>2863522.8581999624</v>
      </c>
      <c r="M171" s="37">
        <f t="shared" si="33"/>
        <v>2641823.2053731694</v>
      </c>
      <c r="N171" s="41">
        <f>'jan-feb'!M171</f>
        <v>374733.77515912522</v>
      </c>
      <c r="O171" s="41">
        <f t="shared" si="34"/>
        <v>2267089.4302140442</v>
      </c>
      <c r="Q171" s="4"/>
      <c r="R171" s="4"/>
      <c r="S171" s="4"/>
      <c r="T171" s="4"/>
    </row>
    <row r="172" spans="1:20" s="34" customFormat="1" x14ac:dyDescent="0.3">
      <c r="A172" s="33">
        <v>3429</v>
      </c>
      <c r="B172" s="34" t="s">
        <v>110</v>
      </c>
      <c r="C172" s="36">
        <v>10037237</v>
      </c>
      <c r="D172" s="36">
        <v>1545</v>
      </c>
      <c r="E172" s="37">
        <f t="shared" si="28"/>
        <v>6496.593527508091</v>
      </c>
      <c r="F172" s="38">
        <f t="shared" si="25"/>
        <v>0.70423665353275944</v>
      </c>
      <c r="G172" s="39">
        <f t="shared" si="26"/>
        <v>1637.0527430184313</v>
      </c>
      <c r="H172" s="39">
        <f t="shared" si="27"/>
        <v>632.07191662189314</v>
      </c>
      <c r="I172" s="37">
        <f t="shared" si="29"/>
        <v>2269.1246596403244</v>
      </c>
      <c r="J172" s="40">
        <f t="shared" si="30"/>
        <v>-91.159396721543416</v>
      </c>
      <c r="K172" s="37">
        <f t="shared" si="31"/>
        <v>2177.9652629187808</v>
      </c>
      <c r="L172" s="37">
        <f t="shared" si="32"/>
        <v>3505797.5991443009</v>
      </c>
      <c r="M172" s="37">
        <f t="shared" si="33"/>
        <v>3364956.3312095162</v>
      </c>
      <c r="N172" s="41">
        <f>'jan-feb'!M172</f>
        <v>1460968.7471148756</v>
      </c>
      <c r="O172" s="41">
        <f t="shared" si="34"/>
        <v>1903987.5840946406</v>
      </c>
      <c r="Q172" s="4"/>
      <c r="R172" s="4"/>
      <c r="S172" s="4"/>
      <c r="T172" s="4"/>
    </row>
    <row r="173" spans="1:20" s="34" customFormat="1" x14ac:dyDescent="0.3">
      <c r="A173" s="33">
        <v>3430</v>
      </c>
      <c r="B173" s="34" t="s">
        <v>111</v>
      </c>
      <c r="C173" s="36">
        <v>13463878</v>
      </c>
      <c r="D173" s="36">
        <v>1891</v>
      </c>
      <c r="E173" s="37">
        <f t="shared" si="28"/>
        <v>7119.9777895293491</v>
      </c>
      <c r="F173" s="38">
        <f t="shared" si="25"/>
        <v>0.77181207512747196</v>
      </c>
      <c r="G173" s="39">
        <f t="shared" si="26"/>
        <v>1263.0221858056766</v>
      </c>
      <c r="H173" s="39">
        <f t="shared" si="27"/>
        <v>413.88742491445282</v>
      </c>
      <c r="I173" s="37">
        <f t="shared" si="29"/>
        <v>1676.9096107201294</v>
      </c>
      <c r="J173" s="40">
        <f t="shared" si="30"/>
        <v>-91.159396721543416</v>
      </c>
      <c r="K173" s="37">
        <f t="shared" si="31"/>
        <v>1585.7502139985861</v>
      </c>
      <c r="L173" s="37">
        <f t="shared" si="32"/>
        <v>3171036.0738717648</v>
      </c>
      <c r="M173" s="37">
        <f t="shared" si="33"/>
        <v>2998653.6546713263</v>
      </c>
      <c r="N173" s="41">
        <f>'jan-feb'!M173</f>
        <v>1301606.3346240968</v>
      </c>
      <c r="O173" s="41">
        <f t="shared" si="34"/>
        <v>1697047.3200472295</v>
      </c>
      <c r="Q173" s="4"/>
      <c r="R173" s="4"/>
      <c r="S173" s="4"/>
      <c r="T173" s="4"/>
    </row>
    <row r="174" spans="1:20" s="34" customFormat="1" x14ac:dyDescent="0.3">
      <c r="A174" s="33">
        <v>3431</v>
      </c>
      <c r="B174" s="34" t="s">
        <v>114</v>
      </c>
      <c r="C174" s="36">
        <v>17476651</v>
      </c>
      <c r="D174" s="36">
        <v>2553</v>
      </c>
      <c r="E174" s="37">
        <f t="shared" si="28"/>
        <v>6845.5350567959267</v>
      </c>
      <c r="F174" s="38">
        <f t="shared" si="25"/>
        <v>0.74206223301895624</v>
      </c>
      <c r="G174" s="39">
        <f t="shared" si="26"/>
        <v>1427.6878254457299</v>
      </c>
      <c r="H174" s="39">
        <f t="shared" si="27"/>
        <v>509.9423813711507</v>
      </c>
      <c r="I174" s="37">
        <f t="shared" si="29"/>
        <v>1937.6302068168807</v>
      </c>
      <c r="J174" s="40">
        <f t="shared" si="30"/>
        <v>-91.159396721543416</v>
      </c>
      <c r="K174" s="37">
        <f t="shared" si="31"/>
        <v>1846.4708100953374</v>
      </c>
      <c r="L174" s="37">
        <f t="shared" si="32"/>
        <v>4946769.9180034967</v>
      </c>
      <c r="M174" s="37">
        <f t="shared" si="33"/>
        <v>4714039.9781733966</v>
      </c>
      <c r="N174" s="41">
        <f>'jan-feb'!M174</f>
        <v>1996767.1679509883</v>
      </c>
      <c r="O174" s="41">
        <f t="shared" si="34"/>
        <v>2717272.8102224083</v>
      </c>
      <c r="Q174" s="4"/>
      <c r="R174" s="4"/>
      <c r="S174" s="4"/>
      <c r="T174" s="4"/>
    </row>
    <row r="175" spans="1:20" s="34" customFormat="1" x14ac:dyDescent="0.3">
      <c r="A175" s="33">
        <v>3432</v>
      </c>
      <c r="B175" s="34" t="s">
        <v>115</v>
      </c>
      <c r="C175" s="36">
        <v>14305209</v>
      </c>
      <c r="D175" s="36">
        <v>1975</v>
      </c>
      <c r="E175" s="37">
        <f t="shared" si="28"/>
        <v>7243.143797468354</v>
      </c>
      <c r="F175" s="38">
        <f t="shared" si="25"/>
        <v>0.78516338253075724</v>
      </c>
      <c r="G175" s="39">
        <f t="shared" si="26"/>
        <v>1189.1225810422736</v>
      </c>
      <c r="H175" s="39">
        <f t="shared" si="27"/>
        <v>370.77932213580112</v>
      </c>
      <c r="I175" s="37">
        <f t="shared" si="29"/>
        <v>1559.9019031780747</v>
      </c>
      <c r="J175" s="40">
        <f t="shared" si="30"/>
        <v>-91.159396721543416</v>
      </c>
      <c r="K175" s="37">
        <f t="shared" si="31"/>
        <v>1468.7425064565314</v>
      </c>
      <c r="L175" s="37">
        <f t="shared" si="32"/>
        <v>3080806.2587766973</v>
      </c>
      <c r="M175" s="37">
        <f t="shared" si="33"/>
        <v>2900766.4502516496</v>
      </c>
      <c r="N175" s="41">
        <f>'jan-feb'!M175</f>
        <v>753668.21136043977</v>
      </c>
      <c r="O175" s="41">
        <f t="shared" si="34"/>
        <v>2147098.2388912099</v>
      </c>
      <c r="Q175" s="4"/>
      <c r="R175" s="4"/>
      <c r="S175" s="4"/>
      <c r="T175" s="4"/>
    </row>
    <row r="176" spans="1:20" s="34" customFormat="1" x14ac:dyDescent="0.3">
      <c r="A176" s="33">
        <v>3433</v>
      </c>
      <c r="B176" s="34" t="s">
        <v>116</v>
      </c>
      <c r="C176" s="36">
        <v>19937210</v>
      </c>
      <c r="D176" s="36">
        <v>2197</v>
      </c>
      <c r="E176" s="37">
        <f t="shared" si="28"/>
        <v>9074.7428311333642</v>
      </c>
      <c r="F176" s="38">
        <f t="shared" si="25"/>
        <v>0.98371038545166245</v>
      </c>
      <c r="G176" s="39">
        <f t="shared" si="26"/>
        <v>90.163160843267534</v>
      </c>
      <c r="H176" s="39">
        <f t="shared" si="27"/>
        <v>0</v>
      </c>
      <c r="I176" s="37">
        <f t="shared" si="29"/>
        <v>90.163160843267534</v>
      </c>
      <c r="J176" s="40">
        <f t="shared" si="30"/>
        <v>-91.159396721543416</v>
      </c>
      <c r="K176" s="37">
        <f t="shared" si="31"/>
        <v>-0.99623587827588267</v>
      </c>
      <c r="L176" s="37">
        <f t="shared" si="32"/>
        <v>198088.46437265878</v>
      </c>
      <c r="M176" s="37">
        <f t="shared" si="33"/>
        <v>-2188.7302245721144</v>
      </c>
      <c r="N176" s="41">
        <f>'jan-feb'!M176</f>
        <v>-1898048.1152037012</v>
      </c>
      <c r="O176" s="41">
        <f t="shared" si="34"/>
        <v>1895859.3849791291</v>
      </c>
      <c r="Q176" s="4"/>
      <c r="R176" s="4"/>
      <c r="S176" s="4"/>
      <c r="T176" s="4"/>
    </row>
    <row r="177" spans="1:20" s="34" customFormat="1" x14ac:dyDescent="0.3">
      <c r="A177" s="33">
        <v>3434</v>
      </c>
      <c r="B177" s="34" t="s">
        <v>117</v>
      </c>
      <c r="C177" s="36">
        <v>16101878</v>
      </c>
      <c r="D177" s="36">
        <v>2228</v>
      </c>
      <c r="E177" s="37">
        <f t="shared" si="28"/>
        <v>7227.0547576301615</v>
      </c>
      <c r="F177" s="38">
        <f t="shared" si="25"/>
        <v>0.78341931596322034</v>
      </c>
      <c r="G177" s="39">
        <f t="shared" si="26"/>
        <v>1198.7760049451892</v>
      </c>
      <c r="H177" s="39">
        <f t="shared" si="27"/>
        <v>376.41048607916855</v>
      </c>
      <c r="I177" s="37">
        <f t="shared" si="29"/>
        <v>1575.1864910243578</v>
      </c>
      <c r="J177" s="40">
        <f t="shared" si="30"/>
        <v>-91.159396721543416</v>
      </c>
      <c r="K177" s="37">
        <f t="shared" si="31"/>
        <v>1484.0270943028145</v>
      </c>
      <c r="L177" s="37">
        <f t="shared" si="32"/>
        <v>3509515.502002269</v>
      </c>
      <c r="M177" s="37">
        <f t="shared" si="33"/>
        <v>3306412.3661066708</v>
      </c>
      <c r="N177" s="41">
        <f>'jan-feb'!M177</f>
        <v>926369.54962585284</v>
      </c>
      <c r="O177" s="41">
        <f t="shared" si="34"/>
        <v>2380042.8164808182</v>
      </c>
      <c r="Q177" s="4"/>
      <c r="R177" s="4"/>
      <c r="S177" s="4"/>
      <c r="T177" s="4"/>
    </row>
    <row r="178" spans="1:20" s="34" customFormat="1" x14ac:dyDescent="0.3">
      <c r="A178" s="33">
        <v>3435</v>
      </c>
      <c r="B178" s="34" t="s">
        <v>118</v>
      </c>
      <c r="C178" s="36">
        <v>26297488</v>
      </c>
      <c r="D178" s="36">
        <v>3570</v>
      </c>
      <c r="E178" s="37">
        <f t="shared" si="28"/>
        <v>7366.2431372549017</v>
      </c>
      <c r="F178" s="38">
        <f t="shared" si="25"/>
        <v>0.79850746304561482</v>
      </c>
      <c r="G178" s="39">
        <f t="shared" si="26"/>
        <v>1115.262977170345</v>
      </c>
      <c r="H178" s="39">
        <f t="shared" si="27"/>
        <v>327.69455321050941</v>
      </c>
      <c r="I178" s="37">
        <f t="shared" si="29"/>
        <v>1442.9575303808545</v>
      </c>
      <c r="J178" s="40">
        <f t="shared" si="30"/>
        <v>-91.159396721543416</v>
      </c>
      <c r="K178" s="37">
        <f t="shared" si="31"/>
        <v>1351.7981336593111</v>
      </c>
      <c r="L178" s="37">
        <f t="shared" si="32"/>
        <v>5151358.38345965</v>
      </c>
      <c r="M178" s="37">
        <f t="shared" si="33"/>
        <v>4825919.3371637408</v>
      </c>
      <c r="N178" s="41">
        <f>'jan-feb'!M178</f>
        <v>1102369.2612945675</v>
      </c>
      <c r="O178" s="41">
        <f t="shared" si="34"/>
        <v>3723550.0758691733</v>
      </c>
      <c r="Q178" s="4"/>
      <c r="R178" s="4"/>
      <c r="S178" s="4"/>
      <c r="T178" s="4"/>
    </row>
    <row r="179" spans="1:20" s="34" customFormat="1" x14ac:dyDescent="0.3">
      <c r="A179" s="33">
        <v>3436</v>
      </c>
      <c r="B179" s="34" t="s">
        <v>119</v>
      </c>
      <c r="C179" s="36">
        <v>51148308</v>
      </c>
      <c r="D179" s="36">
        <v>5723</v>
      </c>
      <c r="E179" s="37">
        <f t="shared" si="28"/>
        <v>8937.3244801677447</v>
      </c>
      <c r="F179" s="38">
        <f t="shared" si="25"/>
        <v>0.96881411108752846</v>
      </c>
      <c r="G179" s="39">
        <f t="shared" si="26"/>
        <v>172.61417142263926</v>
      </c>
      <c r="H179" s="39">
        <f t="shared" si="27"/>
        <v>0</v>
      </c>
      <c r="I179" s="37">
        <f t="shared" si="29"/>
        <v>172.61417142263926</v>
      </c>
      <c r="J179" s="40">
        <f t="shared" si="30"/>
        <v>-91.159396721543416</v>
      </c>
      <c r="K179" s="37">
        <f t="shared" si="31"/>
        <v>81.454774701095843</v>
      </c>
      <c r="L179" s="37">
        <f t="shared" si="32"/>
        <v>987870.90305176447</v>
      </c>
      <c r="M179" s="37">
        <f t="shared" si="33"/>
        <v>466165.67561437149</v>
      </c>
      <c r="N179" s="41">
        <f>'jan-feb'!M179</f>
        <v>-3079383.8393767783</v>
      </c>
      <c r="O179" s="41">
        <f t="shared" si="34"/>
        <v>3545549.5149911498</v>
      </c>
      <c r="Q179" s="4"/>
      <c r="R179" s="4"/>
      <c r="S179" s="4"/>
      <c r="T179" s="4"/>
    </row>
    <row r="180" spans="1:20" s="34" customFormat="1" x14ac:dyDescent="0.3">
      <c r="A180" s="33">
        <v>3437</v>
      </c>
      <c r="B180" s="34" t="s">
        <v>120</v>
      </c>
      <c r="C180" s="36">
        <v>36806237</v>
      </c>
      <c r="D180" s="36">
        <v>5739</v>
      </c>
      <c r="E180" s="37">
        <f t="shared" si="28"/>
        <v>6413.3537201603067</v>
      </c>
      <c r="F180" s="38">
        <f t="shared" si="25"/>
        <v>0.69521338262638332</v>
      </c>
      <c r="G180" s="39">
        <f t="shared" si="26"/>
        <v>1686.9966274271021</v>
      </c>
      <c r="H180" s="39">
        <f t="shared" si="27"/>
        <v>661.20584919361772</v>
      </c>
      <c r="I180" s="37">
        <f t="shared" si="29"/>
        <v>2348.2024766207196</v>
      </c>
      <c r="J180" s="40">
        <f t="shared" si="30"/>
        <v>-91.159396721543416</v>
      </c>
      <c r="K180" s="37">
        <f t="shared" si="31"/>
        <v>2257.0430798991761</v>
      </c>
      <c r="L180" s="37">
        <f t="shared" si="32"/>
        <v>13476334.01332631</v>
      </c>
      <c r="M180" s="37">
        <f t="shared" si="33"/>
        <v>12953170.235541372</v>
      </c>
      <c r="N180" s="41">
        <f>'jan-feb'!M180</f>
        <v>5484902.3855937012</v>
      </c>
      <c r="O180" s="41">
        <f t="shared" si="34"/>
        <v>7468267.8499476705</v>
      </c>
      <c r="Q180" s="4"/>
      <c r="R180" s="4"/>
      <c r="S180" s="4"/>
      <c r="T180" s="4"/>
    </row>
    <row r="181" spans="1:20" s="34" customFormat="1" x14ac:dyDescent="0.3">
      <c r="A181" s="33">
        <v>3438</v>
      </c>
      <c r="B181" s="34" t="s">
        <v>121</v>
      </c>
      <c r="C181" s="36">
        <v>25734157</v>
      </c>
      <c r="D181" s="36">
        <v>3119</v>
      </c>
      <c r="E181" s="37">
        <f t="shared" si="28"/>
        <v>8250.7717217056743</v>
      </c>
      <c r="F181" s="38">
        <f t="shared" si="25"/>
        <v>0.89439116696369181</v>
      </c>
      <c r="G181" s="39">
        <f t="shared" si="26"/>
        <v>584.54582649988151</v>
      </c>
      <c r="H181" s="39">
        <f t="shared" si="27"/>
        <v>18.109548652739065</v>
      </c>
      <c r="I181" s="37">
        <f t="shared" si="29"/>
        <v>602.65537515262054</v>
      </c>
      <c r="J181" s="40">
        <f t="shared" si="30"/>
        <v>-91.159396721543416</v>
      </c>
      <c r="K181" s="37">
        <f t="shared" si="31"/>
        <v>511.49597843107711</v>
      </c>
      <c r="L181" s="37">
        <f t="shared" si="32"/>
        <v>1879682.1151010233</v>
      </c>
      <c r="M181" s="37">
        <f t="shared" si="33"/>
        <v>1595355.9567265294</v>
      </c>
      <c r="N181" s="41">
        <f>'jan-feb'!M181</f>
        <v>-585517.12067380303</v>
      </c>
      <c r="O181" s="41">
        <f t="shared" si="34"/>
        <v>2180873.0774003323</v>
      </c>
      <c r="Q181" s="4"/>
      <c r="R181" s="4"/>
      <c r="S181" s="4"/>
      <c r="T181" s="4"/>
    </row>
    <row r="182" spans="1:20" s="34" customFormat="1" x14ac:dyDescent="0.3">
      <c r="A182" s="33">
        <v>3439</v>
      </c>
      <c r="B182" s="34" t="s">
        <v>122</v>
      </c>
      <c r="C182" s="36">
        <v>32207977</v>
      </c>
      <c r="D182" s="36">
        <v>4392</v>
      </c>
      <c r="E182" s="37">
        <f t="shared" si="28"/>
        <v>7333.3280965391623</v>
      </c>
      <c r="F182" s="38">
        <f t="shared" si="25"/>
        <v>0.79493944266287153</v>
      </c>
      <c r="G182" s="39">
        <f t="shared" si="26"/>
        <v>1135.0120015997886</v>
      </c>
      <c r="H182" s="39">
        <f t="shared" si="27"/>
        <v>339.21481746101824</v>
      </c>
      <c r="I182" s="37">
        <f t="shared" si="29"/>
        <v>1474.226819060807</v>
      </c>
      <c r="J182" s="40">
        <f t="shared" si="30"/>
        <v>-91.159396721543416</v>
      </c>
      <c r="K182" s="37">
        <f t="shared" si="31"/>
        <v>1383.0674223392637</v>
      </c>
      <c r="L182" s="37">
        <f t="shared" si="32"/>
        <v>6474804.1893150639</v>
      </c>
      <c r="M182" s="37">
        <f t="shared" si="33"/>
        <v>6074432.1189140463</v>
      </c>
      <c r="N182" s="41">
        <f>'jan-feb'!M182</f>
        <v>3332177.8336430644</v>
      </c>
      <c r="O182" s="41">
        <f t="shared" si="34"/>
        <v>2742254.285270982</v>
      </c>
      <c r="Q182" s="4"/>
      <c r="R182" s="4"/>
      <c r="S182" s="4"/>
      <c r="T182" s="4"/>
    </row>
    <row r="183" spans="1:20" s="34" customFormat="1" x14ac:dyDescent="0.3">
      <c r="A183" s="33">
        <v>3440</v>
      </c>
      <c r="B183" s="34" t="s">
        <v>123</v>
      </c>
      <c r="C183" s="36">
        <v>43726733</v>
      </c>
      <c r="D183" s="36">
        <v>5100</v>
      </c>
      <c r="E183" s="37">
        <f t="shared" si="28"/>
        <v>8573.8692156862744</v>
      </c>
      <c r="F183" s="38">
        <f t="shared" si="25"/>
        <v>0.92941522949158017</v>
      </c>
      <c r="G183" s="39">
        <f t="shared" si="26"/>
        <v>390.68733011152142</v>
      </c>
      <c r="H183" s="39">
        <f t="shared" si="27"/>
        <v>0</v>
      </c>
      <c r="I183" s="37">
        <f t="shared" si="29"/>
        <v>390.68733011152142</v>
      </c>
      <c r="J183" s="40">
        <f t="shared" si="30"/>
        <v>-91.159396721543416</v>
      </c>
      <c r="K183" s="37">
        <f t="shared" si="31"/>
        <v>299.52793338997799</v>
      </c>
      <c r="L183" s="37">
        <f t="shared" si="32"/>
        <v>1992505.3835687593</v>
      </c>
      <c r="M183" s="37">
        <f t="shared" si="33"/>
        <v>1527592.4602888878</v>
      </c>
      <c r="N183" s="41">
        <f>'jan-feb'!M183</f>
        <v>158862.76106559942</v>
      </c>
      <c r="O183" s="41">
        <f t="shared" si="34"/>
        <v>1368729.6992232883</v>
      </c>
      <c r="Q183" s="4"/>
      <c r="R183" s="4"/>
      <c r="S183" s="4"/>
      <c r="T183" s="4"/>
    </row>
    <row r="184" spans="1:20" s="34" customFormat="1" x14ac:dyDescent="0.3">
      <c r="A184" s="33">
        <v>3441</v>
      </c>
      <c r="B184" s="34" t="s">
        <v>124</v>
      </c>
      <c r="C184" s="36">
        <v>47140784</v>
      </c>
      <c r="D184" s="36">
        <v>6106</v>
      </c>
      <c r="E184" s="37">
        <f t="shared" si="28"/>
        <v>7720.4035375040939</v>
      </c>
      <c r="F184" s="38">
        <f t="shared" si="25"/>
        <v>0.83689877289580661</v>
      </c>
      <c r="G184" s="39">
        <f t="shared" si="26"/>
        <v>902.76673702082974</v>
      </c>
      <c r="H184" s="39">
        <f t="shared" si="27"/>
        <v>203.73841312329216</v>
      </c>
      <c r="I184" s="37">
        <f t="shared" si="29"/>
        <v>1106.5051501441219</v>
      </c>
      <c r="J184" s="40">
        <f t="shared" si="30"/>
        <v>-91.159396721543416</v>
      </c>
      <c r="K184" s="37">
        <f t="shared" si="31"/>
        <v>1015.3457534225785</v>
      </c>
      <c r="L184" s="37">
        <f t="shared" si="32"/>
        <v>6756320.4467800083</v>
      </c>
      <c r="M184" s="37">
        <f t="shared" si="33"/>
        <v>6199701.1703982642</v>
      </c>
      <c r="N184" s="41">
        <f>'jan-feb'!M184</f>
        <v>2728593.1422870099</v>
      </c>
      <c r="O184" s="41">
        <f t="shared" si="34"/>
        <v>3471108.0281112543</v>
      </c>
      <c r="Q184" s="4"/>
      <c r="R184" s="4"/>
      <c r="S184" s="4"/>
      <c r="T184" s="4"/>
    </row>
    <row r="185" spans="1:20" s="34" customFormat="1" x14ac:dyDescent="0.3">
      <c r="A185" s="33">
        <v>3442</v>
      </c>
      <c r="B185" s="34" t="s">
        <v>125</v>
      </c>
      <c r="C185" s="36">
        <v>109554382</v>
      </c>
      <c r="D185" s="36">
        <v>14973</v>
      </c>
      <c r="E185" s="37">
        <f t="shared" si="28"/>
        <v>7316.7956989247314</v>
      </c>
      <c r="F185" s="38">
        <f t="shared" si="25"/>
        <v>0.79314731570871289</v>
      </c>
      <c r="G185" s="39">
        <f t="shared" si="26"/>
        <v>1144.9314401684471</v>
      </c>
      <c r="H185" s="39">
        <f t="shared" si="27"/>
        <v>345.00115662606908</v>
      </c>
      <c r="I185" s="37">
        <f t="shared" si="29"/>
        <v>1489.9325967945163</v>
      </c>
      <c r="J185" s="40">
        <f t="shared" si="30"/>
        <v>-91.159396721543416</v>
      </c>
      <c r="K185" s="37">
        <f t="shared" si="31"/>
        <v>1398.7732000729729</v>
      </c>
      <c r="L185" s="37">
        <f t="shared" si="32"/>
        <v>22308760.771804292</v>
      </c>
      <c r="M185" s="37">
        <f t="shared" si="33"/>
        <v>20943831.124692623</v>
      </c>
      <c r="N185" s="41">
        <f>'jan-feb'!M185</f>
        <v>9752466.078253096</v>
      </c>
      <c r="O185" s="41">
        <f t="shared" si="34"/>
        <v>11191365.046439527</v>
      </c>
      <c r="Q185" s="4"/>
      <c r="R185" s="4"/>
      <c r="S185" s="4"/>
      <c r="T185" s="4"/>
    </row>
    <row r="186" spans="1:20" s="34" customFormat="1" x14ac:dyDescent="0.3">
      <c r="A186" s="33">
        <v>3443</v>
      </c>
      <c r="B186" s="34" t="s">
        <v>126</v>
      </c>
      <c r="C186" s="36">
        <v>97080663</v>
      </c>
      <c r="D186" s="36">
        <v>13427</v>
      </c>
      <c r="E186" s="37">
        <f t="shared" si="28"/>
        <v>7230.257168392046</v>
      </c>
      <c r="F186" s="38">
        <f t="shared" si="25"/>
        <v>0.78376646020560481</v>
      </c>
      <c r="G186" s="39">
        <f t="shared" si="26"/>
        <v>1196.8545584880585</v>
      </c>
      <c r="H186" s="39">
        <f t="shared" si="27"/>
        <v>375.28964231250893</v>
      </c>
      <c r="I186" s="37">
        <f t="shared" si="29"/>
        <v>1572.1442008005674</v>
      </c>
      <c r="J186" s="40">
        <f t="shared" si="30"/>
        <v>-91.159396721543416</v>
      </c>
      <c r="K186" s="37">
        <f t="shared" si="31"/>
        <v>1480.9848040790241</v>
      </c>
      <c r="L186" s="37">
        <f t="shared" si="32"/>
        <v>21109180.184149221</v>
      </c>
      <c r="M186" s="37">
        <f t="shared" si="33"/>
        <v>19885182.964369059</v>
      </c>
      <c r="N186" s="41">
        <f>'jan-feb'!M186</f>
        <v>9481349.7230818328</v>
      </c>
      <c r="O186" s="41">
        <f t="shared" si="34"/>
        <v>10403833.241287226</v>
      </c>
      <c r="Q186" s="4"/>
      <c r="R186" s="4"/>
      <c r="S186" s="4"/>
      <c r="T186" s="4"/>
    </row>
    <row r="187" spans="1:20" s="34" customFormat="1" x14ac:dyDescent="0.3">
      <c r="A187" s="33">
        <v>3446</v>
      </c>
      <c r="B187" s="34" t="s">
        <v>129</v>
      </c>
      <c r="C187" s="36">
        <v>104455694</v>
      </c>
      <c r="D187" s="36">
        <v>13630</v>
      </c>
      <c r="E187" s="37">
        <f t="shared" si="28"/>
        <v>7663.6606016140868</v>
      </c>
      <c r="F187" s="38">
        <f t="shared" si="25"/>
        <v>0.83074778698086515</v>
      </c>
      <c r="G187" s="39">
        <f t="shared" si="26"/>
        <v>936.81249855483395</v>
      </c>
      <c r="H187" s="39">
        <f t="shared" si="27"/>
        <v>223.5984406847947</v>
      </c>
      <c r="I187" s="37">
        <f t="shared" si="29"/>
        <v>1160.4109392396285</v>
      </c>
      <c r="J187" s="40">
        <f t="shared" si="30"/>
        <v>-91.159396721543416</v>
      </c>
      <c r="K187" s="37">
        <f t="shared" si="31"/>
        <v>1069.2515425180852</v>
      </c>
      <c r="L187" s="37">
        <f t="shared" si="32"/>
        <v>15816401.101836137</v>
      </c>
      <c r="M187" s="37">
        <f t="shared" si="33"/>
        <v>14573898.524521502</v>
      </c>
      <c r="N187" s="41">
        <f>'jan-feb'!M187</f>
        <v>7486402.9085279983</v>
      </c>
      <c r="O187" s="41">
        <f t="shared" si="34"/>
        <v>7087495.6159935035</v>
      </c>
      <c r="Q187" s="4"/>
      <c r="R187" s="4"/>
      <c r="S187" s="4"/>
      <c r="T187" s="4"/>
    </row>
    <row r="188" spans="1:20" s="34" customFormat="1" x14ac:dyDescent="0.3">
      <c r="A188" s="33">
        <v>3447</v>
      </c>
      <c r="B188" s="34" t="s">
        <v>130</v>
      </c>
      <c r="C188" s="36">
        <v>36540484</v>
      </c>
      <c r="D188" s="36">
        <v>5617</v>
      </c>
      <c r="E188" s="37">
        <f t="shared" si="28"/>
        <v>6505.3380808260636</v>
      </c>
      <c r="F188" s="38">
        <f t="shared" si="25"/>
        <v>0.70518457107434684</v>
      </c>
      <c r="G188" s="39">
        <f t="shared" si="26"/>
        <v>1631.8060110276479</v>
      </c>
      <c r="H188" s="39">
        <f t="shared" si="27"/>
        <v>629.0113229606028</v>
      </c>
      <c r="I188" s="37">
        <f t="shared" si="29"/>
        <v>2260.8173339882505</v>
      </c>
      <c r="J188" s="40">
        <f t="shared" si="30"/>
        <v>-91.159396721543416</v>
      </c>
      <c r="K188" s="37">
        <f t="shared" si="31"/>
        <v>2169.657937266707</v>
      </c>
      <c r="L188" s="37">
        <f t="shared" si="32"/>
        <v>12699010.965012003</v>
      </c>
      <c r="M188" s="37">
        <f t="shared" si="33"/>
        <v>12186968.633627092</v>
      </c>
      <c r="N188" s="41">
        <f>'jan-feb'!M188</f>
        <v>5522764.3027147297</v>
      </c>
      <c r="O188" s="41">
        <f t="shared" si="34"/>
        <v>6664204.3309123628</v>
      </c>
      <c r="Q188" s="4"/>
      <c r="R188" s="4"/>
      <c r="S188" s="4"/>
      <c r="T188" s="4"/>
    </row>
    <row r="189" spans="1:20" s="34" customFormat="1" x14ac:dyDescent="0.3">
      <c r="A189" s="33">
        <v>3448</v>
      </c>
      <c r="B189" s="34" t="s">
        <v>131</v>
      </c>
      <c r="C189" s="36">
        <v>47881174</v>
      </c>
      <c r="D189" s="36">
        <v>6633</v>
      </c>
      <c r="E189" s="37">
        <f t="shared" si="28"/>
        <v>7218.6301824212269</v>
      </c>
      <c r="F189" s="38">
        <f t="shared" si="25"/>
        <v>0.7825060843399928</v>
      </c>
      <c r="G189" s="39">
        <f t="shared" si="26"/>
        <v>1203.8307500705498</v>
      </c>
      <c r="H189" s="39">
        <f t="shared" si="27"/>
        <v>379.35908740229564</v>
      </c>
      <c r="I189" s="37">
        <f t="shared" si="29"/>
        <v>1583.1898374728455</v>
      </c>
      <c r="J189" s="40">
        <f t="shared" si="30"/>
        <v>-91.159396721543416</v>
      </c>
      <c r="K189" s="37">
        <f t="shared" si="31"/>
        <v>1492.0304407513022</v>
      </c>
      <c r="L189" s="37">
        <f t="shared" si="32"/>
        <v>10501298.191957384</v>
      </c>
      <c r="M189" s="37">
        <f t="shared" si="33"/>
        <v>9896637.9135033879</v>
      </c>
      <c r="N189" s="41">
        <f>'jan-feb'!M189</f>
        <v>2038838.5380019224</v>
      </c>
      <c r="O189" s="41">
        <f t="shared" si="34"/>
        <v>7857799.3755014651</v>
      </c>
      <c r="Q189" s="4"/>
      <c r="R189" s="4"/>
      <c r="S189" s="4"/>
      <c r="T189" s="4"/>
    </row>
    <row r="190" spans="1:20" s="34" customFormat="1" x14ac:dyDescent="0.3">
      <c r="A190" s="33">
        <v>3449</v>
      </c>
      <c r="B190" s="34" t="s">
        <v>132</v>
      </c>
      <c r="C190" s="36">
        <v>22248778</v>
      </c>
      <c r="D190" s="36">
        <v>2954</v>
      </c>
      <c r="E190" s="37">
        <f t="shared" si="28"/>
        <v>7531.7461069735955</v>
      </c>
      <c r="F190" s="38">
        <f t="shared" si="25"/>
        <v>0.81644813565363827</v>
      </c>
      <c r="G190" s="39">
        <f t="shared" si="26"/>
        <v>1015.9611953391287</v>
      </c>
      <c r="H190" s="39">
        <f t="shared" si="27"/>
        <v>269.76851380896665</v>
      </c>
      <c r="I190" s="37">
        <f t="shared" si="29"/>
        <v>1285.7297091480955</v>
      </c>
      <c r="J190" s="40">
        <f t="shared" si="30"/>
        <v>-91.159396721543416</v>
      </c>
      <c r="K190" s="37">
        <f t="shared" si="31"/>
        <v>1194.5703124265522</v>
      </c>
      <c r="L190" s="37">
        <f t="shared" si="32"/>
        <v>3798045.5608234741</v>
      </c>
      <c r="M190" s="37">
        <f t="shared" si="33"/>
        <v>3528760.7029080349</v>
      </c>
      <c r="N190" s="41">
        <f>'jan-feb'!M190</f>
        <v>409307.41587995738</v>
      </c>
      <c r="O190" s="41">
        <f t="shared" si="34"/>
        <v>3119453.2870280775</v>
      </c>
      <c r="Q190" s="4"/>
      <c r="R190" s="4"/>
      <c r="S190" s="4"/>
      <c r="T190" s="4"/>
    </row>
    <row r="191" spans="1:20" s="34" customFormat="1" x14ac:dyDescent="0.3">
      <c r="A191" s="33">
        <v>3450</v>
      </c>
      <c r="B191" s="34" t="s">
        <v>133</v>
      </c>
      <c r="C191" s="36">
        <v>7918921</v>
      </c>
      <c r="D191" s="36">
        <v>1279</v>
      </c>
      <c r="E191" s="37">
        <f t="shared" si="28"/>
        <v>6191.4941360437842</v>
      </c>
      <c r="F191" s="38">
        <f t="shared" si="25"/>
        <v>0.6711636017049164</v>
      </c>
      <c r="G191" s="39">
        <f t="shared" si="26"/>
        <v>1820.1123778970154</v>
      </c>
      <c r="H191" s="39">
        <f t="shared" si="27"/>
        <v>738.85670363440056</v>
      </c>
      <c r="I191" s="37">
        <f t="shared" si="29"/>
        <v>2558.9690815314161</v>
      </c>
      <c r="J191" s="40">
        <f t="shared" si="30"/>
        <v>-91.159396721543416</v>
      </c>
      <c r="K191" s="37">
        <f t="shared" si="31"/>
        <v>2467.8096848098726</v>
      </c>
      <c r="L191" s="37">
        <f t="shared" si="32"/>
        <v>3272921.4552786811</v>
      </c>
      <c r="M191" s="37">
        <f t="shared" si="33"/>
        <v>3156328.586871827</v>
      </c>
      <c r="N191" s="41">
        <f>'jan-feb'!M191</f>
        <v>1516892.1541164566</v>
      </c>
      <c r="O191" s="41">
        <f t="shared" si="34"/>
        <v>1639436.4327553704</v>
      </c>
      <c r="Q191" s="4"/>
      <c r="R191" s="4"/>
      <c r="S191" s="4"/>
      <c r="T191" s="4"/>
    </row>
    <row r="192" spans="1:20" s="34" customFormat="1" x14ac:dyDescent="0.3">
      <c r="A192" s="33">
        <v>3451</v>
      </c>
      <c r="B192" s="34" t="s">
        <v>134</v>
      </c>
      <c r="C192" s="36">
        <v>53128130</v>
      </c>
      <c r="D192" s="36">
        <v>6413</v>
      </c>
      <c r="E192" s="37">
        <f t="shared" si="28"/>
        <v>8284.4425385934828</v>
      </c>
      <c r="F192" s="38">
        <f t="shared" si="25"/>
        <v>0.8980411141716218</v>
      </c>
      <c r="G192" s="39">
        <f t="shared" si="26"/>
        <v>564.34333636719634</v>
      </c>
      <c r="H192" s="39">
        <f t="shared" si="27"/>
        <v>6.3247627420060777</v>
      </c>
      <c r="I192" s="37">
        <f t="shared" si="29"/>
        <v>570.66809910920244</v>
      </c>
      <c r="J192" s="40">
        <f t="shared" si="30"/>
        <v>-91.159396721543416</v>
      </c>
      <c r="K192" s="37">
        <f t="shared" si="31"/>
        <v>479.50870238765901</v>
      </c>
      <c r="L192" s="37">
        <f t="shared" si="32"/>
        <v>3659694.5195873152</v>
      </c>
      <c r="M192" s="37">
        <f t="shared" si="33"/>
        <v>3075089.3084120573</v>
      </c>
      <c r="N192" s="41">
        <f>'jan-feb'!M192</f>
        <v>392058.02594386111</v>
      </c>
      <c r="O192" s="41">
        <f t="shared" si="34"/>
        <v>2683031.282468196</v>
      </c>
      <c r="Q192" s="4"/>
      <c r="R192" s="4"/>
      <c r="S192" s="4"/>
      <c r="T192" s="4"/>
    </row>
    <row r="193" spans="1:20" s="34" customFormat="1" x14ac:dyDescent="0.3">
      <c r="A193" s="33">
        <v>3452</v>
      </c>
      <c r="B193" s="34" t="s">
        <v>135</v>
      </c>
      <c r="C193" s="36">
        <v>17534644</v>
      </c>
      <c r="D193" s="36">
        <v>2125</v>
      </c>
      <c r="E193" s="37">
        <f t="shared" si="28"/>
        <v>8251.5971764705882</v>
      </c>
      <c r="F193" s="38">
        <f t="shared" si="25"/>
        <v>0.89448064701178531</v>
      </c>
      <c r="G193" s="39">
        <f t="shared" si="26"/>
        <v>584.05055364093312</v>
      </c>
      <c r="H193" s="39">
        <f t="shared" si="27"/>
        <v>17.820639485019182</v>
      </c>
      <c r="I193" s="37">
        <f t="shared" si="29"/>
        <v>601.87119312595235</v>
      </c>
      <c r="J193" s="40">
        <f t="shared" si="30"/>
        <v>-91.159396721543416</v>
      </c>
      <c r="K193" s="37">
        <f t="shared" si="31"/>
        <v>510.71179640440891</v>
      </c>
      <c r="L193" s="37">
        <f t="shared" si="32"/>
        <v>1278976.2853926488</v>
      </c>
      <c r="M193" s="37">
        <f t="shared" si="33"/>
        <v>1085262.567359369</v>
      </c>
      <c r="N193" s="41">
        <f>'jan-feb'!M193</f>
        <v>353029.21711066656</v>
      </c>
      <c r="O193" s="41">
        <f t="shared" si="34"/>
        <v>732233.35024870245</v>
      </c>
      <c r="Q193" s="4"/>
      <c r="R193" s="4"/>
      <c r="S193" s="4"/>
      <c r="T193" s="4"/>
    </row>
    <row r="194" spans="1:20" s="34" customFormat="1" x14ac:dyDescent="0.3">
      <c r="A194" s="33">
        <v>3453</v>
      </c>
      <c r="B194" s="34" t="s">
        <v>136</v>
      </c>
      <c r="C194" s="36">
        <v>27975957</v>
      </c>
      <c r="D194" s="36">
        <v>3229</v>
      </c>
      <c r="E194" s="37">
        <f t="shared" si="28"/>
        <v>8663.9693403530509</v>
      </c>
      <c r="F194" s="38">
        <f t="shared" si="25"/>
        <v>0.93918216504165664</v>
      </c>
      <c r="G194" s="39">
        <f t="shared" si="26"/>
        <v>336.62725531145549</v>
      </c>
      <c r="H194" s="39">
        <f t="shared" si="27"/>
        <v>0</v>
      </c>
      <c r="I194" s="37">
        <f t="shared" si="29"/>
        <v>336.62725531145549</v>
      </c>
      <c r="J194" s="40">
        <f t="shared" si="30"/>
        <v>-91.159396721543416</v>
      </c>
      <c r="K194" s="37">
        <f t="shared" si="31"/>
        <v>245.46785858991205</v>
      </c>
      <c r="L194" s="37">
        <f t="shared" si="32"/>
        <v>1086969.4074006898</v>
      </c>
      <c r="M194" s="37">
        <f t="shared" si="33"/>
        <v>792615.71538682608</v>
      </c>
      <c r="N194" s="41">
        <f>'jan-feb'!M194</f>
        <v>180656.72162369004</v>
      </c>
      <c r="O194" s="41">
        <f t="shared" si="34"/>
        <v>611958.99376313598</v>
      </c>
      <c r="Q194" s="4"/>
      <c r="R194" s="4"/>
      <c r="S194" s="4"/>
      <c r="T194" s="4"/>
    </row>
    <row r="195" spans="1:20" s="34" customFormat="1" x14ac:dyDescent="0.3">
      <c r="A195" s="33">
        <v>3454</v>
      </c>
      <c r="B195" s="34" t="s">
        <v>137</v>
      </c>
      <c r="C195" s="36">
        <v>15257277</v>
      </c>
      <c r="D195" s="36">
        <v>1578</v>
      </c>
      <c r="E195" s="37">
        <f t="shared" si="28"/>
        <v>9668.7433460076045</v>
      </c>
      <c r="F195" s="38">
        <f t="shared" si="25"/>
        <v>1.0481005821017253</v>
      </c>
      <c r="G195" s="39">
        <f t="shared" si="26"/>
        <v>-266.23714808127659</v>
      </c>
      <c r="H195" s="39">
        <f t="shared" si="27"/>
        <v>0</v>
      </c>
      <c r="I195" s="37">
        <f t="shared" si="29"/>
        <v>-266.23714808127659</v>
      </c>
      <c r="J195" s="40">
        <f t="shared" si="30"/>
        <v>-91.159396721543416</v>
      </c>
      <c r="K195" s="37">
        <f t="shared" si="31"/>
        <v>-357.39654480282002</v>
      </c>
      <c r="L195" s="37">
        <f t="shared" si="32"/>
        <v>-420122.21967225446</v>
      </c>
      <c r="M195" s="37">
        <f t="shared" si="33"/>
        <v>-563971.74769885</v>
      </c>
      <c r="N195" s="41">
        <f>'jan-feb'!M195</f>
        <v>-1530310.4332232319</v>
      </c>
      <c r="O195" s="41">
        <f t="shared" si="34"/>
        <v>966338.68552438193</v>
      </c>
      <c r="Q195" s="4"/>
      <c r="R195" s="4"/>
      <c r="S195" s="4"/>
      <c r="T195" s="4"/>
    </row>
    <row r="196" spans="1:20" s="34" customFormat="1" x14ac:dyDescent="0.3">
      <c r="A196" s="33">
        <v>3801</v>
      </c>
      <c r="B196" s="34" t="s">
        <v>155</v>
      </c>
      <c r="C196" s="36">
        <v>205018426</v>
      </c>
      <c r="D196" s="36">
        <v>27351</v>
      </c>
      <c r="E196" s="37">
        <f t="shared" si="28"/>
        <v>7495.829256699938</v>
      </c>
      <c r="F196" s="38">
        <f t="shared" si="25"/>
        <v>0.81255471638166787</v>
      </c>
      <c r="G196" s="39">
        <f t="shared" si="26"/>
        <v>1037.5113055033232</v>
      </c>
      <c r="H196" s="39">
        <f t="shared" si="27"/>
        <v>282.33941140474673</v>
      </c>
      <c r="I196" s="37">
        <f t="shared" si="29"/>
        <v>1319.8507169080699</v>
      </c>
      <c r="J196" s="40">
        <f t="shared" si="30"/>
        <v>-91.159396721543416</v>
      </c>
      <c r="K196" s="37">
        <f t="shared" si="31"/>
        <v>1228.6913201865266</v>
      </c>
      <c r="L196" s="37">
        <f t="shared" si="32"/>
        <v>36099236.958152622</v>
      </c>
      <c r="M196" s="37">
        <f t="shared" si="33"/>
        <v>33605936.298421688</v>
      </c>
      <c r="N196" s="41">
        <f>'jan-feb'!M196</f>
        <v>16825043.250187028</v>
      </c>
      <c r="O196" s="41">
        <f t="shared" si="34"/>
        <v>16780893.04823466</v>
      </c>
      <c r="Q196" s="4"/>
      <c r="R196" s="4"/>
      <c r="S196" s="4"/>
      <c r="T196" s="4"/>
    </row>
    <row r="197" spans="1:20" s="34" customFormat="1" x14ac:dyDescent="0.3">
      <c r="A197" s="33">
        <v>3802</v>
      </c>
      <c r="B197" s="34" t="s">
        <v>160</v>
      </c>
      <c r="C197" s="36">
        <v>198036541</v>
      </c>
      <c r="D197" s="36">
        <v>24699</v>
      </c>
      <c r="E197" s="37">
        <f t="shared" si="28"/>
        <v>8017.9983400137653</v>
      </c>
      <c r="F197" s="38">
        <f t="shared" si="25"/>
        <v>0.86915832044803609</v>
      </c>
      <c r="G197" s="39">
        <f t="shared" si="26"/>
        <v>724.2098555150269</v>
      </c>
      <c r="H197" s="39">
        <f t="shared" si="27"/>
        <v>99.580232244907208</v>
      </c>
      <c r="I197" s="37">
        <f t="shared" si="29"/>
        <v>823.79008775993407</v>
      </c>
      <c r="J197" s="40">
        <f t="shared" si="30"/>
        <v>-91.159396721543416</v>
      </c>
      <c r="K197" s="37">
        <f t="shared" si="31"/>
        <v>732.63069103839064</v>
      </c>
      <c r="L197" s="37">
        <f t="shared" si="32"/>
        <v>20346791.377582613</v>
      </c>
      <c r="M197" s="37">
        <f t="shared" si="33"/>
        <v>18095245.437957209</v>
      </c>
      <c r="N197" s="41">
        <f>'jan-feb'!M197</f>
        <v>9362780.7346539237</v>
      </c>
      <c r="O197" s="41">
        <f t="shared" si="34"/>
        <v>8732464.7033032849</v>
      </c>
      <c r="Q197" s="4"/>
      <c r="R197" s="4"/>
      <c r="S197" s="4"/>
      <c r="T197" s="4"/>
    </row>
    <row r="198" spans="1:20" s="34" customFormat="1" x14ac:dyDescent="0.3">
      <c r="A198" s="33">
        <v>3803</v>
      </c>
      <c r="B198" s="34" t="s">
        <v>156</v>
      </c>
      <c r="C198" s="36">
        <v>483083494</v>
      </c>
      <c r="D198" s="36">
        <v>56293</v>
      </c>
      <c r="E198" s="37">
        <f t="shared" si="28"/>
        <v>8581.5908549908509</v>
      </c>
      <c r="F198" s="38">
        <f t="shared" si="25"/>
        <v>0.93025226222275181</v>
      </c>
      <c r="G198" s="39">
        <f t="shared" si="26"/>
        <v>386.05434652877557</v>
      </c>
      <c r="H198" s="39">
        <f t="shared" si="27"/>
        <v>0</v>
      </c>
      <c r="I198" s="37">
        <f t="shared" si="29"/>
        <v>386.05434652877557</v>
      </c>
      <c r="J198" s="40">
        <f t="shared" si="30"/>
        <v>-91.159396721543416</v>
      </c>
      <c r="K198" s="37">
        <f t="shared" si="31"/>
        <v>294.89494980723214</v>
      </c>
      <c r="L198" s="37">
        <f t="shared" si="32"/>
        <v>21732157.329144362</v>
      </c>
      <c r="M198" s="37">
        <f t="shared" si="33"/>
        <v>16600521.409498518</v>
      </c>
      <c r="N198" s="41">
        <f>'jan-feb'!M198</f>
        <v>12121388.418082649</v>
      </c>
      <c r="O198" s="41">
        <f t="shared" si="34"/>
        <v>4479132.9914158694</v>
      </c>
      <c r="Q198" s="4"/>
      <c r="R198" s="4"/>
      <c r="S198" s="4"/>
      <c r="T198" s="4"/>
    </row>
    <row r="199" spans="1:20" s="34" customFormat="1" x14ac:dyDescent="0.3">
      <c r="A199" s="33">
        <v>3804</v>
      </c>
      <c r="B199" s="34" t="s">
        <v>157</v>
      </c>
      <c r="C199" s="36">
        <v>503834621</v>
      </c>
      <c r="D199" s="36">
        <v>63764</v>
      </c>
      <c r="E199" s="37">
        <f t="shared" si="28"/>
        <v>7901.5529295527258</v>
      </c>
      <c r="F199" s="38">
        <f t="shared" si="25"/>
        <v>0.85653553193046883</v>
      </c>
      <c r="G199" s="39">
        <f t="shared" si="26"/>
        <v>794.07710179165053</v>
      </c>
      <c r="H199" s="39">
        <f t="shared" si="27"/>
        <v>140.33612590627104</v>
      </c>
      <c r="I199" s="37">
        <f t="shared" si="29"/>
        <v>934.41322769792157</v>
      </c>
      <c r="J199" s="40">
        <f t="shared" si="30"/>
        <v>-91.159396721543416</v>
      </c>
      <c r="K199" s="37">
        <f t="shared" si="31"/>
        <v>843.25383097637814</v>
      </c>
      <c r="L199" s="37">
        <f t="shared" si="32"/>
        <v>59581925.050930269</v>
      </c>
      <c r="M199" s="37">
        <f t="shared" si="33"/>
        <v>53769237.278377779</v>
      </c>
      <c r="N199" s="41">
        <f>'jan-feb'!M199</f>
        <v>28804919.357335221</v>
      </c>
      <c r="O199" s="41">
        <f t="shared" si="34"/>
        <v>24964317.921042558</v>
      </c>
      <c r="Q199" s="4"/>
      <c r="R199" s="4"/>
      <c r="S199" s="4"/>
      <c r="T199" s="4"/>
    </row>
    <row r="200" spans="1:20" s="34" customFormat="1" x14ac:dyDescent="0.3">
      <c r="A200" s="33">
        <v>3805</v>
      </c>
      <c r="B200" s="34" t="s">
        <v>158</v>
      </c>
      <c r="C200" s="36">
        <v>371071285</v>
      </c>
      <c r="D200" s="36">
        <v>47204</v>
      </c>
      <c r="E200" s="37">
        <f t="shared" si="28"/>
        <v>7861.0135793576819</v>
      </c>
      <c r="F200" s="38">
        <f t="shared" ref="F200:F263" si="35">IF(ISNUMBER(C200),E200/E$365,"")</f>
        <v>0.85214102945823222</v>
      </c>
      <c r="G200" s="39">
        <f t="shared" ref="G200:G263" si="36">(E$365-E200)*0.6</f>
        <v>818.40071190867695</v>
      </c>
      <c r="H200" s="39">
        <f t="shared" ref="H200:H263" si="37">IF(E200&gt;=E$365*0.9,0,IF(E200&lt;0.9*E$365,(E$365*0.9-E200)*0.35))</f>
        <v>154.52489847453637</v>
      </c>
      <c r="I200" s="37">
        <f t="shared" si="29"/>
        <v>972.92561038321332</v>
      </c>
      <c r="J200" s="40">
        <f t="shared" si="30"/>
        <v>-91.159396721543416</v>
      </c>
      <c r="K200" s="37">
        <f t="shared" si="31"/>
        <v>881.76621366166989</v>
      </c>
      <c r="L200" s="37">
        <f t="shared" si="32"/>
        <v>45925980.512529202</v>
      </c>
      <c r="M200" s="37">
        <f t="shared" si="33"/>
        <v>41622892.349685468</v>
      </c>
      <c r="N200" s="41">
        <f>'jan-feb'!M200</f>
        <v>23463086.343599092</v>
      </c>
      <c r="O200" s="41">
        <f t="shared" si="34"/>
        <v>18159806.006086376</v>
      </c>
      <c r="Q200" s="4"/>
      <c r="R200" s="4"/>
      <c r="S200" s="4"/>
      <c r="T200" s="4"/>
    </row>
    <row r="201" spans="1:20" s="34" customFormat="1" x14ac:dyDescent="0.3">
      <c r="A201" s="33">
        <v>3806</v>
      </c>
      <c r="B201" s="34" t="s">
        <v>162</v>
      </c>
      <c r="C201" s="36">
        <v>308344861</v>
      </c>
      <c r="D201" s="36">
        <v>36397</v>
      </c>
      <c r="E201" s="37">
        <f t="shared" ref="E201:E264" si="38">(C201)/D201</f>
        <v>8471.7108827650627</v>
      </c>
      <c r="F201" s="38">
        <f t="shared" si="35"/>
        <v>0.91834117318771979</v>
      </c>
      <c r="G201" s="39">
        <f t="shared" si="36"/>
        <v>451.98232986424847</v>
      </c>
      <c r="H201" s="39">
        <f t="shared" si="37"/>
        <v>0</v>
      </c>
      <c r="I201" s="37">
        <f t="shared" ref="I201:I264" si="39">G201+H201</f>
        <v>451.98232986424847</v>
      </c>
      <c r="J201" s="40">
        <f t="shared" ref="J201:J264" si="40">I$367</f>
        <v>-91.159396721543416</v>
      </c>
      <c r="K201" s="37">
        <f t="shared" ref="K201:K264" si="41">I201+J201</f>
        <v>360.82293314270504</v>
      </c>
      <c r="L201" s="37">
        <f t="shared" ref="L201:L264" si="42">(I201*D201)</f>
        <v>16450800.860069051</v>
      </c>
      <c r="M201" s="37">
        <f t="shared" ref="M201:M264" si="43">(K201*D201)</f>
        <v>13132872.297595035</v>
      </c>
      <c r="N201" s="41">
        <f>'jan-feb'!M201</f>
        <v>7374346.4354714928</v>
      </c>
      <c r="O201" s="41">
        <f t="shared" ref="O201:O264" si="44">M201-N201</f>
        <v>5758525.8621235425</v>
      </c>
      <c r="Q201" s="4"/>
      <c r="R201" s="4"/>
      <c r="S201" s="4"/>
      <c r="T201" s="4"/>
    </row>
    <row r="202" spans="1:20" s="34" customFormat="1" x14ac:dyDescent="0.3">
      <c r="A202" s="33">
        <v>3807</v>
      </c>
      <c r="B202" s="34" t="s">
        <v>163</v>
      </c>
      <c r="C202" s="36">
        <v>422373172</v>
      </c>
      <c r="D202" s="36">
        <v>54942</v>
      </c>
      <c r="E202" s="37">
        <f t="shared" si="38"/>
        <v>7687.6191620254085</v>
      </c>
      <c r="F202" s="38">
        <f t="shared" si="35"/>
        <v>0.83334491674373079</v>
      </c>
      <c r="G202" s="39">
        <f t="shared" si="36"/>
        <v>922.43736230804097</v>
      </c>
      <c r="H202" s="39">
        <f t="shared" si="37"/>
        <v>215.21294454083207</v>
      </c>
      <c r="I202" s="37">
        <f t="shared" si="39"/>
        <v>1137.650306848873</v>
      </c>
      <c r="J202" s="40">
        <f t="shared" si="40"/>
        <v>-91.159396721543416</v>
      </c>
      <c r="K202" s="37">
        <f t="shared" si="41"/>
        <v>1046.4909101273297</v>
      </c>
      <c r="L202" s="37">
        <f t="shared" si="42"/>
        <v>62504783.158890784</v>
      </c>
      <c r="M202" s="37">
        <f t="shared" si="43"/>
        <v>57496303.584215745</v>
      </c>
      <c r="N202" s="41">
        <f>'jan-feb'!M202</f>
        <v>27626360.233906467</v>
      </c>
      <c r="O202" s="41">
        <f t="shared" si="44"/>
        <v>29869943.350309279</v>
      </c>
      <c r="Q202" s="4"/>
      <c r="R202" s="4"/>
      <c r="S202" s="4"/>
      <c r="T202" s="4"/>
    </row>
    <row r="203" spans="1:20" s="34" customFormat="1" x14ac:dyDescent="0.3">
      <c r="A203" s="33">
        <v>3808</v>
      </c>
      <c r="B203" s="34" t="s">
        <v>164</v>
      </c>
      <c r="C203" s="36">
        <v>100058954</v>
      </c>
      <c r="D203" s="36">
        <v>13049</v>
      </c>
      <c r="E203" s="37">
        <f t="shared" si="38"/>
        <v>7667.940378573071</v>
      </c>
      <c r="F203" s="38">
        <f t="shared" si="35"/>
        <v>0.83121171869995758</v>
      </c>
      <c r="G203" s="39">
        <f t="shared" si="36"/>
        <v>934.24463237944337</v>
      </c>
      <c r="H203" s="39">
        <f t="shared" si="37"/>
        <v>222.10051874915018</v>
      </c>
      <c r="I203" s="37">
        <f t="shared" si="39"/>
        <v>1156.3451511285934</v>
      </c>
      <c r="J203" s="40">
        <f t="shared" si="40"/>
        <v>-91.159396721543416</v>
      </c>
      <c r="K203" s="37">
        <f t="shared" si="41"/>
        <v>1065.1857544070501</v>
      </c>
      <c r="L203" s="37">
        <f t="shared" si="42"/>
        <v>15089147.877077015</v>
      </c>
      <c r="M203" s="37">
        <f t="shared" si="43"/>
        <v>13899608.909257596</v>
      </c>
      <c r="N203" s="41">
        <f>'jan-feb'!M203</f>
        <v>4173651.6277682935</v>
      </c>
      <c r="O203" s="41">
        <f t="shared" si="44"/>
        <v>9725957.2814893033</v>
      </c>
      <c r="Q203" s="4"/>
      <c r="R203" s="4"/>
      <c r="S203" s="4"/>
      <c r="T203" s="4"/>
    </row>
    <row r="204" spans="1:20" s="34" customFormat="1" x14ac:dyDescent="0.3">
      <c r="A204" s="33">
        <v>3811</v>
      </c>
      <c r="B204" s="34" t="s">
        <v>161</v>
      </c>
      <c r="C204" s="36">
        <v>244958313</v>
      </c>
      <c r="D204" s="36">
        <v>26730</v>
      </c>
      <c r="E204" s="37">
        <f t="shared" si="38"/>
        <v>9164.1718294051625</v>
      </c>
      <c r="F204" s="38">
        <f t="shared" si="35"/>
        <v>0.99340457028946239</v>
      </c>
      <c r="G204" s="39">
        <f t="shared" si="36"/>
        <v>36.505761880188579</v>
      </c>
      <c r="H204" s="39">
        <f t="shared" si="37"/>
        <v>0</v>
      </c>
      <c r="I204" s="37">
        <f t="shared" si="39"/>
        <v>36.505761880188579</v>
      </c>
      <c r="J204" s="40">
        <f t="shared" si="40"/>
        <v>-91.159396721543416</v>
      </c>
      <c r="K204" s="37">
        <f t="shared" si="41"/>
        <v>-54.653634841354837</v>
      </c>
      <c r="L204" s="37">
        <f t="shared" si="42"/>
        <v>975799.01505744073</v>
      </c>
      <c r="M204" s="37">
        <f t="shared" si="43"/>
        <v>-1460891.6593094147</v>
      </c>
      <c r="N204" s="41">
        <f>'jan-feb'!M204</f>
        <v>3548254.2782908804</v>
      </c>
      <c r="O204" s="41">
        <f t="shared" si="44"/>
        <v>-5009145.9376002951</v>
      </c>
      <c r="Q204" s="4"/>
      <c r="R204" s="4"/>
      <c r="S204" s="4"/>
      <c r="T204" s="4"/>
    </row>
    <row r="205" spans="1:20" s="34" customFormat="1" x14ac:dyDescent="0.3">
      <c r="A205" s="33">
        <v>3812</v>
      </c>
      <c r="B205" s="34" t="s">
        <v>165</v>
      </c>
      <c r="C205" s="36">
        <v>18038158</v>
      </c>
      <c r="D205" s="36">
        <v>2340</v>
      </c>
      <c r="E205" s="37">
        <f t="shared" si="38"/>
        <v>7708.6145299145301</v>
      </c>
      <c r="F205" s="38">
        <f t="shared" si="35"/>
        <v>0.83562083373920204</v>
      </c>
      <c r="G205" s="39">
        <f t="shared" si="36"/>
        <v>909.84014157456807</v>
      </c>
      <c r="H205" s="39">
        <f t="shared" si="37"/>
        <v>207.86456577963952</v>
      </c>
      <c r="I205" s="37">
        <f t="shared" si="39"/>
        <v>1117.7047073542076</v>
      </c>
      <c r="J205" s="40">
        <f t="shared" si="40"/>
        <v>-91.159396721543416</v>
      </c>
      <c r="K205" s="37">
        <f t="shared" si="41"/>
        <v>1026.5453106326643</v>
      </c>
      <c r="L205" s="37">
        <f t="shared" si="42"/>
        <v>2615429.015208846</v>
      </c>
      <c r="M205" s="37">
        <f t="shared" si="43"/>
        <v>2402116.0268804342</v>
      </c>
      <c r="N205" s="41">
        <f>'jan-feb'!M205</f>
        <v>1154461.1019409769</v>
      </c>
      <c r="O205" s="41">
        <f t="shared" si="44"/>
        <v>1247654.9249394573</v>
      </c>
      <c r="Q205" s="4"/>
      <c r="R205" s="4"/>
      <c r="S205" s="4"/>
      <c r="T205" s="4"/>
    </row>
    <row r="206" spans="1:20" s="34" customFormat="1" x14ac:dyDescent="0.3">
      <c r="A206" s="33">
        <v>3813</v>
      </c>
      <c r="B206" s="34" t="s">
        <v>166</v>
      </c>
      <c r="C206" s="36">
        <v>114119894</v>
      </c>
      <c r="D206" s="36">
        <v>14061</v>
      </c>
      <c r="E206" s="37">
        <f t="shared" si="38"/>
        <v>8116.058175094232</v>
      </c>
      <c r="F206" s="38">
        <f t="shared" si="35"/>
        <v>0.87978809585427586</v>
      </c>
      <c r="G206" s="39">
        <f t="shared" si="36"/>
        <v>665.37395446674691</v>
      </c>
      <c r="H206" s="39">
        <f t="shared" si="37"/>
        <v>65.259289966743879</v>
      </c>
      <c r="I206" s="37">
        <f t="shared" si="39"/>
        <v>730.63324443349074</v>
      </c>
      <c r="J206" s="40">
        <f t="shared" si="40"/>
        <v>-91.159396721543416</v>
      </c>
      <c r="K206" s="37">
        <f t="shared" si="41"/>
        <v>639.47384771194731</v>
      </c>
      <c r="L206" s="37">
        <f t="shared" si="42"/>
        <v>10273434.049979314</v>
      </c>
      <c r="M206" s="37">
        <f t="shared" si="43"/>
        <v>8991641.7726776917</v>
      </c>
      <c r="N206" s="41">
        <f>'jan-feb'!M206</f>
        <v>5076043.8308299454</v>
      </c>
      <c r="O206" s="41">
        <f t="shared" si="44"/>
        <v>3915597.9418477463</v>
      </c>
      <c r="Q206" s="4"/>
      <c r="R206" s="4"/>
      <c r="S206" s="4"/>
      <c r="T206" s="4"/>
    </row>
    <row r="207" spans="1:20" s="34" customFormat="1" x14ac:dyDescent="0.3">
      <c r="A207" s="33">
        <v>3814</v>
      </c>
      <c r="B207" s="34" t="s">
        <v>167</v>
      </c>
      <c r="C207" s="36">
        <v>75737492</v>
      </c>
      <c r="D207" s="36">
        <v>10380</v>
      </c>
      <c r="E207" s="37">
        <f t="shared" si="38"/>
        <v>7296.4828516377647</v>
      </c>
      <c r="F207" s="38">
        <f t="shared" si="35"/>
        <v>0.79094538456795049</v>
      </c>
      <c r="G207" s="39">
        <f t="shared" si="36"/>
        <v>1157.1191485406273</v>
      </c>
      <c r="H207" s="39">
        <f t="shared" si="37"/>
        <v>352.11065317650741</v>
      </c>
      <c r="I207" s="37">
        <f t="shared" si="39"/>
        <v>1509.2298017171347</v>
      </c>
      <c r="J207" s="40">
        <f t="shared" si="40"/>
        <v>-91.159396721543416</v>
      </c>
      <c r="K207" s="37">
        <f t="shared" si="41"/>
        <v>1418.0704049955914</v>
      </c>
      <c r="L207" s="37">
        <f t="shared" si="42"/>
        <v>15665805.341823859</v>
      </c>
      <c r="M207" s="37">
        <f t="shared" si="43"/>
        <v>14719570.803854238</v>
      </c>
      <c r="N207" s="41">
        <f>'jan-feb'!M207</f>
        <v>6929056.5752766402</v>
      </c>
      <c r="O207" s="41">
        <f t="shared" si="44"/>
        <v>7790514.228577598</v>
      </c>
      <c r="Q207" s="4"/>
      <c r="R207" s="4"/>
      <c r="S207" s="4"/>
      <c r="T207" s="4"/>
    </row>
    <row r="208" spans="1:20" s="34" customFormat="1" x14ac:dyDescent="0.3">
      <c r="A208" s="33">
        <v>3815</v>
      </c>
      <c r="B208" s="34" t="s">
        <v>168</v>
      </c>
      <c r="C208" s="36">
        <v>27102166</v>
      </c>
      <c r="D208" s="36">
        <v>4060</v>
      </c>
      <c r="E208" s="37">
        <f t="shared" si="38"/>
        <v>6675.4103448275864</v>
      </c>
      <c r="F208" s="38">
        <f t="shared" si="35"/>
        <v>0.72362055934297309</v>
      </c>
      <c r="G208" s="39">
        <f t="shared" si="36"/>
        <v>1529.7626526267343</v>
      </c>
      <c r="H208" s="39">
        <f t="shared" si="37"/>
        <v>569.48603056006982</v>
      </c>
      <c r="I208" s="37">
        <f t="shared" si="39"/>
        <v>2099.2486831868041</v>
      </c>
      <c r="J208" s="40">
        <f t="shared" si="40"/>
        <v>-91.159396721543416</v>
      </c>
      <c r="K208" s="37">
        <f t="shared" si="41"/>
        <v>2008.0892864652608</v>
      </c>
      <c r="L208" s="37">
        <f t="shared" si="42"/>
        <v>8522949.6537384242</v>
      </c>
      <c r="M208" s="37">
        <f t="shared" si="43"/>
        <v>8152842.5030489592</v>
      </c>
      <c r="N208" s="41">
        <f>'jan-feb'!M208</f>
        <v>3400412.6089232322</v>
      </c>
      <c r="O208" s="41">
        <f t="shared" si="44"/>
        <v>4752429.894125727</v>
      </c>
      <c r="Q208" s="4"/>
      <c r="R208" s="4"/>
      <c r="S208" s="4"/>
      <c r="T208" s="4"/>
    </row>
    <row r="209" spans="1:20" s="34" customFormat="1" x14ac:dyDescent="0.3">
      <c r="A209" s="33">
        <v>3816</v>
      </c>
      <c r="B209" s="34" t="s">
        <v>169</v>
      </c>
      <c r="C209" s="36">
        <v>47096081</v>
      </c>
      <c r="D209" s="36">
        <v>6515</v>
      </c>
      <c r="E209" s="37">
        <f t="shared" si="38"/>
        <v>7228.8689178818113</v>
      </c>
      <c r="F209" s="38">
        <f t="shared" si="35"/>
        <v>0.78361597258629279</v>
      </c>
      <c r="G209" s="39">
        <f t="shared" si="36"/>
        <v>1197.6875087941992</v>
      </c>
      <c r="H209" s="39">
        <f t="shared" si="37"/>
        <v>375.7755299910911</v>
      </c>
      <c r="I209" s="37">
        <f t="shared" si="39"/>
        <v>1573.4630387852903</v>
      </c>
      <c r="J209" s="40">
        <f t="shared" si="40"/>
        <v>-91.159396721543416</v>
      </c>
      <c r="K209" s="37">
        <f t="shared" si="41"/>
        <v>1482.303642063747</v>
      </c>
      <c r="L209" s="37">
        <f t="shared" si="42"/>
        <v>10251111.697686167</v>
      </c>
      <c r="M209" s="37">
        <f t="shared" si="43"/>
        <v>9657208.2280453127</v>
      </c>
      <c r="N209" s="41">
        <f>'jan-feb'!M209</f>
        <v>3583899.3873484875</v>
      </c>
      <c r="O209" s="41">
        <f t="shared" si="44"/>
        <v>6073308.8406968247</v>
      </c>
      <c r="Q209" s="4"/>
      <c r="R209" s="4"/>
      <c r="S209" s="4"/>
      <c r="T209" s="4"/>
    </row>
    <row r="210" spans="1:20" s="34" customFormat="1" x14ac:dyDescent="0.3">
      <c r="A210" s="33">
        <v>3817</v>
      </c>
      <c r="B210" s="34" t="s">
        <v>425</v>
      </c>
      <c r="C210" s="36">
        <v>74725503</v>
      </c>
      <c r="D210" s="36">
        <v>10444</v>
      </c>
      <c r="E210" s="37">
        <f t="shared" si="38"/>
        <v>7154.8738988893147</v>
      </c>
      <c r="F210" s="38">
        <f t="shared" si="35"/>
        <v>0.77559484515501309</v>
      </c>
      <c r="G210" s="39">
        <f t="shared" si="36"/>
        <v>1242.0845201896973</v>
      </c>
      <c r="H210" s="39">
        <f t="shared" si="37"/>
        <v>401.67378663846489</v>
      </c>
      <c r="I210" s="37">
        <f t="shared" si="39"/>
        <v>1643.7583068281622</v>
      </c>
      <c r="J210" s="40">
        <f t="shared" si="40"/>
        <v>-91.159396721543416</v>
      </c>
      <c r="K210" s="37">
        <f t="shared" si="41"/>
        <v>1552.5989101066189</v>
      </c>
      <c r="L210" s="37">
        <f t="shared" si="42"/>
        <v>17167411.756513327</v>
      </c>
      <c r="M210" s="37">
        <f t="shared" si="43"/>
        <v>16215343.017153528</v>
      </c>
      <c r="N210" s="41">
        <f>'jan-feb'!M210</f>
        <v>6552849.040885279</v>
      </c>
      <c r="O210" s="41">
        <f t="shared" si="44"/>
        <v>9662493.9762682486</v>
      </c>
      <c r="Q210" s="4"/>
      <c r="R210" s="4"/>
      <c r="S210" s="4"/>
      <c r="T210" s="4"/>
    </row>
    <row r="211" spans="1:20" s="34" customFormat="1" x14ac:dyDescent="0.3">
      <c r="A211" s="33">
        <v>3818</v>
      </c>
      <c r="B211" s="34" t="s">
        <v>171</v>
      </c>
      <c r="C211" s="36">
        <v>70037451</v>
      </c>
      <c r="D211" s="36">
        <v>5691</v>
      </c>
      <c r="E211" s="37">
        <f t="shared" si="38"/>
        <v>12306.703742751713</v>
      </c>
      <c r="F211" s="38">
        <f t="shared" si="35"/>
        <v>1.3340578909727332</v>
      </c>
      <c r="G211" s="39">
        <f t="shared" si="36"/>
        <v>-1849.0133861277418</v>
      </c>
      <c r="H211" s="39">
        <f t="shared" si="37"/>
        <v>0</v>
      </c>
      <c r="I211" s="37">
        <f t="shared" si="39"/>
        <v>-1849.0133861277418</v>
      </c>
      <c r="J211" s="40">
        <f t="shared" si="40"/>
        <v>-91.159396721543416</v>
      </c>
      <c r="K211" s="37">
        <f t="shared" si="41"/>
        <v>-1940.1727828492851</v>
      </c>
      <c r="L211" s="37">
        <f t="shared" si="42"/>
        <v>-10522735.180452978</v>
      </c>
      <c r="M211" s="37">
        <f t="shared" si="43"/>
        <v>-11041523.307195282</v>
      </c>
      <c r="N211" s="41">
        <f>'jan-feb'!M211</f>
        <v>-12836055.691681504</v>
      </c>
      <c r="O211" s="41">
        <f t="shared" si="44"/>
        <v>1794532.3844862226</v>
      </c>
      <c r="Q211" s="4"/>
      <c r="R211" s="4"/>
      <c r="S211" s="4"/>
      <c r="T211" s="4"/>
    </row>
    <row r="212" spans="1:20" s="34" customFormat="1" x14ac:dyDescent="0.3">
      <c r="A212" s="33">
        <v>3819</v>
      </c>
      <c r="B212" s="34" t="s">
        <v>172</v>
      </c>
      <c r="C212" s="36">
        <v>14553134</v>
      </c>
      <c r="D212" s="36">
        <v>1573</v>
      </c>
      <c r="E212" s="37">
        <f t="shared" si="38"/>
        <v>9251.8334392879842</v>
      </c>
      <c r="F212" s="38">
        <f t="shared" si="35"/>
        <v>1.0029071686166895</v>
      </c>
      <c r="G212" s="39">
        <f t="shared" si="36"/>
        <v>-16.091204049504448</v>
      </c>
      <c r="H212" s="39">
        <f t="shared" si="37"/>
        <v>0</v>
      </c>
      <c r="I212" s="37">
        <f t="shared" si="39"/>
        <v>-16.091204049504448</v>
      </c>
      <c r="J212" s="40">
        <f t="shared" si="40"/>
        <v>-91.159396721543416</v>
      </c>
      <c r="K212" s="37">
        <f t="shared" si="41"/>
        <v>-107.25060077104786</v>
      </c>
      <c r="L212" s="37">
        <f t="shared" si="42"/>
        <v>-25311.463969870496</v>
      </c>
      <c r="M212" s="37">
        <f t="shared" si="43"/>
        <v>-168705.19501285828</v>
      </c>
      <c r="N212" s="41">
        <f>'jan-feb'!M212</f>
        <v>-875794.63514584559</v>
      </c>
      <c r="O212" s="41">
        <f t="shared" si="44"/>
        <v>707089.44013298734</v>
      </c>
      <c r="Q212" s="4"/>
      <c r="R212" s="4"/>
      <c r="S212" s="4"/>
      <c r="T212" s="4"/>
    </row>
    <row r="213" spans="1:20" s="34" customFormat="1" x14ac:dyDescent="0.3">
      <c r="A213" s="33">
        <v>3820</v>
      </c>
      <c r="B213" s="34" t="s">
        <v>173</v>
      </c>
      <c r="C213" s="36">
        <v>24103368</v>
      </c>
      <c r="D213" s="36">
        <v>2888</v>
      </c>
      <c r="E213" s="37">
        <f t="shared" si="38"/>
        <v>8346.041551246537</v>
      </c>
      <c r="F213" s="38">
        <f t="shared" si="35"/>
        <v>0.90471850322913738</v>
      </c>
      <c r="G213" s="39">
        <f t="shared" si="36"/>
        <v>527.38392877536387</v>
      </c>
      <c r="H213" s="39">
        <f t="shared" si="37"/>
        <v>0</v>
      </c>
      <c r="I213" s="37">
        <f t="shared" si="39"/>
        <v>527.38392877536387</v>
      </c>
      <c r="J213" s="40">
        <f t="shared" si="40"/>
        <v>-91.159396721543416</v>
      </c>
      <c r="K213" s="37">
        <f t="shared" si="41"/>
        <v>436.22453205382044</v>
      </c>
      <c r="L213" s="37">
        <f t="shared" si="42"/>
        <v>1523084.7863032508</v>
      </c>
      <c r="M213" s="37">
        <f t="shared" si="43"/>
        <v>1259816.4485714333</v>
      </c>
      <c r="N213" s="41">
        <f>'jan-feb'!M213</f>
        <v>-213102.12949853955</v>
      </c>
      <c r="O213" s="41">
        <f t="shared" si="44"/>
        <v>1472918.5780699728</v>
      </c>
      <c r="Q213" s="4"/>
      <c r="R213" s="4"/>
      <c r="S213" s="4"/>
      <c r="T213" s="4"/>
    </row>
    <row r="214" spans="1:20" s="34" customFormat="1" x14ac:dyDescent="0.3">
      <c r="A214" s="33">
        <v>3821</v>
      </c>
      <c r="B214" s="34" t="s">
        <v>174</v>
      </c>
      <c r="C214" s="36">
        <v>19370096</v>
      </c>
      <c r="D214" s="36">
        <v>2403</v>
      </c>
      <c r="E214" s="37">
        <f t="shared" si="38"/>
        <v>8060.7973366625056</v>
      </c>
      <c r="F214" s="38">
        <f t="shared" si="35"/>
        <v>0.87379777065326236</v>
      </c>
      <c r="G214" s="39">
        <f t="shared" si="36"/>
        <v>698.53045752578271</v>
      </c>
      <c r="H214" s="39">
        <f t="shared" si="37"/>
        <v>84.6005834178481</v>
      </c>
      <c r="I214" s="37">
        <f t="shared" si="39"/>
        <v>783.13104094363075</v>
      </c>
      <c r="J214" s="40">
        <f t="shared" si="40"/>
        <v>-91.159396721543416</v>
      </c>
      <c r="K214" s="37">
        <f t="shared" si="41"/>
        <v>691.97164422208732</v>
      </c>
      <c r="L214" s="37">
        <f t="shared" si="42"/>
        <v>1881863.8913875448</v>
      </c>
      <c r="M214" s="37">
        <f t="shared" si="43"/>
        <v>1662807.8610656757</v>
      </c>
      <c r="N214" s="41">
        <f>'jan-feb'!M214</f>
        <v>323106.68400796794</v>
      </c>
      <c r="O214" s="41">
        <f t="shared" si="44"/>
        <v>1339701.1770577077</v>
      </c>
      <c r="Q214" s="4"/>
      <c r="R214" s="4"/>
      <c r="S214" s="4"/>
      <c r="T214" s="4"/>
    </row>
    <row r="215" spans="1:20" s="34" customFormat="1" x14ac:dyDescent="0.3">
      <c r="A215" s="33">
        <v>3822</v>
      </c>
      <c r="B215" s="34" t="s">
        <v>175</v>
      </c>
      <c r="C215" s="36">
        <v>13562643</v>
      </c>
      <c r="D215" s="36">
        <v>1448</v>
      </c>
      <c r="E215" s="37">
        <f t="shared" si="38"/>
        <v>9366.4661602209944</v>
      </c>
      <c r="F215" s="38">
        <f t="shared" si="35"/>
        <v>1.0153334599389638</v>
      </c>
      <c r="G215" s="39">
        <f t="shared" si="36"/>
        <v>-84.870836609310572</v>
      </c>
      <c r="H215" s="39">
        <f t="shared" si="37"/>
        <v>0</v>
      </c>
      <c r="I215" s="37">
        <f t="shared" si="39"/>
        <v>-84.870836609310572</v>
      </c>
      <c r="J215" s="40">
        <f t="shared" si="40"/>
        <v>-91.159396721543416</v>
      </c>
      <c r="K215" s="37">
        <f t="shared" si="41"/>
        <v>-176.030233330854</v>
      </c>
      <c r="L215" s="37">
        <f t="shared" si="42"/>
        <v>-122892.97141028171</v>
      </c>
      <c r="M215" s="37">
        <f t="shared" si="43"/>
        <v>-254891.7778630766</v>
      </c>
      <c r="N215" s="41">
        <f>'jan-feb'!M215</f>
        <v>-1775424.6832111783</v>
      </c>
      <c r="O215" s="41">
        <f t="shared" si="44"/>
        <v>1520532.9053481016</v>
      </c>
      <c r="Q215" s="4"/>
      <c r="R215" s="4"/>
      <c r="S215" s="4"/>
      <c r="T215" s="4"/>
    </row>
    <row r="216" spans="1:20" s="34" customFormat="1" x14ac:dyDescent="0.3">
      <c r="A216" s="33">
        <v>3823</v>
      </c>
      <c r="B216" s="34" t="s">
        <v>176</v>
      </c>
      <c r="C216" s="36">
        <v>11360508</v>
      </c>
      <c r="D216" s="36">
        <v>1287</v>
      </c>
      <c r="E216" s="37">
        <f t="shared" si="38"/>
        <v>8827.1235431235436</v>
      </c>
      <c r="F216" s="38">
        <f t="shared" si="35"/>
        <v>0.95686822917394188</v>
      </c>
      <c r="G216" s="39">
        <f t="shared" si="36"/>
        <v>238.73473364915989</v>
      </c>
      <c r="H216" s="39">
        <f t="shared" si="37"/>
        <v>0</v>
      </c>
      <c r="I216" s="37">
        <f t="shared" si="39"/>
        <v>238.73473364915989</v>
      </c>
      <c r="J216" s="40">
        <f t="shared" si="40"/>
        <v>-91.159396721543416</v>
      </c>
      <c r="K216" s="37">
        <f t="shared" si="41"/>
        <v>147.57533692761649</v>
      </c>
      <c r="L216" s="37">
        <f t="shared" si="42"/>
        <v>307251.60220646876</v>
      </c>
      <c r="M216" s="37">
        <f t="shared" si="43"/>
        <v>189929.45862584241</v>
      </c>
      <c r="N216" s="41">
        <f>'jan-feb'!M216</f>
        <v>-904853.86511932814</v>
      </c>
      <c r="O216" s="41">
        <f t="shared" si="44"/>
        <v>1094783.3237451706</v>
      </c>
      <c r="Q216" s="4"/>
      <c r="R216" s="4"/>
      <c r="S216" s="4"/>
      <c r="T216" s="4"/>
    </row>
    <row r="217" spans="1:20" s="34" customFormat="1" x14ac:dyDescent="0.3">
      <c r="A217" s="33">
        <v>3824</v>
      </c>
      <c r="B217" s="34" t="s">
        <v>177</v>
      </c>
      <c r="C217" s="36">
        <v>29150301</v>
      </c>
      <c r="D217" s="36">
        <v>2201</v>
      </c>
      <c r="E217" s="37">
        <f t="shared" si="38"/>
        <v>13244.11676510677</v>
      </c>
      <c r="F217" s="38">
        <f t="shared" si="35"/>
        <v>1.4356743161109353</v>
      </c>
      <c r="G217" s="39">
        <f t="shared" si="36"/>
        <v>-2411.4611995407759</v>
      </c>
      <c r="H217" s="39">
        <f t="shared" si="37"/>
        <v>0</v>
      </c>
      <c r="I217" s="37">
        <f t="shared" si="39"/>
        <v>-2411.4611995407759</v>
      </c>
      <c r="J217" s="40">
        <f t="shared" si="40"/>
        <v>-91.159396721543416</v>
      </c>
      <c r="K217" s="37">
        <f t="shared" si="41"/>
        <v>-2502.6205962623194</v>
      </c>
      <c r="L217" s="37">
        <f t="shared" si="42"/>
        <v>-5307626.1001892481</v>
      </c>
      <c r="M217" s="37">
        <f t="shared" si="43"/>
        <v>-5508267.9323733654</v>
      </c>
      <c r="N217" s="41">
        <f>'jan-feb'!M217</f>
        <v>-6344152.2336656116</v>
      </c>
      <c r="O217" s="41">
        <f t="shared" si="44"/>
        <v>835884.30129224621</v>
      </c>
      <c r="Q217" s="4"/>
      <c r="R217" s="4"/>
      <c r="S217" s="4"/>
      <c r="T217" s="4"/>
    </row>
    <row r="218" spans="1:20" s="34" customFormat="1" x14ac:dyDescent="0.3">
      <c r="A218" s="33">
        <v>3825</v>
      </c>
      <c r="B218" s="34" t="s">
        <v>178</v>
      </c>
      <c r="C218" s="36">
        <v>52538099</v>
      </c>
      <c r="D218" s="36">
        <v>3676</v>
      </c>
      <c r="E218" s="37">
        <f t="shared" si="38"/>
        <v>14292.192328618063</v>
      </c>
      <c r="F218" s="38">
        <f t="shared" si="35"/>
        <v>1.5492866614687595</v>
      </c>
      <c r="G218" s="39">
        <f t="shared" si="36"/>
        <v>-3040.3065376475515</v>
      </c>
      <c r="H218" s="39">
        <f t="shared" si="37"/>
        <v>0</v>
      </c>
      <c r="I218" s="37">
        <f t="shared" si="39"/>
        <v>-3040.3065376475515</v>
      </c>
      <c r="J218" s="40">
        <f t="shared" si="40"/>
        <v>-91.159396721543416</v>
      </c>
      <c r="K218" s="37">
        <f t="shared" si="41"/>
        <v>-3131.4659343690951</v>
      </c>
      <c r="L218" s="37">
        <f t="shared" si="42"/>
        <v>-11176166.8323924</v>
      </c>
      <c r="M218" s="37">
        <f t="shared" si="43"/>
        <v>-11511268.774740793</v>
      </c>
      <c r="N218" s="41">
        <f>'jan-feb'!M218</f>
        <v>-12156395.266494678</v>
      </c>
      <c r="O218" s="41">
        <f t="shared" si="44"/>
        <v>645126.49175388552</v>
      </c>
      <c r="Q218" s="4"/>
      <c r="R218" s="4"/>
      <c r="S218" s="4"/>
      <c r="T218" s="4"/>
    </row>
    <row r="219" spans="1:20" s="34" customFormat="1" x14ac:dyDescent="0.3">
      <c r="A219" s="33">
        <v>4201</v>
      </c>
      <c r="B219" s="34" t="s">
        <v>179</v>
      </c>
      <c r="C219" s="36">
        <v>50172215</v>
      </c>
      <c r="D219" s="36">
        <v>6809</v>
      </c>
      <c r="E219" s="37">
        <f t="shared" si="38"/>
        <v>7368.5144661477452</v>
      </c>
      <c r="F219" s="38">
        <f t="shared" si="35"/>
        <v>0.79875367716564494</v>
      </c>
      <c r="G219" s="39">
        <f t="shared" si="36"/>
        <v>1113.9001798346389</v>
      </c>
      <c r="H219" s="39">
        <f t="shared" si="37"/>
        <v>326.89958809801419</v>
      </c>
      <c r="I219" s="37">
        <f t="shared" si="39"/>
        <v>1440.7997679326531</v>
      </c>
      <c r="J219" s="40">
        <f t="shared" si="40"/>
        <v>-91.159396721543416</v>
      </c>
      <c r="K219" s="37">
        <f t="shared" si="41"/>
        <v>1349.6403712111098</v>
      </c>
      <c r="L219" s="37">
        <f t="shared" si="42"/>
        <v>9810405.6198534351</v>
      </c>
      <c r="M219" s="37">
        <f t="shared" si="43"/>
        <v>9189701.2875764463</v>
      </c>
      <c r="N219" s="41">
        <f>'jan-feb'!M219</f>
        <v>4346306.3059256868</v>
      </c>
      <c r="O219" s="41">
        <f t="shared" si="44"/>
        <v>4843394.9816507595</v>
      </c>
      <c r="Q219" s="4"/>
      <c r="R219" s="4"/>
      <c r="S219" s="4"/>
      <c r="T219" s="4"/>
    </row>
    <row r="220" spans="1:20" s="34" customFormat="1" x14ac:dyDescent="0.3">
      <c r="A220" s="33">
        <v>4202</v>
      </c>
      <c r="B220" s="34" t="s">
        <v>180</v>
      </c>
      <c r="C220" s="36">
        <v>188786509</v>
      </c>
      <c r="D220" s="36">
        <v>23544</v>
      </c>
      <c r="E220" s="37">
        <f t="shared" si="38"/>
        <v>8018.4551902820249</v>
      </c>
      <c r="F220" s="38">
        <f t="shared" si="35"/>
        <v>0.86920784343307778</v>
      </c>
      <c r="G220" s="39">
        <f t="shared" si="36"/>
        <v>723.93574535407117</v>
      </c>
      <c r="H220" s="39">
        <f t="shared" si="37"/>
        <v>99.420334651016347</v>
      </c>
      <c r="I220" s="37">
        <f t="shared" si="39"/>
        <v>823.35608000508751</v>
      </c>
      <c r="J220" s="40">
        <f t="shared" si="40"/>
        <v>-91.159396721543416</v>
      </c>
      <c r="K220" s="37">
        <f t="shared" si="41"/>
        <v>732.19668328354408</v>
      </c>
      <c r="L220" s="37">
        <f t="shared" si="42"/>
        <v>19385095.54763978</v>
      </c>
      <c r="M220" s="37">
        <f t="shared" si="43"/>
        <v>17238838.711227763</v>
      </c>
      <c r="N220" s="41">
        <f>'jan-feb'!M220</f>
        <v>9541565.3795292173</v>
      </c>
      <c r="O220" s="41">
        <f t="shared" si="44"/>
        <v>7697273.3316985462</v>
      </c>
      <c r="Q220" s="4"/>
      <c r="R220" s="4"/>
      <c r="S220" s="4"/>
      <c r="T220" s="4"/>
    </row>
    <row r="221" spans="1:20" s="34" customFormat="1" x14ac:dyDescent="0.3">
      <c r="A221" s="33">
        <v>4203</v>
      </c>
      <c r="B221" s="34" t="s">
        <v>181</v>
      </c>
      <c r="C221" s="36">
        <v>343465409</v>
      </c>
      <c r="D221" s="36">
        <v>44999</v>
      </c>
      <c r="E221" s="37">
        <f t="shared" si="38"/>
        <v>7632.73426076135</v>
      </c>
      <c r="F221" s="38">
        <f t="shared" si="35"/>
        <v>0.82739534347398336</v>
      </c>
      <c r="G221" s="39">
        <f t="shared" si="36"/>
        <v>955.36830306647607</v>
      </c>
      <c r="H221" s="39">
        <f t="shared" si="37"/>
        <v>234.42265998325254</v>
      </c>
      <c r="I221" s="37">
        <f t="shared" si="39"/>
        <v>1189.7909630497286</v>
      </c>
      <c r="J221" s="40">
        <f t="shared" si="40"/>
        <v>-91.159396721543416</v>
      </c>
      <c r="K221" s="37">
        <f t="shared" si="41"/>
        <v>1098.6315663281853</v>
      </c>
      <c r="L221" s="37">
        <f t="shared" si="42"/>
        <v>53539403.546274737</v>
      </c>
      <c r="M221" s="37">
        <f t="shared" si="43"/>
        <v>49437321.853202008</v>
      </c>
      <c r="N221" s="41">
        <f>'jan-feb'!M221</f>
        <v>25046481.279270083</v>
      </c>
      <c r="O221" s="41">
        <f t="shared" si="44"/>
        <v>24390840.573931925</v>
      </c>
      <c r="Q221" s="4"/>
      <c r="R221" s="4"/>
      <c r="S221" s="4"/>
      <c r="T221" s="4"/>
    </row>
    <row r="222" spans="1:20" s="34" customFormat="1" x14ac:dyDescent="0.3">
      <c r="A222" s="33">
        <v>4204</v>
      </c>
      <c r="B222" s="34" t="s">
        <v>194</v>
      </c>
      <c r="C222" s="36">
        <v>898982342</v>
      </c>
      <c r="D222" s="36">
        <v>111633</v>
      </c>
      <c r="E222" s="37">
        <f t="shared" si="38"/>
        <v>8053.0160615588584</v>
      </c>
      <c r="F222" s="38">
        <f t="shared" si="35"/>
        <v>0.87295427334717302</v>
      </c>
      <c r="G222" s="39">
        <f t="shared" si="36"/>
        <v>703.19922258797101</v>
      </c>
      <c r="H222" s="39">
        <f t="shared" si="37"/>
        <v>87.324029704124627</v>
      </c>
      <c r="I222" s="37">
        <f t="shared" si="39"/>
        <v>790.52325229209566</v>
      </c>
      <c r="J222" s="40">
        <f t="shared" si="40"/>
        <v>-91.159396721543416</v>
      </c>
      <c r="K222" s="37">
        <f t="shared" si="41"/>
        <v>699.36385557055223</v>
      </c>
      <c r="L222" s="37">
        <f t="shared" si="42"/>
        <v>88248482.223123521</v>
      </c>
      <c r="M222" s="37">
        <f t="shared" si="43"/>
        <v>78072085.288907453</v>
      </c>
      <c r="N222" s="41">
        <f>'jan-feb'!M222</f>
        <v>41846288.758430384</v>
      </c>
      <c r="O222" s="41">
        <f t="shared" si="44"/>
        <v>36225796.530477069</v>
      </c>
      <c r="Q222" s="4"/>
      <c r="R222" s="4"/>
      <c r="S222" s="4"/>
      <c r="T222" s="4"/>
    </row>
    <row r="223" spans="1:20" s="34" customFormat="1" x14ac:dyDescent="0.3">
      <c r="A223" s="33">
        <v>4205</v>
      </c>
      <c r="B223" s="34" t="s">
        <v>199</v>
      </c>
      <c r="C223" s="36">
        <v>175110721</v>
      </c>
      <c r="D223" s="36">
        <v>23046</v>
      </c>
      <c r="E223" s="37">
        <f t="shared" si="38"/>
        <v>7598.3129827301918</v>
      </c>
      <c r="F223" s="38">
        <f t="shared" si="35"/>
        <v>0.82366404559481898</v>
      </c>
      <c r="G223" s="39">
        <f t="shared" si="36"/>
        <v>976.02106988517096</v>
      </c>
      <c r="H223" s="39">
        <f t="shared" si="37"/>
        <v>246.47010729415791</v>
      </c>
      <c r="I223" s="37">
        <f t="shared" si="39"/>
        <v>1222.4911771793288</v>
      </c>
      <c r="J223" s="40">
        <f t="shared" si="40"/>
        <v>-91.159396721543416</v>
      </c>
      <c r="K223" s="37">
        <f t="shared" si="41"/>
        <v>1131.3317804577855</v>
      </c>
      <c r="L223" s="37">
        <f t="shared" si="42"/>
        <v>28173531.669274811</v>
      </c>
      <c r="M223" s="37">
        <f t="shared" si="43"/>
        <v>26072672.212430123</v>
      </c>
      <c r="N223" s="41">
        <f>'jan-feb'!M223</f>
        <v>10491761.667449461</v>
      </c>
      <c r="O223" s="41">
        <f t="shared" si="44"/>
        <v>15580910.544980662</v>
      </c>
      <c r="Q223" s="4"/>
      <c r="R223" s="4"/>
      <c r="S223" s="4"/>
      <c r="T223" s="4"/>
    </row>
    <row r="224" spans="1:20" s="34" customFormat="1" x14ac:dyDescent="0.3">
      <c r="A224" s="33">
        <v>4206</v>
      </c>
      <c r="B224" s="34" t="s">
        <v>195</v>
      </c>
      <c r="C224" s="36">
        <v>75803830</v>
      </c>
      <c r="D224" s="36">
        <v>9691</v>
      </c>
      <c r="E224" s="37">
        <f t="shared" si="38"/>
        <v>7822.0854400990611</v>
      </c>
      <c r="F224" s="38">
        <f t="shared" si="35"/>
        <v>0.84792118371851211</v>
      </c>
      <c r="G224" s="39">
        <f t="shared" si="36"/>
        <v>841.75759546384938</v>
      </c>
      <c r="H224" s="39">
        <f t="shared" si="37"/>
        <v>168.14974721505368</v>
      </c>
      <c r="I224" s="37">
        <f t="shared" si="39"/>
        <v>1009.9073426789031</v>
      </c>
      <c r="J224" s="40">
        <f t="shared" si="40"/>
        <v>-91.159396721543416</v>
      </c>
      <c r="K224" s="37">
        <f t="shared" si="41"/>
        <v>918.74794595735966</v>
      </c>
      <c r="L224" s="37">
        <f t="shared" si="42"/>
        <v>9787012.0579012502</v>
      </c>
      <c r="M224" s="37">
        <f t="shared" si="43"/>
        <v>8903586.3442727719</v>
      </c>
      <c r="N224" s="41">
        <f>'jan-feb'!M224</f>
        <v>4744012.124427354</v>
      </c>
      <c r="O224" s="41">
        <f t="shared" si="44"/>
        <v>4159574.2198454179</v>
      </c>
      <c r="Q224" s="4"/>
      <c r="R224" s="4"/>
      <c r="S224" s="4"/>
      <c r="T224" s="4"/>
    </row>
    <row r="225" spans="1:20" s="34" customFormat="1" x14ac:dyDescent="0.3">
      <c r="A225" s="33">
        <v>4207</v>
      </c>
      <c r="B225" s="34" t="s">
        <v>196</v>
      </c>
      <c r="C225" s="36">
        <v>74520055</v>
      </c>
      <c r="D225" s="36">
        <v>9028</v>
      </c>
      <c r="E225" s="37">
        <f t="shared" si="38"/>
        <v>8254.325985821888</v>
      </c>
      <c r="F225" s="38">
        <f t="shared" si="35"/>
        <v>0.89477645243004822</v>
      </c>
      <c r="G225" s="39">
        <f t="shared" si="36"/>
        <v>582.41326803015329</v>
      </c>
      <c r="H225" s="39">
        <f t="shared" si="37"/>
        <v>16.865556212064256</v>
      </c>
      <c r="I225" s="37">
        <f t="shared" si="39"/>
        <v>599.27882424221752</v>
      </c>
      <c r="J225" s="40">
        <f t="shared" si="40"/>
        <v>-91.159396721543416</v>
      </c>
      <c r="K225" s="37">
        <f t="shared" si="41"/>
        <v>508.11942752067409</v>
      </c>
      <c r="L225" s="37">
        <f t="shared" si="42"/>
        <v>5410289.2252587397</v>
      </c>
      <c r="M225" s="37">
        <f t="shared" si="43"/>
        <v>4587302.1916566454</v>
      </c>
      <c r="N225" s="41">
        <f>'jan-feb'!M225</f>
        <v>1271195.4314706349</v>
      </c>
      <c r="O225" s="41">
        <f t="shared" si="44"/>
        <v>3316106.7601860105</v>
      </c>
      <c r="Q225" s="4"/>
      <c r="R225" s="4"/>
      <c r="S225" s="4"/>
      <c r="T225" s="4"/>
    </row>
    <row r="226" spans="1:20" s="34" customFormat="1" x14ac:dyDescent="0.3">
      <c r="A226" s="33">
        <v>4211</v>
      </c>
      <c r="B226" s="34" t="s">
        <v>182</v>
      </c>
      <c r="C226" s="36">
        <v>15935301</v>
      </c>
      <c r="D226" s="36">
        <v>2428</v>
      </c>
      <c r="E226" s="37">
        <f t="shared" si="38"/>
        <v>6563.1387973640858</v>
      </c>
      <c r="F226" s="38">
        <f t="shared" si="35"/>
        <v>0.71145022137464287</v>
      </c>
      <c r="G226" s="39">
        <f t="shared" si="36"/>
        <v>1597.1255811048345</v>
      </c>
      <c r="H226" s="39">
        <f t="shared" si="37"/>
        <v>608.78107217229501</v>
      </c>
      <c r="I226" s="37">
        <f t="shared" si="39"/>
        <v>2205.9066532771294</v>
      </c>
      <c r="J226" s="40">
        <f t="shared" si="40"/>
        <v>-91.159396721543416</v>
      </c>
      <c r="K226" s="37">
        <f t="shared" si="41"/>
        <v>2114.7472565555859</v>
      </c>
      <c r="L226" s="37">
        <f t="shared" si="42"/>
        <v>5355941.3541568704</v>
      </c>
      <c r="M226" s="37">
        <f t="shared" si="43"/>
        <v>5134606.338916962</v>
      </c>
      <c r="N226" s="41">
        <f>'jan-feb'!M226</f>
        <v>1932356.4609028592</v>
      </c>
      <c r="O226" s="41">
        <f t="shared" si="44"/>
        <v>3202249.8780141026</v>
      </c>
      <c r="Q226" s="4"/>
      <c r="R226" s="4"/>
      <c r="S226" s="4"/>
      <c r="T226" s="4"/>
    </row>
    <row r="227" spans="1:20" s="34" customFormat="1" x14ac:dyDescent="0.3">
      <c r="A227" s="33">
        <v>4212</v>
      </c>
      <c r="B227" s="34" t="s">
        <v>183</v>
      </c>
      <c r="C227" s="36">
        <v>14940842</v>
      </c>
      <c r="D227" s="36">
        <v>2097</v>
      </c>
      <c r="E227" s="37">
        <f t="shared" si="38"/>
        <v>7124.865045302814</v>
      </c>
      <c r="F227" s="38">
        <f t="shared" si="35"/>
        <v>0.7723418581031638</v>
      </c>
      <c r="G227" s="39">
        <f t="shared" si="36"/>
        <v>1260.0898323415977</v>
      </c>
      <c r="H227" s="39">
        <f t="shared" si="37"/>
        <v>412.17688539374012</v>
      </c>
      <c r="I227" s="37">
        <f t="shared" si="39"/>
        <v>1672.2667177353378</v>
      </c>
      <c r="J227" s="40">
        <f t="shared" si="40"/>
        <v>-91.159396721543416</v>
      </c>
      <c r="K227" s="37">
        <f t="shared" si="41"/>
        <v>1581.1073210137945</v>
      </c>
      <c r="L227" s="37">
        <f t="shared" si="42"/>
        <v>3506743.3070910033</v>
      </c>
      <c r="M227" s="37">
        <f t="shared" si="43"/>
        <v>3315582.0521659269</v>
      </c>
      <c r="N227" s="41">
        <f>'jan-feb'!M227</f>
        <v>989069.04423941358</v>
      </c>
      <c r="O227" s="41">
        <f t="shared" si="44"/>
        <v>2326513.0079265134</v>
      </c>
      <c r="Q227" s="4"/>
      <c r="R227" s="4"/>
      <c r="S227" s="4"/>
      <c r="T227" s="4"/>
    </row>
    <row r="228" spans="1:20" s="34" customFormat="1" x14ac:dyDescent="0.3">
      <c r="A228" s="33">
        <v>4213</v>
      </c>
      <c r="B228" s="34" t="s">
        <v>184</v>
      </c>
      <c r="C228" s="36">
        <v>43882528</v>
      </c>
      <c r="D228" s="36">
        <v>6053</v>
      </c>
      <c r="E228" s="37">
        <f t="shared" si="38"/>
        <v>7249.7155129687762</v>
      </c>
      <c r="F228" s="38">
        <f t="shared" si="35"/>
        <v>0.78587576247455249</v>
      </c>
      <c r="G228" s="39">
        <f t="shared" si="36"/>
        <v>1185.1795517420203</v>
      </c>
      <c r="H228" s="39">
        <f t="shared" si="37"/>
        <v>368.47922171065335</v>
      </c>
      <c r="I228" s="37">
        <f t="shared" si="39"/>
        <v>1553.6587734526736</v>
      </c>
      <c r="J228" s="40">
        <f t="shared" si="40"/>
        <v>-91.159396721543416</v>
      </c>
      <c r="K228" s="37">
        <f t="shared" si="41"/>
        <v>1462.4993767311303</v>
      </c>
      <c r="L228" s="37">
        <f t="shared" si="42"/>
        <v>9404296.5557090323</v>
      </c>
      <c r="M228" s="37">
        <f t="shared" si="43"/>
        <v>8852508.7273535319</v>
      </c>
      <c r="N228" s="41">
        <f>'jan-feb'!M228</f>
        <v>3823417.5152986036</v>
      </c>
      <c r="O228" s="41">
        <f t="shared" si="44"/>
        <v>5029091.2120549288</v>
      </c>
      <c r="Q228" s="4"/>
      <c r="R228" s="4"/>
      <c r="S228" s="4"/>
      <c r="T228" s="4"/>
    </row>
    <row r="229" spans="1:20" s="34" customFormat="1" x14ac:dyDescent="0.3">
      <c r="A229" s="33">
        <v>4214</v>
      </c>
      <c r="B229" s="34" t="s">
        <v>185</v>
      </c>
      <c r="C229" s="36">
        <v>43094488</v>
      </c>
      <c r="D229" s="36">
        <v>5951</v>
      </c>
      <c r="E229" s="37">
        <f t="shared" si="38"/>
        <v>7241.5540245336915</v>
      </c>
      <c r="F229" s="38">
        <f t="shared" si="35"/>
        <v>0.78499104969715094</v>
      </c>
      <c r="G229" s="39">
        <f t="shared" si="36"/>
        <v>1190.0764448030711</v>
      </c>
      <c r="H229" s="39">
        <f t="shared" si="37"/>
        <v>371.335742662933</v>
      </c>
      <c r="I229" s="37">
        <f t="shared" si="39"/>
        <v>1561.4121874660041</v>
      </c>
      <c r="J229" s="40">
        <f t="shared" si="40"/>
        <v>-91.159396721543416</v>
      </c>
      <c r="K229" s="37">
        <f t="shared" si="41"/>
        <v>1470.2527907444608</v>
      </c>
      <c r="L229" s="37">
        <f t="shared" si="42"/>
        <v>9291963.9276101906</v>
      </c>
      <c r="M229" s="37">
        <f t="shared" si="43"/>
        <v>8749474.3577202857</v>
      </c>
      <c r="N229" s="41">
        <f>'jan-feb'!M229</f>
        <v>1950270.7935473297</v>
      </c>
      <c r="O229" s="41">
        <f t="shared" si="44"/>
        <v>6799203.5641729562</v>
      </c>
      <c r="Q229" s="4"/>
      <c r="R229" s="4"/>
      <c r="S229" s="4"/>
      <c r="T229" s="4"/>
    </row>
    <row r="230" spans="1:20" s="34" customFormat="1" x14ac:dyDescent="0.3">
      <c r="A230" s="33">
        <v>4215</v>
      </c>
      <c r="B230" s="34" t="s">
        <v>186</v>
      </c>
      <c r="C230" s="36">
        <v>89376111</v>
      </c>
      <c r="D230" s="36">
        <v>11074</v>
      </c>
      <c r="E230" s="37">
        <f t="shared" si="38"/>
        <v>8070.8064836554095</v>
      </c>
      <c r="F230" s="38">
        <f t="shared" si="35"/>
        <v>0.87488277130062519</v>
      </c>
      <c r="G230" s="39">
        <f t="shared" si="36"/>
        <v>692.52496933004034</v>
      </c>
      <c r="H230" s="39">
        <f t="shared" si="37"/>
        <v>81.097381970331753</v>
      </c>
      <c r="I230" s="37">
        <f t="shared" si="39"/>
        <v>773.62235130037209</v>
      </c>
      <c r="J230" s="40">
        <f t="shared" si="40"/>
        <v>-91.159396721543416</v>
      </c>
      <c r="K230" s="37">
        <f t="shared" si="41"/>
        <v>682.46295457882866</v>
      </c>
      <c r="L230" s="37">
        <f t="shared" si="42"/>
        <v>8567093.9183003213</v>
      </c>
      <c r="M230" s="37">
        <f t="shared" si="43"/>
        <v>7557594.7590059489</v>
      </c>
      <c r="N230" s="41">
        <f>'jan-feb'!M230</f>
        <v>4693124.0164078549</v>
      </c>
      <c r="O230" s="41">
        <f t="shared" si="44"/>
        <v>2864470.742598094</v>
      </c>
      <c r="Q230" s="4"/>
      <c r="R230" s="4"/>
      <c r="S230" s="4"/>
      <c r="T230" s="4"/>
    </row>
    <row r="231" spans="1:20" s="34" customFormat="1" x14ac:dyDescent="0.3">
      <c r="A231" s="33">
        <v>4216</v>
      </c>
      <c r="B231" s="34" t="s">
        <v>187</v>
      </c>
      <c r="C231" s="36">
        <v>35495040</v>
      </c>
      <c r="D231" s="36">
        <v>5226</v>
      </c>
      <c r="E231" s="37">
        <f t="shared" si="38"/>
        <v>6792.0091848450056</v>
      </c>
      <c r="F231" s="38">
        <f t="shared" si="35"/>
        <v>0.73625997976414959</v>
      </c>
      <c r="G231" s="39">
        <f t="shared" si="36"/>
        <v>1459.8033486162826</v>
      </c>
      <c r="H231" s="39">
        <f t="shared" si="37"/>
        <v>528.67643655397308</v>
      </c>
      <c r="I231" s="37">
        <f t="shared" si="39"/>
        <v>1988.4797851702556</v>
      </c>
      <c r="J231" s="40">
        <f t="shared" si="40"/>
        <v>-91.159396721543416</v>
      </c>
      <c r="K231" s="37">
        <f t="shared" si="41"/>
        <v>1897.3203884487123</v>
      </c>
      <c r="L231" s="37">
        <f t="shared" si="42"/>
        <v>10391795.357299756</v>
      </c>
      <c r="M231" s="37">
        <f t="shared" si="43"/>
        <v>9915396.3500329703</v>
      </c>
      <c r="N231" s="41">
        <f>'jan-feb'!M231</f>
        <v>4096145.5026681819</v>
      </c>
      <c r="O231" s="41">
        <f t="shared" si="44"/>
        <v>5819250.8473647889</v>
      </c>
      <c r="Q231" s="4"/>
      <c r="R231" s="4"/>
      <c r="S231" s="4"/>
      <c r="T231" s="4"/>
    </row>
    <row r="232" spans="1:20" s="34" customFormat="1" x14ac:dyDescent="0.3">
      <c r="A232" s="33">
        <v>4217</v>
      </c>
      <c r="B232" s="34" t="s">
        <v>188</v>
      </c>
      <c r="C232" s="36">
        <v>13650509</v>
      </c>
      <c r="D232" s="36">
        <v>1836</v>
      </c>
      <c r="E232" s="37">
        <f t="shared" si="38"/>
        <v>7434.917755991285</v>
      </c>
      <c r="F232" s="38">
        <f t="shared" si="35"/>
        <v>0.80595185424490534</v>
      </c>
      <c r="G232" s="39">
        <f t="shared" si="36"/>
        <v>1074.058205928515</v>
      </c>
      <c r="H232" s="39">
        <f t="shared" si="37"/>
        <v>303.65843665277526</v>
      </c>
      <c r="I232" s="37">
        <f t="shared" si="39"/>
        <v>1377.7166425812902</v>
      </c>
      <c r="J232" s="40">
        <f t="shared" si="40"/>
        <v>-91.159396721543416</v>
      </c>
      <c r="K232" s="37">
        <f t="shared" si="41"/>
        <v>1286.5572458597469</v>
      </c>
      <c r="L232" s="37">
        <f t="shared" si="42"/>
        <v>2529487.7557792487</v>
      </c>
      <c r="M232" s="37">
        <f t="shared" si="43"/>
        <v>2362119.1033984954</v>
      </c>
      <c r="N232" s="41">
        <f>'jan-feb'!M232</f>
        <v>37949.625983615719</v>
      </c>
      <c r="O232" s="41">
        <f t="shared" si="44"/>
        <v>2324169.4774148795</v>
      </c>
      <c r="Q232" s="4"/>
      <c r="R232" s="4"/>
      <c r="S232" s="4"/>
      <c r="T232" s="4"/>
    </row>
    <row r="233" spans="1:20" s="34" customFormat="1" x14ac:dyDescent="0.3">
      <c r="A233" s="33">
        <v>4218</v>
      </c>
      <c r="B233" s="34" t="s">
        <v>189</v>
      </c>
      <c r="C233" s="36">
        <v>10447800</v>
      </c>
      <c r="D233" s="36">
        <v>1331</v>
      </c>
      <c r="E233" s="37">
        <f t="shared" si="38"/>
        <v>7849.5867768595044</v>
      </c>
      <c r="F233" s="38">
        <f t="shared" si="35"/>
        <v>0.85090235366332179</v>
      </c>
      <c r="G233" s="39">
        <f t="shared" si="36"/>
        <v>825.25679340758336</v>
      </c>
      <c r="H233" s="39">
        <f t="shared" si="37"/>
        <v>158.52427934889852</v>
      </c>
      <c r="I233" s="37">
        <f t="shared" si="39"/>
        <v>983.78107275648188</v>
      </c>
      <c r="J233" s="40">
        <f t="shared" si="40"/>
        <v>-91.159396721543416</v>
      </c>
      <c r="K233" s="37">
        <f t="shared" si="41"/>
        <v>892.62167603493845</v>
      </c>
      <c r="L233" s="37">
        <f t="shared" si="42"/>
        <v>1309412.6078388775</v>
      </c>
      <c r="M233" s="37">
        <f t="shared" si="43"/>
        <v>1188079.4508025032</v>
      </c>
      <c r="N233" s="41">
        <f>'jan-feb'!M233</f>
        <v>-406858.56820033042</v>
      </c>
      <c r="O233" s="41">
        <f t="shared" si="44"/>
        <v>1594938.0190028336</v>
      </c>
      <c r="Q233" s="4"/>
      <c r="R233" s="4"/>
      <c r="S233" s="4"/>
      <c r="T233" s="4"/>
    </row>
    <row r="234" spans="1:20" s="34" customFormat="1" x14ac:dyDescent="0.3">
      <c r="A234" s="33">
        <v>4219</v>
      </c>
      <c r="B234" s="34" t="s">
        <v>190</v>
      </c>
      <c r="C234" s="36">
        <v>25738033</v>
      </c>
      <c r="D234" s="36">
        <v>3634</v>
      </c>
      <c r="E234" s="37">
        <f t="shared" si="38"/>
        <v>7082.5627407815082</v>
      </c>
      <c r="F234" s="38">
        <f t="shared" si="35"/>
        <v>0.76775624977678991</v>
      </c>
      <c r="G234" s="39">
        <f t="shared" si="36"/>
        <v>1285.4712150543812</v>
      </c>
      <c r="H234" s="39">
        <f t="shared" si="37"/>
        <v>426.9826919761972</v>
      </c>
      <c r="I234" s="37">
        <f t="shared" si="39"/>
        <v>1712.4539070305784</v>
      </c>
      <c r="J234" s="40">
        <f t="shared" si="40"/>
        <v>-91.159396721543416</v>
      </c>
      <c r="K234" s="37">
        <f t="shared" si="41"/>
        <v>1621.2945103090351</v>
      </c>
      <c r="L234" s="37">
        <f t="shared" si="42"/>
        <v>6223057.4981491221</v>
      </c>
      <c r="M234" s="37">
        <f t="shared" si="43"/>
        <v>5891784.250463034</v>
      </c>
      <c r="N234" s="41">
        <f>'jan-feb'!M234</f>
        <v>2213367.7269032085</v>
      </c>
      <c r="O234" s="41">
        <f t="shared" si="44"/>
        <v>3678416.5235598255</v>
      </c>
      <c r="Q234" s="4"/>
      <c r="R234" s="4"/>
      <c r="S234" s="4"/>
      <c r="T234" s="4"/>
    </row>
    <row r="235" spans="1:20" s="34" customFormat="1" x14ac:dyDescent="0.3">
      <c r="A235" s="33">
        <v>4220</v>
      </c>
      <c r="B235" s="34" t="s">
        <v>191</v>
      </c>
      <c r="C235" s="36">
        <v>9866311</v>
      </c>
      <c r="D235" s="36">
        <v>1162</v>
      </c>
      <c r="E235" s="37">
        <f t="shared" si="38"/>
        <v>8490.8012048192777</v>
      </c>
      <c r="F235" s="38">
        <f t="shared" si="35"/>
        <v>0.92041058148014221</v>
      </c>
      <c r="G235" s="39">
        <f t="shared" si="36"/>
        <v>440.52813663171946</v>
      </c>
      <c r="H235" s="39">
        <f t="shared" si="37"/>
        <v>0</v>
      </c>
      <c r="I235" s="37">
        <f t="shared" si="39"/>
        <v>440.52813663171946</v>
      </c>
      <c r="J235" s="40">
        <f t="shared" si="40"/>
        <v>-91.159396721543416</v>
      </c>
      <c r="K235" s="37">
        <f t="shared" si="41"/>
        <v>349.36873991017603</v>
      </c>
      <c r="L235" s="37">
        <f t="shared" si="42"/>
        <v>511893.694766058</v>
      </c>
      <c r="M235" s="37">
        <f t="shared" si="43"/>
        <v>405966.47577562457</v>
      </c>
      <c r="N235" s="41">
        <f>'jan-feb'!M235</f>
        <v>-472562.51318466134</v>
      </c>
      <c r="O235" s="41">
        <f t="shared" si="44"/>
        <v>878528.9889602859</v>
      </c>
      <c r="Q235" s="4"/>
      <c r="R235" s="4"/>
      <c r="S235" s="4"/>
      <c r="T235" s="4"/>
    </row>
    <row r="236" spans="1:20" s="34" customFormat="1" x14ac:dyDescent="0.3">
      <c r="A236" s="33">
        <v>4221</v>
      </c>
      <c r="B236" s="34" t="s">
        <v>192</v>
      </c>
      <c r="C236" s="36">
        <v>17225647</v>
      </c>
      <c r="D236" s="36">
        <v>1164</v>
      </c>
      <c r="E236" s="37">
        <f t="shared" si="38"/>
        <v>14798.665807560137</v>
      </c>
      <c r="F236" s="38">
        <f t="shared" si="35"/>
        <v>1.6041888477303758</v>
      </c>
      <c r="G236" s="39">
        <f t="shared" si="36"/>
        <v>-3344.1906250127963</v>
      </c>
      <c r="H236" s="39">
        <f t="shared" si="37"/>
        <v>0</v>
      </c>
      <c r="I236" s="37">
        <f t="shared" si="39"/>
        <v>-3344.1906250127963</v>
      </c>
      <c r="J236" s="40">
        <f t="shared" si="40"/>
        <v>-91.159396721543416</v>
      </c>
      <c r="K236" s="37">
        <f t="shared" si="41"/>
        <v>-3435.3500217343399</v>
      </c>
      <c r="L236" s="37">
        <f t="shared" si="42"/>
        <v>-3892637.8875148948</v>
      </c>
      <c r="M236" s="37">
        <f t="shared" si="43"/>
        <v>-3998747.4252987718</v>
      </c>
      <c r="N236" s="41">
        <f>'jan-feb'!M236</f>
        <v>-4329563.672415616</v>
      </c>
      <c r="O236" s="41">
        <f t="shared" si="44"/>
        <v>330816.24711684417</v>
      </c>
      <c r="Q236" s="4"/>
      <c r="R236" s="4"/>
      <c r="S236" s="4"/>
      <c r="T236" s="4"/>
    </row>
    <row r="237" spans="1:20" s="34" customFormat="1" x14ac:dyDescent="0.3">
      <c r="A237" s="33">
        <v>4222</v>
      </c>
      <c r="B237" s="34" t="s">
        <v>193</v>
      </c>
      <c r="C237" s="36">
        <v>31449552</v>
      </c>
      <c r="D237" s="36">
        <v>965</v>
      </c>
      <c r="E237" s="37">
        <f t="shared" si="38"/>
        <v>32590.209326424869</v>
      </c>
      <c r="F237" s="38">
        <f t="shared" si="35"/>
        <v>3.5328083643824666</v>
      </c>
      <c r="G237" s="39">
        <f t="shared" si="36"/>
        <v>-14019.116736331634</v>
      </c>
      <c r="H237" s="39">
        <f t="shared" si="37"/>
        <v>0</v>
      </c>
      <c r="I237" s="37">
        <f t="shared" si="39"/>
        <v>-14019.116736331634</v>
      </c>
      <c r="J237" s="40">
        <f t="shared" si="40"/>
        <v>-91.159396721543416</v>
      </c>
      <c r="K237" s="37">
        <f t="shared" si="41"/>
        <v>-14110.276133053178</v>
      </c>
      <c r="L237" s="37">
        <f t="shared" si="42"/>
        <v>-13528447.650560027</v>
      </c>
      <c r="M237" s="37">
        <f t="shared" si="43"/>
        <v>-13616416.468396317</v>
      </c>
      <c r="N237" s="41">
        <f>'jan-feb'!M237</f>
        <v>-12716969.428935625</v>
      </c>
      <c r="O237" s="41">
        <f t="shared" si="44"/>
        <v>-899447.03946069255</v>
      </c>
      <c r="Q237" s="4"/>
      <c r="R237" s="4"/>
      <c r="S237" s="4"/>
      <c r="T237" s="4"/>
    </row>
    <row r="238" spans="1:20" s="34" customFormat="1" x14ac:dyDescent="0.3">
      <c r="A238" s="33">
        <v>4223</v>
      </c>
      <c r="B238" s="34" t="s">
        <v>197</v>
      </c>
      <c r="C238" s="36">
        <v>104474361</v>
      </c>
      <c r="D238" s="36">
        <v>14774</v>
      </c>
      <c r="E238" s="37">
        <f t="shared" si="38"/>
        <v>7071.5013537295245</v>
      </c>
      <c r="F238" s="38">
        <f t="shared" si="35"/>
        <v>0.76655718534895767</v>
      </c>
      <c r="G238" s="39">
        <f t="shared" si="36"/>
        <v>1292.1080472855713</v>
      </c>
      <c r="H238" s="39">
        <f t="shared" si="37"/>
        <v>430.8541774443915</v>
      </c>
      <c r="I238" s="37">
        <f t="shared" si="39"/>
        <v>1722.9622247299628</v>
      </c>
      <c r="J238" s="40">
        <f t="shared" si="40"/>
        <v>-91.159396721543416</v>
      </c>
      <c r="K238" s="37">
        <f t="shared" si="41"/>
        <v>1631.8028280084195</v>
      </c>
      <c r="L238" s="37">
        <f t="shared" si="42"/>
        <v>25455043.90816047</v>
      </c>
      <c r="M238" s="37">
        <f t="shared" si="43"/>
        <v>24108254.980996389</v>
      </c>
      <c r="N238" s="41">
        <f>'jan-feb'!M238</f>
        <v>7555038.3750324715</v>
      </c>
      <c r="O238" s="41">
        <f t="shared" si="44"/>
        <v>16553216.605963917</v>
      </c>
      <c r="Q238" s="4"/>
      <c r="R238" s="4"/>
      <c r="S238" s="4"/>
      <c r="T238" s="4"/>
    </row>
    <row r="239" spans="1:20" s="34" customFormat="1" x14ac:dyDescent="0.3">
      <c r="A239" s="33">
        <v>4224</v>
      </c>
      <c r="B239" s="34" t="s">
        <v>198</v>
      </c>
      <c r="C239" s="36">
        <v>15126899</v>
      </c>
      <c r="D239" s="36">
        <v>932</v>
      </c>
      <c r="E239" s="37">
        <f t="shared" si="38"/>
        <v>16230.578326180257</v>
      </c>
      <c r="F239" s="38">
        <f t="shared" si="35"/>
        <v>1.7594094685056907</v>
      </c>
      <c r="G239" s="39">
        <f t="shared" si="36"/>
        <v>-4203.3381361848678</v>
      </c>
      <c r="H239" s="39">
        <f t="shared" si="37"/>
        <v>0</v>
      </c>
      <c r="I239" s="37">
        <f t="shared" si="39"/>
        <v>-4203.3381361848678</v>
      </c>
      <c r="J239" s="40">
        <f t="shared" si="40"/>
        <v>-91.159396721543416</v>
      </c>
      <c r="K239" s="37">
        <f t="shared" si="41"/>
        <v>-4294.4975329064109</v>
      </c>
      <c r="L239" s="37">
        <f t="shared" si="42"/>
        <v>-3917511.1429242967</v>
      </c>
      <c r="M239" s="37">
        <f t="shared" si="43"/>
        <v>-4002471.700668775</v>
      </c>
      <c r="N239" s="41">
        <f>'jan-feb'!M239</f>
        <v>-4336391.8016248746</v>
      </c>
      <c r="O239" s="41">
        <f t="shared" si="44"/>
        <v>333920.10095609957</v>
      </c>
      <c r="Q239" s="4"/>
      <c r="R239" s="4"/>
      <c r="S239" s="4"/>
      <c r="T239" s="4"/>
    </row>
    <row r="240" spans="1:20" s="34" customFormat="1" x14ac:dyDescent="0.3">
      <c r="A240" s="33">
        <v>4225</v>
      </c>
      <c r="B240" s="34" t="s">
        <v>200</v>
      </c>
      <c r="C240" s="36">
        <v>71634242</v>
      </c>
      <c r="D240" s="36">
        <v>10365</v>
      </c>
      <c r="E240" s="37">
        <f t="shared" si="38"/>
        <v>6911.1666184274</v>
      </c>
      <c r="F240" s="38">
        <f t="shared" si="35"/>
        <v>0.74917675405736983</v>
      </c>
      <c r="G240" s="39">
        <f t="shared" si="36"/>
        <v>1388.3088884668462</v>
      </c>
      <c r="H240" s="39">
        <f t="shared" si="37"/>
        <v>486.97133480013503</v>
      </c>
      <c r="I240" s="37">
        <f t="shared" si="39"/>
        <v>1875.2802232669812</v>
      </c>
      <c r="J240" s="40">
        <f t="shared" si="40"/>
        <v>-91.159396721543416</v>
      </c>
      <c r="K240" s="37">
        <f t="shared" si="41"/>
        <v>1784.1208265454379</v>
      </c>
      <c r="L240" s="37">
        <f t="shared" si="42"/>
        <v>19437279.514162261</v>
      </c>
      <c r="M240" s="37">
        <f t="shared" si="43"/>
        <v>18492412.367143463</v>
      </c>
      <c r="N240" s="41">
        <f>'jan-feb'!M240</f>
        <v>8083912.7044308623</v>
      </c>
      <c r="O240" s="41">
        <f t="shared" si="44"/>
        <v>10408499.6627126</v>
      </c>
      <c r="Q240" s="4"/>
      <c r="R240" s="4"/>
      <c r="S240" s="4"/>
      <c r="T240" s="4"/>
    </row>
    <row r="241" spans="1:20" s="34" customFormat="1" x14ac:dyDescent="0.3">
      <c r="A241" s="33">
        <v>4226</v>
      </c>
      <c r="B241" s="34" t="s">
        <v>201</v>
      </c>
      <c r="C241" s="36">
        <v>12345652</v>
      </c>
      <c r="D241" s="36">
        <v>1680</v>
      </c>
      <c r="E241" s="37">
        <f t="shared" si="38"/>
        <v>7348.6023809523813</v>
      </c>
      <c r="F241" s="38">
        <f t="shared" si="35"/>
        <v>0.7965951890005063</v>
      </c>
      <c r="G241" s="39">
        <f t="shared" si="36"/>
        <v>1125.8474309518572</v>
      </c>
      <c r="H241" s="39">
        <f t="shared" si="37"/>
        <v>333.86881791639161</v>
      </c>
      <c r="I241" s="37">
        <f t="shared" si="39"/>
        <v>1459.7162488682488</v>
      </c>
      <c r="J241" s="40">
        <f t="shared" si="40"/>
        <v>-91.159396721543416</v>
      </c>
      <c r="K241" s="37">
        <f t="shared" si="41"/>
        <v>1368.5568521467055</v>
      </c>
      <c r="L241" s="37">
        <f t="shared" si="42"/>
        <v>2452323.2980986582</v>
      </c>
      <c r="M241" s="37">
        <f t="shared" si="43"/>
        <v>2299175.5116064651</v>
      </c>
      <c r="N241" s="41">
        <f>'jan-feb'!M241</f>
        <v>860378.48472685495</v>
      </c>
      <c r="O241" s="41">
        <f t="shared" si="44"/>
        <v>1438797.02687961</v>
      </c>
      <c r="Q241" s="4"/>
      <c r="R241" s="4"/>
      <c r="S241" s="4"/>
      <c r="T241" s="4"/>
    </row>
    <row r="242" spans="1:20" s="34" customFormat="1" x14ac:dyDescent="0.3">
      <c r="A242" s="33">
        <v>4227</v>
      </c>
      <c r="B242" s="34" t="s">
        <v>202</v>
      </c>
      <c r="C242" s="36">
        <v>57201628</v>
      </c>
      <c r="D242" s="36">
        <v>5987</v>
      </c>
      <c r="E242" s="37">
        <f t="shared" si="38"/>
        <v>9554.305662268247</v>
      </c>
      <c r="F242" s="38">
        <f t="shared" si="35"/>
        <v>1.0356954329888244</v>
      </c>
      <c r="G242" s="39">
        <f t="shared" si="36"/>
        <v>-197.57453783766212</v>
      </c>
      <c r="H242" s="39">
        <f t="shared" si="37"/>
        <v>0</v>
      </c>
      <c r="I242" s="37">
        <f t="shared" si="39"/>
        <v>-197.57453783766212</v>
      </c>
      <c r="J242" s="40">
        <f t="shared" si="40"/>
        <v>-91.159396721543416</v>
      </c>
      <c r="K242" s="37">
        <f t="shared" si="41"/>
        <v>-288.73393455920552</v>
      </c>
      <c r="L242" s="37">
        <f t="shared" si="42"/>
        <v>-1182878.7580340831</v>
      </c>
      <c r="M242" s="37">
        <f t="shared" si="43"/>
        <v>-1728650.0662059635</v>
      </c>
      <c r="N242" s="41">
        <f>'jan-feb'!M242</f>
        <v>-5283105.8578627948</v>
      </c>
      <c r="O242" s="41">
        <f t="shared" si="44"/>
        <v>3554455.7916568313</v>
      </c>
      <c r="Q242" s="4"/>
      <c r="R242" s="4"/>
      <c r="S242" s="4"/>
      <c r="T242" s="4"/>
    </row>
    <row r="243" spans="1:20" s="34" customFormat="1" x14ac:dyDescent="0.3">
      <c r="A243" s="33">
        <v>4228</v>
      </c>
      <c r="B243" s="34" t="s">
        <v>203</v>
      </c>
      <c r="C243" s="36">
        <v>39131086</v>
      </c>
      <c r="D243" s="36">
        <v>1822</v>
      </c>
      <c r="E243" s="37">
        <f t="shared" si="38"/>
        <v>21476.995609220638</v>
      </c>
      <c r="F243" s="38">
        <f t="shared" si="35"/>
        <v>2.3281258788522035</v>
      </c>
      <c r="G243" s="39">
        <f t="shared" si="36"/>
        <v>-7351.1885060090963</v>
      </c>
      <c r="H243" s="39">
        <f t="shared" si="37"/>
        <v>0</v>
      </c>
      <c r="I243" s="37">
        <f t="shared" si="39"/>
        <v>-7351.1885060090963</v>
      </c>
      <c r="J243" s="40">
        <f t="shared" si="40"/>
        <v>-91.159396721543416</v>
      </c>
      <c r="K243" s="37">
        <f t="shared" si="41"/>
        <v>-7442.3479027306394</v>
      </c>
      <c r="L243" s="37">
        <f t="shared" si="42"/>
        <v>-13393865.457948573</v>
      </c>
      <c r="M243" s="37">
        <f t="shared" si="43"/>
        <v>-13559957.878775224</v>
      </c>
      <c r="N243" s="41">
        <f>'jan-feb'!M243</f>
        <v>-13050313.059399702</v>
      </c>
      <c r="O243" s="41">
        <f t="shared" si="44"/>
        <v>-509644.81937552243</v>
      </c>
      <c r="Q243" s="4"/>
      <c r="R243" s="4"/>
      <c r="S243" s="4"/>
      <c r="T243" s="4"/>
    </row>
    <row r="244" spans="1:20" s="34" customFormat="1" x14ac:dyDescent="0.3">
      <c r="A244" s="33">
        <v>4601</v>
      </c>
      <c r="B244" s="34" t="s">
        <v>227</v>
      </c>
      <c r="C244" s="36">
        <v>2770688508</v>
      </c>
      <c r="D244" s="36">
        <v>283929</v>
      </c>
      <c r="E244" s="37">
        <f t="shared" si="38"/>
        <v>9758.3850469659665</v>
      </c>
      <c r="F244" s="38">
        <f t="shared" si="35"/>
        <v>1.0578178241044145</v>
      </c>
      <c r="G244" s="39">
        <f t="shared" si="36"/>
        <v>-320.02216865629379</v>
      </c>
      <c r="H244" s="39">
        <f t="shared" si="37"/>
        <v>0</v>
      </c>
      <c r="I244" s="37">
        <f t="shared" si="39"/>
        <v>-320.02216865629379</v>
      </c>
      <c r="J244" s="40">
        <f t="shared" si="40"/>
        <v>-91.159396721543416</v>
      </c>
      <c r="K244" s="37">
        <f t="shared" si="41"/>
        <v>-411.18156537783722</v>
      </c>
      <c r="L244" s="37">
        <f t="shared" si="42"/>
        <v>-90863574.324412838</v>
      </c>
      <c r="M244" s="37">
        <f t="shared" si="43"/>
        <v>-116746370.67616394</v>
      </c>
      <c r="N244" s="41">
        <f>'jan-feb'!M244</f>
        <v>-33978408.742863722</v>
      </c>
      <c r="O244" s="41">
        <f t="shared" si="44"/>
        <v>-82767961.933300227</v>
      </c>
      <c r="Q244" s="4"/>
      <c r="R244" s="4"/>
      <c r="S244" s="4"/>
      <c r="T244" s="4"/>
    </row>
    <row r="245" spans="1:20" s="34" customFormat="1" x14ac:dyDescent="0.3">
      <c r="A245" s="33">
        <v>4602</v>
      </c>
      <c r="B245" s="34" t="s">
        <v>426</v>
      </c>
      <c r="C245" s="36">
        <v>163225512</v>
      </c>
      <c r="D245" s="36">
        <v>17207</v>
      </c>
      <c r="E245" s="37">
        <f t="shared" si="38"/>
        <v>9485.9947695705232</v>
      </c>
      <c r="F245" s="38">
        <f t="shared" si="35"/>
        <v>1.0282904700232971</v>
      </c>
      <c r="G245" s="39">
        <f t="shared" si="36"/>
        <v>-156.58800221902783</v>
      </c>
      <c r="H245" s="39">
        <f t="shared" si="37"/>
        <v>0</v>
      </c>
      <c r="I245" s="37">
        <f t="shared" si="39"/>
        <v>-156.58800221902783</v>
      </c>
      <c r="J245" s="40">
        <f t="shared" si="40"/>
        <v>-91.159396721543416</v>
      </c>
      <c r="K245" s="37">
        <f t="shared" si="41"/>
        <v>-247.74739894057126</v>
      </c>
      <c r="L245" s="37">
        <f t="shared" si="42"/>
        <v>-2694409.7541828118</v>
      </c>
      <c r="M245" s="37">
        <f t="shared" si="43"/>
        <v>-4262989.4935704097</v>
      </c>
      <c r="N245" s="41">
        <f>'jan-feb'!M245</f>
        <v>-4947241.3435184741</v>
      </c>
      <c r="O245" s="41">
        <f t="shared" si="44"/>
        <v>684251.84994806442</v>
      </c>
      <c r="Q245" s="4"/>
      <c r="R245" s="4"/>
      <c r="S245" s="4"/>
      <c r="T245" s="4"/>
    </row>
    <row r="246" spans="1:20" s="34" customFormat="1" x14ac:dyDescent="0.3">
      <c r="A246" s="33">
        <v>4611</v>
      </c>
      <c r="B246" s="34" t="s">
        <v>228</v>
      </c>
      <c r="C246" s="36">
        <v>32247263</v>
      </c>
      <c r="D246" s="36">
        <v>4062</v>
      </c>
      <c r="E246" s="37">
        <f t="shared" si="38"/>
        <v>7938.764894140817</v>
      </c>
      <c r="F246" s="38">
        <f t="shared" si="35"/>
        <v>0.86056934277332586</v>
      </c>
      <c r="G246" s="39">
        <f t="shared" si="36"/>
        <v>771.74992303879583</v>
      </c>
      <c r="H246" s="39">
        <f t="shared" si="37"/>
        <v>127.31193830043911</v>
      </c>
      <c r="I246" s="37">
        <f t="shared" si="39"/>
        <v>899.06186133923495</v>
      </c>
      <c r="J246" s="40">
        <f t="shared" si="40"/>
        <v>-91.159396721543416</v>
      </c>
      <c r="K246" s="37">
        <f t="shared" si="41"/>
        <v>807.90246461769152</v>
      </c>
      <c r="L246" s="37">
        <f t="shared" si="42"/>
        <v>3651989.2807599725</v>
      </c>
      <c r="M246" s="37">
        <f t="shared" si="43"/>
        <v>3281699.8112770631</v>
      </c>
      <c r="N246" s="41">
        <f>'jan-feb'!M246</f>
        <v>767169.60193107184</v>
      </c>
      <c r="O246" s="41">
        <f t="shared" si="44"/>
        <v>2514530.2093459913</v>
      </c>
      <c r="Q246" s="4"/>
      <c r="R246" s="4"/>
      <c r="S246" s="4"/>
      <c r="T246" s="4"/>
    </row>
    <row r="247" spans="1:20" s="34" customFormat="1" x14ac:dyDescent="0.3">
      <c r="A247" s="33">
        <v>4612</v>
      </c>
      <c r="B247" s="34" t="s">
        <v>229</v>
      </c>
      <c r="C247" s="36">
        <v>42497988</v>
      </c>
      <c r="D247" s="36">
        <v>5766</v>
      </c>
      <c r="E247" s="37">
        <f t="shared" si="38"/>
        <v>7370.4453694068679</v>
      </c>
      <c r="F247" s="38">
        <f t="shared" si="35"/>
        <v>0.79896298883702199</v>
      </c>
      <c r="G247" s="39">
        <f t="shared" si="36"/>
        <v>1112.7416378791652</v>
      </c>
      <c r="H247" s="39">
        <f t="shared" si="37"/>
        <v>326.22377195732128</v>
      </c>
      <c r="I247" s="37">
        <f t="shared" si="39"/>
        <v>1438.9654098364865</v>
      </c>
      <c r="J247" s="40">
        <f t="shared" si="40"/>
        <v>-91.159396721543416</v>
      </c>
      <c r="K247" s="37">
        <f t="shared" si="41"/>
        <v>1347.8060131149432</v>
      </c>
      <c r="L247" s="37">
        <f t="shared" si="42"/>
        <v>8297074.5531171812</v>
      </c>
      <c r="M247" s="37">
        <f t="shared" si="43"/>
        <v>7771449.4716207627</v>
      </c>
      <c r="N247" s="41">
        <f>'jan-feb'!M247</f>
        <v>3683217.453116098</v>
      </c>
      <c r="O247" s="41">
        <f t="shared" si="44"/>
        <v>4088232.0185046648</v>
      </c>
      <c r="Q247" s="4"/>
      <c r="R247" s="4"/>
      <c r="S247" s="4"/>
      <c r="T247" s="4"/>
    </row>
    <row r="248" spans="1:20" s="34" customFormat="1" x14ac:dyDescent="0.3">
      <c r="A248" s="33">
        <v>4613</v>
      </c>
      <c r="B248" s="34" t="s">
        <v>230</v>
      </c>
      <c r="C248" s="36">
        <v>103645667</v>
      </c>
      <c r="D248" s="36">
        <v>11957</v>
      </c>
      <c r="E248" s="37">
        <f t="shared" si="38"/>
        <v>8668.199966546792</v>
      </c>
      <c r="F248" s="38">
        <f t="shared" si="35"/>
        <v>0.93964076877304492</v>
      </c>
      <c r="G248" s="39">
        <f t="shared" si="36"/>
        <v>334.08887959521087</v>
      </c>
      <c r="H248" s="39">
        <f t="shared" si="37"/>
        <v>0</v>
      </c>
      <c r="I248" s="37">
        <f t="shared" si="39"/>
        <v>334.08887959521087</v>
      </c>
      <c r="J248" s="40">
        <f t="shared" si="40"/>
        <v>-91.159396721543416</v>
      </c>
      <c r="K248" s="37">
        <f t="shared" si="41"/>
        <v>242.92948287366744</v>
      </c>
      <c r="L248" s="37">
        <f t="shared" si="42"/>
        <v>3994700.7333199363</v>
      </c>
      <c r="M248" s="37">
        <f t="shared" si="43"/>
        <v>2904707.8267204417</v>
      </c>
      <c r="N248" s="41">
        <f>'jan-feb'!M248</f>
        <v>197231.63773752513</v>
      </c>
      <c r="O248" s="41">
        <f t="shared" si="44"/>
        <v>2707476.1889829165</v>
      </c>
      <c r="Q248" s="4"/>
      <c r="R248" s="4"/>
      <c r="S248" s="4"/>
      <c r="T248" s="4"/>
    </row>
    <row r="249" spans="1:20" s="34" customFormat="1" x14ac:dyDescent="0.3">
      <c r="A249" s="33">
        <v>4614</v>
      </c>
      <c r="B249" s="34" t="s">
        <v>231</v>
      </c>
      <c r="C249" s="36">
        <v>170511698</v>
      </c>
      <c r="D249" s="36">
        <v>18759</v>
      </c>
      <c r="E249" s="37">
        <f t="shared" si="38"/>
        <v>9089.5942214403749</v>
      </c>
      <c r="F249" s="38">
        <f t="shared" si="35"/>
        <v>0.98532028968313901</v>
      </c>
      <c r="G249" s="39">
        <f t="shared" si="36"/>
        <v>81.25232665906114</v>
      </c>
      <c r="H249" s="39">
        <f t="shared" si="37"/>
        <v>0</v>
      </c>
      <c r="I249" s="37">
        <f t="shared" si="39"/>
        <v>81.25232665906114</v>
      </c>
      <c r="J249" s="40">
        <f t="shared" si="40"/>
        <v>-91.159396721543416</v>
      </c>
      <c r="K249" s="37">
        <f t="shared" si="41"/>
        <v>-9.9070700624822763</v>
      </c>
      <c r="L249" s="37">
        <f t="shared" si="42"/>
        <v>1524212.3957973279</v>
      </c>
      <c r="M249" s="37">
        <f t="shared" si="43"/>
        <v>-185846.72730210502</v>
      </c>
      <c r="N249" s="41">
        <f>'jan-feb'!M249</f>
        <v>1015357.0932607031</v>
      </c>
      <c r="O249" s="41">
        <f t="shared" si="44"/>
        <v>-1201203.8205628081</v>
      </c>
      <c r="Q249" s="4"/>
      <c r="R249" s="4"/>
      <c r="S249" s="4"/>
      <c r="T249" s="4"/>
    </row>
    <row r="250" spans="1:20" s="34" customFormat="1" x14ac:dyDescent="0.3">
      <c r="A250" s="33">
        <v>4615</v>
      </c>
      <c r="B250" s="34" t="s">
        <v>232</v>
      </c>
      <c r="C250" s="36">
        <v>27207667</v>
      </c>
      <c r="D250" s="36">
        <v>3189</v>
      </c>
      <c r="E250" s="37">
        <f t="shared" si="38"/>
        <v>8531.7237378488553</v>
      </c>
      <c r="F250" s="38">
        <f t="shared" si="35"/>
        <v>0.9248466213205303</v>
      </c>
      <c r="G250" s="39">
        <f t="shared" si="36"/>
        <v>415.97461681397289</v>
      </c>
      <c r="H250" s="39">
        <f t="shared" si="37"/>
        <v>0</v>
      </c>
      <c r="I250" s="37">
        <f t="shared" si="39"/>
        <v>415.97461681397289</v>
      </c>
      <c r="J250" s="40">
        <f t="shared" si="40"/>
        <v>-91.159396721543416</v>
      </c>
      <c r="K250" s="37">
        <f t="shared" si="41"/>
        <v>324.81522009242946</v>
      </c>
      <c r="L250" s="37">
        <f t="shared" si="42"/>
        <v>1326543.0530197595</v>
      </c>
      <c r="M250" s="37">
        <f t="shared" si="43"/>
        <v>1035835.7368747576</v>
      </c>
      <c r="N250" s="41">
        <f>'jan-feb'!M250</f>
        <v>551255.906242784</v>
      </c>
      <c r="O250" s="41">
        <f t="shared" si="44"/>
        <v>484579.83063197357</v>
      </c>
      <c r="Q250" s="4"/>
      <c r="R250" s="4"/>
      <c r="S250" s="4"/>
      <c r="T250" s="4"/>
    </row>
    <row r="251" spans="1:20" s="34" customFormat="1" x14ac:dyDescent="0.3">
      <c r="A251" s="33">
        <v>4616</v>
      </c>
      <c r="B251" s="34" t="s">
        <v>233</v>
      </c>
      <c r="C251" s="36">
        <v>25707426</v>
      </c>
      <c r="D251" s="36">
        <v>2869</v>
      </c>
      <c r="E251" s="37">
        <f t="shared" si="38"/>
        <v>8960.413384454514</v>
      </c>
      <c r="F251" s="38">
        <f t="shared" si="35"/>
        <v>0.97131696933467038</v>
      </c>
      <c r="G251" s="39">
        <f t="shared" si="36"/>
        <v>158.76082885057767</v>
      </c>
      <c r="H251" s="39">
        <f t="shared" si="37"/>
        <v>0</v>
      </c>
      <c r="I251" s="37">
        <f t="shared" si="39"/>
        <v>158.76082885057767</v>
      </c>
      <c r="J251" s="40">
        <f t="shared" si="40"/>
        <v>-91.159396721543416</v>
      </c>
      <c r="K251" s="37">
        <f t="shared" si="41"/>
        <v>67.601432129034251</v>
      </c>
      <c r="L251" s="37">
        <f t="shared" si="42"/>
        <v>455484.81797230733</v>
      </c>
      <c r="M251" s="37">
        <f t="shared" si="43"/>
        <v>193948.50877819926</v>
      </c>
      <c r="N251" s="41">
        <f>'jan-feb'!M251</f>
        <v>-41261.816804469221</v>
      </c>
      <c r="O251" s="41">
        <f t="shared" si="44"/>
        <v>235210.32558266848</v>
      </c>
      <c r="Q251" s="4"/>
      <c r="R251" s="4"/>
      <c r="S251" s="4"/>
      <c r="T251" s="4"/>
    </row>
    <row r="252" spans="1:20" s="34" customFormat="1" x14ac:dyDescent="0.3">
      <c r="A252" s="33">
        <v>4617</v>
      </c>
      <c r="B252" s="34" t="s">
        <v>234</v>
      </c>
      <c r="C252" s="36">
        <v>118834264</v>
      </c>
      <c r="D252" s="36">
        <v>13071</v>
      </c>
      <c r="E252" s="37">
        <f t="shared" si="38"/>
        <v>9091.4439599112538</v>
      </c>
      <c r="F252" s="38">
        <f t="shared" si="35"/>
        <v>0.98552080301756984</v>
      </c>
      <c r="G252" s="39">
        <f t="shared" si="36"/>
        <v>80.142483576533778</v>
      </c>
      <c r="H252" s="39">
        <f t="shared" si="37"/>
        <v>0</v>
      </c>
      <c r="I252" s="37">
        <f t="shared" si="39"/>
        <v>80.142483576533778</v>
      </c>
      <c r="J252" s="40">
        <f t="shared" si="40"/>
        <v>-91.159396721543416</v>
      </c>
      <c r="K252" s="37">
        <f t="shared" si="41"/>
        <v>-11.016913145009639</v>
      </c>
      <c r="L252" s="37">
        <f t="shared" si="42"/>
        <v>1047542.402828873</v>
      </c>
      <c r="M252" s="37">
        <f t="shared" si="43"/>
        <v>-144002.07171842098</v>
      </c>
      <c r="N252" s="41">
        <f>'jan-feb'!M252</f>
        <v>-4743380.6539042275</v>
      </c>
      <c r="O252" s="41">
        <f t="shared" si="44"/>
        <v>4599378.5821858067</v>
      </c>
      <c r="Q252" s="4"/>
      <c r="R252" s="4"/>
      <c r="S252" s="4"/>
      <c r="T252" s="4"/>
    </row>
    <row r="253" spans="1:20" s="34" customFormat="1" x14ac:dyDescent="0.3">
      <c r="A253" s="33">
        <v>4618</v>
      </c>
      <c r="B253" s="34" t="s">
        <v>235</v>
      </c>
      <c r="C253" s="36">
        <v>112151691</v>
      </c>
      <c r="D253" s="36">
        <v>11048</v>
      </c>
      <c r="E253" s="37">
        <f t="shared" si="38"/>
        <v>10151.311640115859</v>
      </c>
      <c r="F253" s="38">
        <f t="shared" si="35"/>
        <v>1.1004114245616756</v>
      </c>
      <c r="G253" s="39">
        <f t="shared" si="36"/>
        <v>-555.77812454622904</v>
      </c>
      <c r="H253" s="39">
        <f t="shared" si="37"/>
        <v>0</v>
      </c>
      <c r="I253" s="37">
        <f t="shared" si="39"/>
        <v>-555.77812454622904</v>
      </c>
      <c r="J253" s="40">
        <f t="shared" si="40"/>
        <v>-91.159396721543416</v>
      </c>
      <c r="K253" s="37">
        <f t="shared" si="41"/>
        <v>-646.93752126777247</v>
      </c>
      <c r="L253" s="37">
        <f t="shared" si="42"/>
        <v>-6140236.7199867386</v>
      </c>
      <c r="M253" s="37">
        <f t="shared" si="43"/>
        <v>-7147365.7349663498</v>
      </c>
      <c r="N253" s="41">
        <f>'jan-feb'!M253</f>
        <v>-10689896.991793582</v>
      </c>
      <c r="O253" s="41">
        <f t="shared" si="44"/>
        <v>3542531.2568272324</v>
      </c>
      <c r="Q253" s="4"/>
      <c r="R253" s="4"/>
      <c r="S253" s="4"/>
      <c r="T253" s="4"/>
    </row>
    <row r="254" spans="1:20" s="34" customFormat="1" x14ac:dyDescent="0.3">
      <c r="A254" s="33">
        <v>4619</v>
      </c>
      <c r="B254" s="34" t="s">
        <v>236</v>
      </c>
      <c r="C254" s="36">
        <v>21253839</v>
      </c>
      <c r="D254" s="36">
        <v>906</v>
      </c>
      <c r="E254" s="37">
        <f t="shared" si="38"/>
        <v>23458.98344370861</v>
      </c>
      <c r="F254" s="38">
        <f t="shared" si="35"/>
        <v>2.5429751647113781</v>
      </c>
      <c r="G254" s="39">
        <f t="shared" si="36"/>
        <v>-8540.3812067018789</v>
      </c>
      <c r="H254" s="39">
        <f t="shared" si="37"/>
        <v>0</v>
      </c>
      <c r="I254" s="37">
        <f t="shared" si="39"/>
        <v>-8540.3812067018789</v>
      </c>
      <c r="J254" s="40">
        <f t="shared" si="40"/>
        <v>-91.159396721543416</v>
      </c>
      <c r="K254" s="37">
        <f t="shared" si="41"/>
        <v>-8631.540603423422</v>
      </c>
      <c r="L254" s="37">
        <f t="shared" si="42"/>
        <v>-7737585.3732719021</v>
      </c>
      <c r="M254" s="37">
        <f t="shared" si="43"/>
        <v>-7820175.7867016206</v>
      </c>
      <c r="N254" s="41">
        <f>'jan-feb'!M254</f>
        <v>-7874715.7316224631</v>
      </c>
      <c r="O254" s="41">
        <f t="shared" si="44"/>
        <v>54539.944920842536</v>
      </c>
      <c r="Q254" s="4"/>
      <c r="R254" s="4"/>
      <c r="S254" s="4"/>
      <c r="T254" s="4"/>
    </row>
    <row r="255" spans="1:20" s="34" customFormat="1" x14ac:dyDescent="0.3">
      <c r="A255" s="33">
        <v>4620</v>
      </c>
      <c r="B255" s="34" t="s">
        <v>237</v>
      </c>
      <c r="C255" s="36">
        <v>12476534</v>
      </c>
      <c r="D255" s="36">
        <v>1080</v>
      </c>
      <c r="E255" s="37">
        <f t="shared" si="38"/>
        <v>11552.346296296297</v>
      </c>
      <c r="F255" s="38">
        <f t="shared" si="35"/>
        <v>1.2522848569342235</v>
      </c>
      <c r="G255" s="39">
        <f t="shared" si="36"/>
        <v>-1396.3989182544919</v>
      </c>
      <c r="H255" s="39">
        <f t="shared" si="37"/>
        <v>0</v>
      </c>
      <c r="I255" s="37">
        <f t="shared" si="39"/>
        <v>-1396.3989182544919</v>
      </c>
      <c r="J255" s="40">
        <f t="shared" si="40"/>
        <v>-91.159396721543416</v>
      </c>
      <c r="K255" s="37">
        <f t="shared" si="41"/>
        <v>-1487.5583149760353</v>
      </c>
      <c r="L255" s="37">
        <f t="shared" si="42"/>
        <v>-1508110.8317148513</v>
      </c>
      <c r="M255" s="37">
        <f t="shared" si="43"/>
        <v>-1606562.9801741182</v>
      </c>
      <c r="N255" s="41">
        <f>'jan-feb'!M255</f>
        <v>-2419435.9847155204</v>
      </c>
      <c r="O255" s="41">
        <f t="shared" si="44"/>
        <v>812873.00454140222</v>
      </c>
      <c r="Q255" s="4"/>
      <c r="R255" s="4"/>
      <c r="S255" s="4"/>
      <c r="T255" s="4"/>
    </row>
    <row r="256" spans="1:20" s="34" customFormat="1" x14ac:dyDescent="0.3">
      <c r="A256" s="33">
        <v>4621</v>
      </c>
      <c r="B256" s="34" t="s">
        <v>238</v>
      </c>
      <c r="C256" s="36">
        <v>133657367</v>
      </c>
      <c r="D256" s="36">
        <v>15740</v>
      </c>
      <c r="E256" s="37">
        <f t="shared" si="38"/>
        <v>8491.573506988565</v>
      </c>
      <c r="F256" s="38">
        <f t="shared" si="35"/>
        <v>0.92049429973847441</v>
      </c>
      <c r="G256" s="39">
        <f t="shared" si="36"/>
        <v>440.06475533014708</v>
      </c>
      <c r="H256" s="39">
        <f t="shared" si="37"/>
        <v>0</v>
      </c>
      <c r="I256" s="37">
        <f t="shared" si="39"/>
        <v>440.06475533014708</v>
      </c>
      <c r="J256" s="40">
        <f t="shared" si="40"/>
        <v>-91.159396721543416</v>
      </c>
      <c r="K256" s="37">
        <f t="shared" si="41"/>
        <v>348.90535860860365</v>
      </c>
      <c r="L256" s="37">
        <f t="shared" si="42"/>
        <v>6926619.248896515</v>
      </c>
      <c r="M256" s="37">
        <f t="shared" si="43"/>
        <v>5491770.3444994213</v>
      </c>
      <c r="N256" s="41">
        <f>'jan-feb'!M256</f>
        <v>192228.25238677298</v>
      </c>
      <c r="O256" s="41">
        <f t="shared" si="44"/>
        <v>5299542.0921126483</v>
      </c>
      <c r="Q256" s="4"/>
      <c r="R256" s="4"/>
      <c r="S256" s="4"/>
      <c r="T256" s="4"/>
    </row>
    <row r="257" spans="1:20" s="34" customFormat="1" x14ac:dyDescent="0.3">
      <c r="A257" s="33">
        <v>4622</v>
      </c>
      <c r="B257" s="34" t="s">
        <v>239</v>
      </c>
      <c r="C257" s="36">
        <v>73122585</v>
      </c>
      <c r="D257" s="36">
        <v>8457</v>
      </c>
      <c r="E257" s="37">
        <f t="shared" si="38"/>
        <v>8646.3976587442357</v>
      </c>
      <c r="F257" s="38">
        <f t="shared" si="35"/>
        <v>0.93727737875623829</v>
      </c>
      <c r="G257" s="39">
        <f t="shared" si="36"/>
        <v>347.1702642767446</v>
      </c>
      <c r="H257" s="39">
        <f t="shared" si="37"/>
        <v>0</v>
      </c>
      <c r="I257" s="37">
        <f t="shared" si="39"/>
        <v>347.1702642767446</v>
      </c>
      <c r="J257" s="40">
        <f t="shared" si="40"/>
        <v>-91.159396721543416</v>
      </c>
      <c r="K257" s="37">
        <f t="shared" si="41"/>
        <v>256.01086755520117</v>
      </c>
      <c r="L257" s="37">
        <f t="shared" si="42"/>
        <v>2936018.9249884291</v>
      </c>
      <c r="M257" s="37">
        <f t="shared" si="43"/>
        <v>2165083.9069143361</v>
      </c>
      <c r="N257" s="41">
        <f>'jan-feb'!M257</f>
        <v>-27681.108091809918</v>
      </c>
      <c r="O257" s="41">
        <f t="shared" si="44"/>
        <v>2192765.0150061459</v>
      </c>
      <c r="Q257" s="4"/>
      <c r="R257" s="4"/>
      <c r="S257" s="4"/>
      <c r="T257" s="4"/>
    </row>
    <row r="258" spans="1:20" s="34" customFormat="1" x14ac:dyDescent="0.3">
      <c r="A258" s="33">
        <v>4623</v>
      </c>
      <c r="B258" s="34" t="s">
        <v>240</v>
      </c>
      <c r="C258" s="36">
        <v>21690534</v>
      </c>
      <c r="D258" s="36">
        <v>2485</v>
      </c>
      <c r="E258" s="37">
        <f t="shared" si="38"/>
        <v>8728.5851106639839</v>
      </c>
      <c r="F258" s="38">
        <f t="shared" si="35"/>
        <v>0.94618657337604528</v>
      </c>
      <c r="G258" s="39">
        <f t="shared" si="36"/>
        <v>297.85779312489575</v>
      </c>
      <c r="H258" s="39">
        <f t="shared" si="37"/>
        <v>0</v>
      </c>
      <c r="I258" s="37">
        <f t="shared" si="39"/>
        <v>297.85779312489575</v>
      </c>
      <c r="J258" s="40">
        <f t="shared" si="40"/>
        <v>-91.159396721543416</v>
      </c>
      <c r="K258" s="37">
        <f t="shared" si="41"/>
        <v>206.69839640335232</v>
      </c>
      <c r="L258" s="37">
        <f t="shared" si="42"/>
        <v>740176.61591536598</v>
      </c>
      <c r="M258" s="37">
        <f t="shared" si="43"/>
        <v>513645.51506233052</v>
      </c>
      <c r="N258" s="41">
        <f>'jan-feb'!M258</f>
        <v>-401582.24446117372</v>
      </c>
      <c r="O258" s="41">
        <f t="shared" si="44"/>
        <v>915227.75952350418</v>
      </c>
      <c r="Q258" s="4"/>
      <c r="R258" s="4"/>
      <c r="S258" s="4"/>
      <c r="T258" s="4"/>
    </row>
    <row r="259" spans="1:20" s="34" customFormat="1" x14ac:dyDescent="0.3">
      <c r="A259" s="33">
        <v>4624</v>
      </c>
      <c r="B259" s="34" t="s">
        <v>427</v>
      </c>
      <c r="C259" s="36">
        <v>213368462</v>
      </c>
      <c r="D259" s="36">
        <v>24908</v>
      </c>
      <c r="E259" s="37">
        <f t="shared" si="38"/>
        <v>8566.2623253573147</v>
      </c>
      <c r="F259" s="38">
        <f t="shared" si="35"/>
        <v>0.92859063565384448</v>
      </c>
      <c r="G259" s="39">
        <f t="shared" si="36"/>
        <v>395.25146430889725</v>
      </c>
      <c r="H259" s="39">
        <f t="shared" si="37"/>
        <v>0</v>
      </c>
      <c r="I259" s="37">
        <f t="shared" si="39"/>
        <v>395.25146430889725</v>
      </c>
      <c r="J259" s="40">
        <f t="shared" si="40"/>
        <v>-91.159396721543416</v>
      </c>
      <c r="K259" s="37">
        <f t="shared" si="41"/>
        <v>304.09206758735382</v>
      </c>
      <c r="L259" s="37">
        <f t="shared" si="42"/>
        <v>9844923.4730060119</v>
      </c>
      <c r="M259" s="37">
        <f t="shared" si="43"/>
        <v>7574325.2194658089</v>
      </c>
      <c r="N259" s="41">
        <f>'jan-feb'!M259</f>
        <v>1539050.3376905771</v>
      </c>
      <c r="O259" s="41">
        <f t="shared" si="44"/>
        <v>6035274.881775232</v>
      </c>
      <c r="Q259" s="4"/>
      <c r="R259" s="4"/>
      <c r="S259" s="4"/>
      <c r="T259" s="4"/>
    </row>
    <row r="260" spans="1:20" s="34" customFormat="1" x14ac:dyDescent="0.3">
      <c r="A260" s="33">
        <v>4625</v>
      </c>
      <c r="B260" s="34" t="s">
        <v>241</v>
      </c>
      <c r="C260" s="36">
        <v>73704387</v>
      </c>
      <c r="D260" s="36">
        <v>5236</v>
      </c>
      <c r="E260" s="37">
        <f t="shared" si="38"/>
        <v>14076.468105423988</v>
      </c>
      <c r="F260" s="38">
        <f t="shared" si="35"/>
        <v>1.5259019592575342</v>
      </c>
      <c r="G260" s="39">
        <f t="shared" si="36"/>
        <v>-2910.8720037311068</v>
      </c>
      <c r="H260" s="39">
        <f t="shared" si="37"/>
        <v>0</v>
      </c>
      <c r="I260" s="37">
        <f t="shared" si="39"/>
        <v>-2910.8720037311068</v>
      </c>
      <c r="J260" s="40">
        <f t="shared" si="40"/>
        <v>-91.159396721543416</v>
      </c>
      <c r="K260" s="37">
        <f t="shared" si="41"/>
        <v>-3002.0314004526504</v>
      </c>
      <c r="L260" s="37">
        <f t="shared" si="42"/>
        <v>-15241325.811536076</v>
      </c>
      <c r="M260" s="37">
        <f t="shared" si="43"/>
        <v>-15718636.412770078</v>
      </c>
      <c r="N260" s="41">
        <f>'jan-feb'!M260</f>
        <v>-13086711.466639318</v>
      </c>
      <c r="O260" s="41">
        <f t="shared" si="44"/>
        <v>-2631924.94613076</v>
      </c>
      <c r="Q260" s="4"/>
      <c r="R260" s="4"/>
      <c r="S260" s="4"/>
      <c r="T260" s="4"/>
    </row>
    <row r="261" spans="1:20" s="34" customFormat="1" x14ac:dyDescent="0.3">
      <c r="A261" s="33">
        <v>4626</v>
      </c>
      <c r="B261" s="34" t="s">
        <v>246</v>
      </c>
      <c r="C261" s="36">
        <v>328678987</v>
      </c>
      <c r="D261" s="36">
        <v>38316</v>
      </c>
      <c r="E261" s="37">
        <f t="shared" si="38"/>
        <v>8578.1132425096566</v>
      </c>
      <c r="F261" s="38">
        <f t="shared" si="35"/>
        <v>0.92987528586342294</v>
      </c>
      <c r="G261" s="39">
        <f t="shared" si="36"/>
        <v>388.14091401749209</v>
      </c>
      <c r="H261" s="39">
        <f t="shared" si="37"/>
        <v>0</v>
      </c>
      <c r="I261" s="37">
        <f t="shared" si="39"/>
        <v>388.14091401749209</v>
      </c>
      <c r="J261" s="40">
        <f t="shared" si="40"/>
        <v>-91.159396721543416</v>
      </c>
      <c r="K261" s="37">
        <f t="shared" si="41"/>
        <v>296.98151729594866</v>
      </c>
      <c r="L261" s="37">
        <f t="shared" si="42"/>
        <v>14872007.261494227</v>
      </c>
      <c r="M261" s="37">
        <f t="shared" si="43"/>
        <v>11379143.816711569</v>
      </c>
      <c r="N261" s="41">
        <f>'jan-feb'!M261</f>
        <v>2958499.6533704959</v>
      </c>
      <c r="O261" s="41">
        <f t="shared" si="44"/>
        <v>8420644.1633410733</v>
      </c>
      <c r="Q261" s="4"/>
      <c r="R261" s="4"/>
      <c r="S261" s="4"/>
      <c r="T261" s="4"/>
    </row>
    <row r="262" spans="1:20" s="34" customFormat="1" x14ac:dyDescent="0.3">
      <c r="A262" s="33">
        <v>4627</v>
      </c>
      <c r="B262" s="34" t="s">
        <v>242</v>
      </c>
      <c r="C262" s="36">
        <v>235256781</v>
      </c>
      <c r="D262" s="36">
        <v>29553</v>
      </c>
      <c r="E262" s="37">
        <f t="shared" si="38"/>
        <v>7960.5042127702773</v>
      </c>
      <c r="F262" s="38">
        <f t="shared" si="35"/>
        <v>0.86292590470641728</v>
      </c>
      <c r="G262" s="39">
        <f t="shared" si="36"/>
        <v>758.70633186111968</v>
      </c>
      <c r="H262" s="39">
        <f t="shared" si="37"/>
        <v>119.70317678012802</v>
      </c>
      <c r="I262" s="37">
        <f t="shared" si="39"/>
        <v>878.40950864124773</v>
      </c>
      <c r="J262" s="40">
        <f t="shared" si="40"/>
        <v>-91.159396721543416</v>
      </c>
      <c r="K262" s="37">
        <f t="shared" si="41"/>
        <v>787.2501119197043</v>
      </c>
      <c r="L262" s="37">
        <f t="shared" si="42"/>
        <v>25959636.208874796</v>
      </c>
      <c r="M262" s="37">
        <f t="shared" si="43"/>
        <v>23265602.557563022</v>
      </c>
      <c r="N262" s="41">
        <f>'jan-feb'!M262</f>
        <v>9767399.2903468795</v>
      </c>
      <c r="O262" s="41">
        <f t="shared" si="44"/>
        <v>13498203.267216142</v>
      </c>
      <c r="Q262" s="4"/>
      <c r="R262" s="4"/>
      <c r="S262" s="4"/>
      <c r="T262" s="4"/>
    </row>
    <row r="263" spans="1:20" s="34" customFormat="1" x14ac:dyDescent="0.3">
      <c r="A263" s="33">
        <v>4628</v>
      </c>
      <c r="B263" s="34" t="s">
        <v>243</v>
      </c>
      <c r="C263" s="36">
        <v>37067802</v>
      </c>
      <c r="D263" s="36">
        <v>3977</v>
      </c>
      <c r="E263" s="37">
        <f t="shared" si="38"/>
        <v>9320.5436258486297</v>
      </c>
      <c r="F263" s="38">
        <f t="shared" si="35"/>
        <v>1.0103554154005145</v>
      </c>
      <c r="G263" s="39">
        <f t="shared" si="36"/>
        <v>-57.31731598589176</v>
      </c>
      <c r="H263" s="39">
        <f t="shared" si="37"/>
        <v>0</v>
      </c>
      <c r="I263" s="37">
        <f t="shared" si="39"/>
        <v>-57.31731598589176</v>
      </c>
      <c r="J263" s="40">
        <f t="shared" si="40"/>
        <v>-91.159396721543416</v>
      </c>
      <c r="K263" s="37">
        <f t="shared" si="41"/>
        <v>-148.47671270743518</v>
      </c>
      <c r="L263" s="37">
        <f t="shared" si="42"/>
        <v>-227950.96567589152</v>
      </c>
      <c r="M263" s="37">
        <f t="shared" si="43"/>
        <v>-590491.88643746974</v>
      </c>
      <c r="N263" s="41">
        <f>'jan-feb'!M263</f>
        <v>-3011177.2307533557</v>
      </c>
      <c r="O263" s="41">
        <f t="shared" si="44"/>
        <v>2420685.344315886</v>
      </c>
      <c r="Q263" s="4"/>
      <c r="R263" s="4"/>
      <c r="S263" s="4"/>
      <c r="T263" s="4"/>
    </row>
    <row r="264" spans="1:20" s="34" customFormat="1" x14ac:dyDescent="0.3">
      <c r="A264" s="33">
        <v>4629</v>
      </c>
      <c r="B264" s="34" t="s">
        <v>244</v>
      </c>
      <c r="C264" s="36">
        <v>11141107</v>
      </c>
      <c r="D264" s="36">
        <v>388</v>
      </c>
      <c r="E264" s="37">
        <f t="shared" si="38"/>
        <v>28714.193298969072</v>
      </c>
      <c r="F264" s="38">
        <f t="shared" ref="F264:F327" si="45">IF(ISNUMBER(C264),E264/E$365,"")</f>
        <v>3.112644697892188</v>
      </c>
      <c r="G264" s="39">
        <f t="shared" ref="G264:G327" si="46">(E$365-E264)*0.6</f>
        <v>-11693.507119858157</v>
      </c>
      <c r="H264" s="39">
        <f t="shared" ref="H264:H327" si="47">IF(E264&gt;=E$365*0.9,0,IF(E264&lt;0.9*E$365,(E$365*0.9-E264)*0.35))</f>
        <v>0</v>
      </c>
      <c r="I264" s="37">
        <f t="shared" si="39"/>
        <v>-11693.507119858157</v>
      </c>
      <c r="J264" s="40">
        <f t="shared" si="40"/>
        <v>-91.159396721543416</v>
      </c>
      <c r="K264" s="37">
        <f t="shared" si="41"/>
        <v>-11784.6665165797</v>
      </c>
      <c r="L264" s="37">
        <f t="shared" si="42"/>
        <v>-4537080.7625049651</v>
      </c>
      <c r="M264" s="37">
        <f t="shared" si="43"/>
        <v>-4572450.6084329234</v>
      </c>
      <c r="N264" s="41">
        <f>'jan-feb'!M264</f>
        <v>-4712471.0908052055</v>
      </c>
      <c r="O264" s="41">
        <f t="shared" si="44"/>
        <v>140020.48237228207</v>
      </c>
      <c r="Q264" s="4"/>
      <c r="R264" s="4"/>
      <c r="S264" s="4"/>
      <c r="T264" s="4"/>
    </row>
    <row r="265" spans="1:20" s="34" customFormat="1" x14ac:dyDescent="0.3">
      <c r="A265" s="33">
        <v>4630</v>
      </c>
      <c r="B265" s="34" t="s">
        <v>245</v>
      </c>
      <c r="C265" s="36">
        <v>60237605</v>
      </c>
      <c r="D265" s="36">
        <v>8098</v>
      </c>
      <c r="E265" s="37">
        <f t="shared" ref="E265:E328" si="48">(C265)/D265</f>
        <v>7438.5780439614718</v>
      </c>
      <c r="F265" s="38">
        <f t="shared" si="45"/>
        <v>0.80634863279356717</v>
      </c>
      <c r="G265" s="39">
        <f t="shared" si="46"/>
        <v>1071.8620331464028</v>
      </c>
      <c r="H265" s="39">
        <f t="shared" si="47"/>
        <v>302.37733586320991</v>
      </c>
      <c r="I265" s="37">
        <f t="shared" ref="I265:I328" si="49">G265+H265</f>
        <v>1374.2393690096128</v>
      </c>
      <c r="J265" s="40">
        <f t="shared" ref="J265:J328" si="50">I$367</f>
        <v>-91.159396721543416</v>
      </c>
      <c r="K265" s="37">
        <f t="shared" ref="K265:K328" si="51">I265+J265</f>
        <v>1283.0799722880695</v>
      </c>
      <c r="L265" s="37">
        <f t="shared" ref="L265:L328" si="52">(I265*D265)</f>
        <v>11128590.410239844</v>
      </c>
      <c r="M265" s="37">
        <f t="shared" ref="M265:M328" si="53">(K265*D265)</f>
        <v>10390381.615588786</v>
      </c>
      <c r="N265" s="41">
        <f>'jan-feb'!M265</f>
        <v>4303523.5906059947</v>
      </c>
      <c r="O265" s="41">
        <f t="shared" ref="O265:O328" si="54">M265-N265</f>
        <v>6086858.0249827914</v>
      </c>
      <c r="Q265" s="4"/>
      <c r="R265" s="4"/>
      <c r="S265" s="4"/>
      <c r="T265" s="4"/>
    </row>
    <row r="266" spans="1:20" s="34" customFormat="1" x14ac:dyDescent="0.3">
      <c r="A266" s="33">
        <v>4631</v>
      </c>
      <c r="B266" s="34" t="s">
        <v>428</v>
      </c>
      <c r="C266" s="36">
        <v>240556860</v>
      </c>
      <c r="D266" s="36">
        <v>29224</v>
      </c>
      <c r="E266" s="37">
        <f t="shared" si="48"/>
        <v>8231.4830276485081</v>
      </c>
      <c r="F266" s="38">
        <f t="shared" si="45"/>
        <v>0.89230025496553167</v>
      </c>
      <c r="G266" s="39">
        <f t="shared" si="46"/>
        <v>596.11904293418115</v>
      </c>
      <c r="H266" s="39">
        <f t="shared" si="47"/>
        <v>24.860591572747214</v>
      </c>
      <c r="I266" s="37">
        <f t="shared" si="49"/>
        <v>620.97963450692839</v>
      </c>
      <c r="J266" s="40">
        <f t="shared" si="50"/>
        <v>-91.159396721543416</v>
      </c>
      <c r="K266" s="37">
        <f t="shared" si="51"/>
        <v>529.82023778538496</v>
      </c>
      <c r="L266" s="37">
        <f t="shared" si="52"/>
        <v>18147508.838830475</v>
      </c>
      <c r="M266" s="37">
        <f t="shared" si="53"/>
        <v>15483466.62904009</v>
      </c>
      <c r="N266" s="41">
        <f>'jan-feb'!M266</f>
        <v>6011817.9397961972</v>
      </c>
      <c r="O266" s="41">
        <f t="shared" si="54"/>
        <v>9471648.6892438941</v>
      </c>
      <c r="Q266" s="4"/>
      <c r="R266" s="4"/>
      <c r="S266" s="4"/>
      <c r="T266" s="4"/>
    </row>
    <row r="267" spans="1:20" s="34" customFormat="1" x14ac:dyDescent="0.3">
      <c r="A267" s="33">
        <v>4632</v>
      </c>
      <c r="B267" s="34" t="s">
        <v>247</v>
      </c>
      <c r="C267" s="36">
        <v>29518003</v>
      </c>
      <c r="D267" s="36">
        <v>2870</v>
      </c>
      <c r="E267" s="37">
        <f t="shared" si="48"/>
        <v>10285.018466898955</v>
      </c>
      <c r="F267" s="38">
        <f t="shared" si="45"/>
        <v>1.1149053663250801</v>
      </c>
      <c r="G267" s="39">
        <f t="shared" si="46"/>
        <v>-636.0022206160869</v>
      </c>
      <c r="H267" s="39">
        <f t="shared" si="47"/>
        <v>0</v>
      </c>
      <c r="I267" s="37">
        <f t="shared" si="49"/>
        <v>-636.0022206160869</v>
      </c>
      <c r="J267" s="40">
        <f t="shared" si="50"/>
        <v>-91.159396721543416</v>
      </c>
      <c r="K267" s="37">
        <f t="shared" si="51"/>
        <v>-727.16161733763033</v>
      </c>
      <c r="L267" s="37">
        <f t="shared" si="52"/>
        <v>-1825326.3731681695</v>
      </c>
      <c r="M267" s="37">
        <f t="shared" si="53"/>
        <v>-2086953.841758999</v>
      </c>
      <c r="N267" s="41">
        <f>'jan-feb'!M267</f>
        <v>-1029298.0964199472</v>
      </c>
      <c r="O267" s="41">
        <f t="shared" si="54"/>
        <v>-1057655.7453390518</v>
      </c>
      <c r="Q267" s="4"/>
      <c r="R267" s="4"/>
      <c r="S267" s="4"/>
      <c r="T267" s="4"/>
    </row>
    <row r="268" spans="1:20" s="34" customFormat="1" x14ac:dyDescent="0.3">
      <c r="A268" s="33">
        <v>4633</v>
      </c>
      <c r="B268" s="34" t="s">
        <v>248</v>
      </c>
      <c r="C268" s="36">
        <v>4651667</v>
      </c>
      <c r="D268" s="36">
        <v>548</v>
      </c>
      <c r="E268" s="37">
        <f t="shared" si="48"/>
        <v>8488.4434306569347</v>
      </c>
      <c r="F268" s="38">
        <f t="shared" si="45"/>
        <v>0.92015499661418998</v>
      </c>
      <c r="G268" s="39">
        <f t="shared" si="46"/>
        <v>441.94280112912526</v>
      </c>
      <c r="H268" s="39">
        <f t="shared" si="47"/>
        <v>0</v>
      </c>
      <c r="I268" s="37">
        <f t="shared" si="49"/>
        <v>441.94280112912526</v>
      </c>
      <c r="J268" s="40">
        <f t="shared" si="50"/>
        <v>-91.159396721543416</v>
      </c>
      <c r="K268" s="37">
        <f t="shared" si="51"/>
        <v>350.78340440758183</v>
      </c>
      <c r="L268" s="37">
        <f t="shared" si="52"/>
        <v>242184.65501876065</v>
      </c>
      <c r="M268" s="37">
        <f t="shared" si="53"/>
        <v>192229.30561535485</v>
      </c>
      <c r="N268" s="41">
        <f>'jan-feb'!M268</f>
        <v>-10774.629281578644</v>
      </c>
      <c r="O268" s="41">
        <f t="shared" si="54"/>
        <v>203003.9348969335</v>
      </c>
      <c r="Q268" s="4"/>
      <c r="R268" s="4"/>
      <c r="S268" s="4"/>
      <c r="T268" s="4"/>
    </row>
    <row r="269" spans="1:20" s="34" customFormat="1" x14ac:dyDescent="0.3">
      <c r="A269" s="33">
        <v>4634</v>
      </c>
      <c r="B269" s="34" t="s">
        <v>249</v>
      </c>
      <c r="C269" s="36">
        <v>19427132</v>
      </c>
      <c r="D269" s="36">
        <v>1691</v>
      </c>
      <c r="E269" s="37">
        <f t="shared" si="48"/>
        <v>11488.546422235364</v>
      </c>
      <c r="F269" s="38">
        <f t="shared" si="45"/>
        <v>1.2453688924962087</v>
      </c>
      <c r="G269" s="39">
        <f t="shared" si="46"/>
        <v>-1358.1189938179323</v>
      </c>
      <c r="H269" s="39">
        <f t="shared" si="47"/>
        <v>0</v>
      </c>
      <c r="I269" s="37">
        <f t="shared" si="49"/>
        <v>-1358.1189938179323</v>
      </c>
      <c r="J269" s="40">
        <f t="shared" si="50"/>
        <v>-91.159396721543416</v>
      </c>
      <c r="K269" s="37">
        <f t="shared" si="51"/>
        <v>-1449.2783905394756</v>
      </c>
      <c r="L269" s="37">
        <f t="shared" si="52"/>
        <v>-2296579.2185461237</v>
      </c>
      <c r="M269" s="37">
        <f t="shared" si="53"/>
        <v>-2450729.758402253</v>
      </c>
      <c r="N269" s="41">
        <f>'jan-feb'!M269</f>
        <v>-3231468.8297721702</v>
      </c>
      <c r="O269" s="41">
        <f t="shared" si="54"/>
        <v>780739.07136991713</v>
      </c>
      <c r="Q269" s="4"/>
      <c r="R269" s="4"/>
      <c r="S269" s="4"/>
      <c r="T269" s="4"/>
    </row>
    <row r="270" spans="1:20" s="34" customFormat="1" x14ac:dyDescent="0.3">
      <c r="A270" s="33">
        <v>4635</v>
      </c>
      <c r="B270" s="34" t="s">
        <v>250</v>
      </c>
      <c r="C270" s="36">
        <v>21883296</v>
      </c>
      <c r="D270" s="36">
        <v>2297</v>
      </c>
      <c r="E270" s="37">
        <f t="shared" si="48"/>
        <v>9526.9029168480629</v>
      </c>
      <c r="F270" s="38">
        <f t="shared" si="45"/>
        <v>1.0327249504350662</v>
      </c>
      <c r="G270" s="39">
        <f t="shared" si="46"/>
        <v>-181.13289058555165</v>
      </c>
      <c r="H270" s="39">
        <f t="shared" si="47"/>
        <v>0</v>
      </c>
      <c r="I270" s="37">
        <f t="shared" si="49"/>
        <v>-181.13289058555165</v>
      </c>
      <c r="J270" s="40">
        <f t="shared" si="50"/>
        <v>-91.159396721543416</v>
      </c>
      <c r="K270" s="37">
        <f t="shared" si="51"/>
        <v>-272.29228730709508</v>
      </c>
      <c r="L270" s="37">
        <f t="shared" si="52"/>
        <v>-416062.24967501214</v>
      </c>
      <c r="M270" s="37">
        <f t="shared" si="53"/>
        <v>-625455.38394439744</v>
      </c>
      <c r="N270" s="41">
        <f>'jan-feb'!M270</f>
        <v>-225267.47675143497</v>
      </c>
      <c r="O270" s="41">
        <f t="shared" si="54"/>
        <v>-400187.90719296248</v>
      </c>
      <c r="Q270" s="4"/>
      <c r="R270" s="4"/>
      <c r="S270" s="4"/>
      <c r="T270" s="4"/>
    </row>
    <row r="271" spans="1:20" s="34" customFormat="1" x14ac:dyDescent="0.3">
      <c r="A271" s="33">
        <v>4636</v>
      </c>
      <c r="B271" s="34" t="s">
        <v>251</v>
      </c>
      <c r="C271" s="36">
        <v>7784120</v>
      </c>
      <c r="D271" s="36">
        <v>802</v>
      </c>
      <c r="E271" s="37">
        <f t="shared" si="48"/>
        <v>9705.8852867830428</v>
      </c>
      <c r="F271" s="38">
        <f t="shared" si="45"/>
        <v>1.052126802299534</v>
      </c>
      <c r="G271" s="39">
        <f t="shared" si="46"/>
        <v>-288.52231254653958</v>
      </c>
      <c r="H271" s="39">
        <f t="shared" si="47"/>
        <v>0</v>
      </c>
      <c r="I271" s="37">
        <f t="shared" si="49"/>
        <v>-288.52231254653958</v>
      </c>
      <c r="J271" s="40">
        <f t="shared" si="50"/>
        <v>-91.159396721543416</v>
      </c>
      <c r="K271" s="37">
        <f t="shared" si="51"/>
        <v>-379.68170926808301</v>
      </c>
      <c r="L271" s="37">
        <f t="shared" si="52"/>
        <v>-231394.89466232475</v>
      </c>
      <c r="M271" s="37">
        <f t="shared" si="53"/>
        <v>-304504.7308330026</v>
      </c>
      <c r="N271" s="41">
        <f>'jan-feb'!M271</f>
        <v>-485760.25161282124</v>
      </c>
      <c r="O271" s="41">
        <f t="shared" si="54"/>
        <v>181255.52077981865</v>
      </c>
      <c r="Q271" s="4"/>
      <c r="R271" s="4"/>
      <c r="S271" s="4"/>
      <c r="T271" s="4"/>
    </row>
    <row r="272" spans="1:20" s="34" customFormat="1" x14ac:dyDescent="0.3">
      <c r="A272" s="33">
        <v>4637</v>
      </c>
      <c r="B272" s="34" t="s">
        <v>252</v>
      </c>
      <c r="C272" s="36">
        <v>12199603</v>
      </c>
      <c r="D272" s="36">
        <v>1328</v>
      </c>
      <c r="E272" s="37">
        <f t="shared" si="48"/>
        <v>9186.4480421686749</v>
      </c>
      <c r="F272" s="38">
        <f t="shared" si="45"/>
        <v>0.99581933203552742</v>
      </c>
      <c r="G272" s="39">
        <f t="shared" si="46"/>
        <v>23.140034222081159</v>
      </c>
      <c r="H272" s="39">
        <f t="shared" si="47"/>
        <v>0</v>
      </c>
      <c r="I272" s="37">
        <f t="shared" si="49"/>
        <v>23.140034222081159</v>
      </c>
      <c r="J272" s="40">
        <f t="shared" si="50"/>
        <v>-91.159396721543416</v>
      </c>
      <c r="K272" s="37">
        <f t="shared" si="51"/>
        <v>-68.019362499462261</v>
      </c>
      <c r="L272" s="37">
        <f t="shared" si="52"/>
        <v>30729.965446923779</v>
      </c>
      <c r="M272" s="37">
        <f t="shared" si="53"/>
        <v>-90329.713399285887</v>
      </c>
      <c r="N272" s="41">
        <f>'jan-feb'!M272</f>
        <v>-213841.92935389848</v>
      </c>
      <c r="O272" s="41">
        <f t="shared" si="54"/>
        <v>123512.21595461259</v>
      </c>
      <c r="Q272" s="4"/>
      <c r="R272" s="4"/>
      <c r="S272" s="4"/>
      <c r="T272" s="4"/>
    </row>
    <row r="273" spans="1:20" s="34" customFormat="1" x14ac:dyDescent="0.3">
      <c r="A273" s="33">
        <v>4638</v>
      </c>
      <c r="B273" s="34" t="s">
        <v>253</v>
      </c>
      <c r="C273" s="36">
        <v>39856664</v>
      </c>
      <c r="D273" s="36">
        <v>4101</v>
      </c>
      <c r="E273" s="37">
        <f t="shared" si="48"/>
        <v>9718.7671299683007</v>
      </c>
      <c r="F273" s="38">
        <f t="shared" si="45"/>
        <v>1.053523205829739</v>
      </c>
      <c r="G273" s="39">
        <f t="shared" si="46"/>
        <v>-296.25141845769429</v>
      </c>
      <c r="H273" s="39">
        <f t="shared" si="47"/>
        <v>0</v>
      </c>
      <c r="I273" s="37">
        <f t="shared" si="49"/>
        <v>-296.25141845769429</v>
      </c>
      <c r="J273" s="40">
        <f t="shared" si="50"/>
        <v>-91.159396721543416</v>
      </c>
      <c r="K273" s="37">
        <f t="shared" si="51"/>
        <v>-387.41081517923772</v>
      </c>
      <c r="L273" s="37">
        <f t="shared" si="52"/>
        <v>-1214927.0670950043</v>
      </c>
      <c r="M273" s="37">
        <f t="shared" si="53"/>
        <v>-1588771.753050054</v>
      </c>
      <c r="N273" s="41">
        <f>'jan-feb'!M273</f>
        <v>-3380664.7030725451</v>
      </c>
      <c r="O273" s="41">
        <f t="shared" si="54"/>
        <v>1791892.9500224912</v>
      </c>
      <c r="Q273" s="4"/>
      <c r="R273" s="4"/>
      <c r="S273" s="4"/>
      <c r="T273" s="4"/>
    </row>
    <row r="274" spans="1:20" s="34" customFormat="1" x14ac:dyDescent="0.3">
      <c r="A274" s="33">
        <v>4639</v>
      </c>
      <c r="B274" s="34" t="s">
        <v>254</v>
      </c>
      <c r="C274" s="36">
        <v>26717645</v>
      </c>
      <c r="D274" s="36">
        <v>2635</v>
      </c>
      <c r="E274" s="37">
        <f t="shared" si="48"/>
        <v>10139.523719165085</v>
      </c>
      <c r="F274" s="38">
        <f t="shared" si="45"/>
        <v>1.0991336031977053</v>
      </c>
      <c r="G274" s="39">
        <f t="shared" si="46"/>
        <v>-548.70537197576482</v>
      </c>
      <c r="H274" s="39">
        <f t="shared" si="47"/>
        <v>0</v>
      </c>
      <c r="I274" s="37">
        <f t="shared" si="49"/>
        <v>-548.70537197576482</v>
      </c>
      <c r="J274" s="40">
        <f t="shared" si="50"/>
        <v>-91.159396721543416</v>
      </c>
      <c r="K274" s="37">
        <f t="shared" si="51"/>
        <v>-639.86476869730825</v>
      </c>
      <c r="L274" s="37">
        <f t="shared" si="52"/>
        <v>-1445838.6551561402</v>
      </c>
      <c r="M274" s="37">
        <f t="shared" si="53"/>
        <v>-1686043.6655174072</v>
      </c>
      <c r="N274" s="41">
        <f>'jan-feb'!M274</f>
        <v>-2595167.1867827731</v>
      </c>
      <c r="O274" s="41">
        <f t="shared" si="54"/>
        <v>909123.52126536588</v>
      </c>
      <c r="Q274" s="4"/>
      <c r="R274" s="4"/>
      <c r="S274" s="4"/>
      <c r="T274" s="4"/>
    </row>
    <row r="275" spans="1:20" s="34" customFormat="1" x14ac:dyDescent="0.3">
      <c r="A275" s="33">
        <v>4640</v>
      </c>
      <c r="B275" s="34" t="s">
        <v>255</v>
      </c>
      <c r="C275" s="36">
        <v>99179360</v>
      </c>
      <c r="D275" s="36">
        <v>11847</v>
      </c>
      <c r="E275" s="37">
        <f t="shared" si="48"/>
        <v>8371.6856588165774</v>
      </c>
      <c r="F275" s="38">
        <f t="shared" si="45"/>
        <v>0.90749834783869954</v>
      </c>
      <c r="G275" s="39">
        <f t="shared" si="46"/>
        <v>511.9974642333396</v>
      </c>
      <c r="H275" s="39">
        <f t="shared" si="47"/>
        <v>0</v>
      </c>
      <c r="I275" s="37">
        <f t="shared" si="49"/>
        <v>511.9974642333396</v>
      </c>
      <c r="J275" s="40">
        <f t="shared" si="50"/>
        <v>-91.159396721543416</v>
      </c>
      <c r="K275" s="37">
        <f t="shared" si="51"/>
        <v>420.83806751179617</v>
      </c>
      <c r="L275" s="37">
        <f t="shared" si="52"/>
        <v>6065633.9587723743</v>
      </c>
      <c r="M275" s="37">
        <f t="shared" si="53"/>
        <v>4985668.5858122492</v>
      </c>
      <c r="N275" s="41">
        <f>'jan-feb'!M275</f>
        <v>886511.99544003024</v>
      </c>
      <c r="O275" s="41">
        <f t="shared" si="54"/>
        <v>4099156.5903722188</v>
      </c>
      <c r="Q275" s="4"/>
      <c r="R275" s="4"/>
      <c r="S275" s="4"/>
      <c r="T275" s="4"/>
    </row>
    <row r="276" spans="1:20" s="34" customFormat="1" x14ac:dyDescent="0.3">
      <c r="A276" s="33">
        <v>4641</v>
      </c>
      <c r="B276" s="34" t="s">
        <v>256</v>
      </c>
      <c r="C276" s="36">
        <v>31018922</v>
      </c>
      <c r="D276" s="36">
        <v>1781</v>
      </c>
      <c r="E276" s="37">
        <f t="shared" si="48"/>
        <v>17416.576080853454</v>
      </c>
      <c r="F276" s="38">
        <f t="shared" si="45"/>
        <v>1.887972704963673</v>
      </c>
      <c r="G276" s="39">
        <f t="shared" si="46"/>
        <v>-4914.9367889887862</v>
      </c>
      <c r="H276" s="39">
        <f t="shared" si="47"/>
        <v>0</v>
      </c>
      <c r="I276" s="37">
        <f t="shared" si="49"/>
        <v>-4914.9367889887862</v>
      </c>
      <c r="J276" s="40">
        <f t="shared" si="50"/>
        <v>-91.159396721543416</v>
      </c>
      <c r="K276" s="37">
        <f t="shared" si="51"/>
        <v>-5006.0961857103293</v>
      </c>
      <c r="L276" s="37">
        <f t="shared" si="52"/>
        <v>-8753502.4211890288</v>
      </c>
      <c r="M276" s="37">
        <f t="shared" si="53"/>
        <v>-8915857.3067500964</v>
      </c>
      <c r="N276" s="41">
        <f>'jan-feb'!M276</f>
        <v>-9711040.995165132</v>
      </c>
      <c r="O276" s="41">
        <f t="shared" si="54"/>
        <v>795183.68841503561</v>
      </c>
      <c r="Q276" s="4"/>
      <c r="R276" s="4"/>
      <c r="S276" s="4"/>
      <c r="T276" s="4"/>
    </row>
    <row r="277" spans="1:20" s="34" customFormat="1" x14ac:dyDescent="0.3">
      <c r="A277" s="33">
        <v>4642</v>
      </c>
      <c r="B277" s="34" t="s">
        <v>257</v>
      </c>
      <c r="C277" s="36">
        <v>24513209</v>
      </c>
      <c r="D277" s="36">
        <v>2126</v>
      </c>
      <c r="E277" s="37">
        <f t="shared" si="48"/>
        <v>11530.201787394168</v>
      </c>
      <c r="F277" s="38">
        <f t="shared" si="45"/>
        <v>1.249884372006649</v>
      </c>
      <c r="G277" s="39">
        <f t="shared" si="46"/>
        <v>-1383.1122129132145</v>
      </c>
      <c r="H277" s="39">
        <f t="shared" si="47"/>
        <v>0</v>
      </c>
      <c r="I277" s="37">
        <f t="shared" si="49"/>
        <v>-1383.1122129132145</v>
      </c>
      <c r="J277" s="40">
        <f t="shared" si="50"/>
        <v>-91.159396721543416</v>
      </c>
      <c r="K277" s="37">
        <f t="shared" si="51"/>
        <v>-1474.2716096347579</v>
      </c>
      <c r="L277" s="37">
        <f t="shared" si="52"/>
        <v>-2940496.5646534939</v>
      </c>
      <c r="M277" s="37">
        <f t="shared" si="53"/>
        <v>-3134301.4420834952</v>
      </c>
      <c r="N277" s="41">
        <f>'jan-feb'!M277</f>
        <v>-3720142.862504811</v>
      </c>
      <c r="O277" s="41">
        <f t="shared" si="54"/>
        <v>585841.42042131582</v>
      </c>
      <c r="Q277" s="4"/>
      <c r="R277" s="4"/>
      <c r="S277" s="4"/>
      <c r="T277" s="4"/>
    </row>
    <row r="278" spans="1:20" s="34" customFormat="1" x14ac:dyDescent="0.3">
      <c r="A278" s="33">
        <v>4643</v>
      </c>
      <c r="B278" s="34" t="s">
        <v>258</v>
      </c>
      <c r="C278" s="36">
        <v>58371482</v>
      </c>
      <c r="D278" s="36">
        <v>5193</v>
      </c>
      <c r="E278" s="37">
        <f t="shared" si="48"/>
        <v>11240.416329674563</v>
      </c>
      <c r="F278" s="38">
        <f t="shared" si="45"/>
        <v>1.218471364540074</v>
      </c>
      <c r="G278" s="39">
        <f t="shared" si="46"/>
        <v>-1209.2409382814515</v>
      </c>
      <c r="H278" s="39">
        <f t="shared" si="47"/>
        <v>0</v>
      </c>
      <c r="I278" s="37">
        <f t="shared" si="49"/>
        <v>-1209.2409382814515</v>
      </c>
      <c r="J278" s="40">
        <f t="shared" si="50"/>
        <v>-91.159396721543416</v>
      </c>
      <c r="K278" s="37">
        <f t="shared" si="51"/>
        <v>-1300.4003350029948</v>
      </c>
      <c r="L278" s="37">
        <f t="shared" si="52"/>
        <v>-6279588.192495577</v>
      </c>
      <c r="M278" s="37">
        <f t="shared" si="53"/>
        <v>-6752978.9396705516</v>
      </c>
      <c r="N278" s="41">
        <f>'jan-feb'!M278</f>
        <v>-6334108.2431737911</v>
      </c>
      <c r="O278" s="41">
        <f t="shared" si="54"/>
        <v>-418870.69649676047</v>
      </c>
      <c r="Q278" s="4"/>
      <c r="R278" s="4"/>
      <c r="S278" s="4"/>
      <c r="T278" s="4"/>
    </row>
    <row r="279" spans="1:20" s="34" customFormat="1" x14ac:dyDescent="0.3">
      <c r="A279" s="33">
        <v>4644</v>
      </c>
      <c r="B279" s="34" t="s">
        <v>259</v>
      </c>
      <c r="C279" s="36">
        <v>55727303</v>
      </c>
      <c r="D279" s="36">
        <v>5174</v>
      </c>
      <c r="E279" s="37">
        <f t="shared" si="48"/>
        <v>10770.642249710088</v>
      </c>
      <c r="F279" s="38">
        <f t="shared" si="45"/>
        <v>1.1675474265424461</v>
      </c>
      <c r="G279" s="39">
        <f t="shared" si="46"/>
        <v>-927.37649030276691</v>
      </c>
      <c r="H279" s="39">
        <f t="shared" si="47"/>
        <v>0</v>
      </c>
      <c r="I279" s="37">
        <f t="shared" si="49"/>
        <v>-927.37649030276691</v>
      </c>
      <c r="J279" s="40">
        <f t="shared" si="50"/>
        <v>-91.159396721543416</v>
      </c>
      <c r="K279" s="37">
        <f t="shared" si="51"/>
        <v>-1018.5358870243103</v>
      </c>
      <c r="L279" s="37">
        <f t="shared" si="52"/>
        <v>-4798245.9608265162</v>
      </c>
      <c r="M279" s="37">
        <f t="shared" si="53"/>
        <v>-5269904.6794637814</v>
      </c>
      <c r="N279" s="41">
        <f>'jan-feb'!M279</f>
        <v>-8146199.1304797214</v>
      </c>
      <c r="O279" s="41">
        <f t="shared" si="54"/>
        <v>2876294.4510159399</v>
      </c>
      <c r="Q279" s="4"/>
      <c r="R279" s="4"/>
      <c r="S279" s="4"/>
      <c r="T279" s="4"/>
    </row>
    <row r="280" spans="1:20" s="34" customFormat="1" x14ac:dyDescent="0.3">
      <c r="A280" s="33">
        <v>4645</v>
      </c>
      <c r="B280" s="34" t="s">
        <v>260</v>
      </c>
      <c r="C280" s="36">
        <v>24655630</v>
      </c>
      <c r="D280" s="36">
        <v>3011</v>
      </c>
      <c r="E280" s="37">
        <f t="shared" si="48"/>
        <v>8188.5187645300566</v>
      </c>
      <c r="F280" s="38">
        <f t="shared" si="45"/>
        <v>0.88764288972451355</v>
      </c>
      <c r="G280" s="39">
        <f t="shared" si="46"/>
        <v>621.89760080525207</v>
      </c>
      <c r="H280" s="39">
        <f t="shared" si="47"/>
        <v>39.898083664205245</v>
      </c>
      <c r="I280" s="37">
        <f t="shared" si="49"/>
        <v>661.79568446945734</v>
      </c>
      <c r="J280" s="40">
        <f t="shared" si="50"/>
        <v>-91.159396721543416</v>
      </c>
      <c r="K280" s="37">
        <f t="shared" si="51"/>
        <v>570.63628774791391</v>
      </c>
      <c r="L280" s="37">
        <f t="shared" si="52"/>
        <v>1992666.8059375361</v>
      </c>
      <c r="M280" s="37">
        <f t="shared" si="53"/>
        <v>1718185.8624089689</v>
      </c>
      <c r="N280" s="41">
        <f>'jan-feb'!M280</f>
        <v>-121585.52220225109</v>
      </c>
      <c r="O280" s="41">
        <f t="shared" si="54"/>
        <v>1839771.3846112199</v>
      </c>
      <c r="Q280" s="4"/>
      <c r="R280" s="4"/>
      <c r="S280" s="4"/>
      <c r="T280" s="4"/>
    </row>
    <row r="281" spans="1:20" s="34" customFormat="1" x14ac:dyDescent="0.3">
      <c r="A281" s="33">
        <v>4646</v>
      </c>
      <c r="B281" s="34" t="s">
        <v>261</v>
      </c>
      <c r="C281" s="36">
        <v>20002985</v>
      </c>
      <c r="D281" s="36">
        <v>2802</v>
      </c>
      <c r="E281" s="37">
        <f t="shared" si="48"/>
        <v>7138.8240542469666</v>
      </c>
      <c r="F281" s="38">
        <f t="shared" si="45"/>
        <v>0.77385502738239287</v>
      </c>
      <c r="G281" s="39">
        <f t="shared" si="46"/>
        <v>1251.7144269751061</v>
      </c>
      <c r="H281" s="39">
        <f t="shared" si="47"/>
        <v>407.2912322632867</v>
      </c>
      <c r="I281" s="37">
        <f t="shared" si="49"/>
        <v>1659.0056592383928</v>
      </c>
      <c r="J281" s="40">
        <f t="shared" si="50"/>
        <v>-91.159396721543416</v>
      </c>
      <c r="K281" s="37">
        <f t="shared" si="51"/>
        <v>1567.8462625168495</v>
      </c>
      <c r="L281" s="37">
        <f t="shared" si="52"/>
        <v>4648533.8571859766</v>
      </c>
      <c r="M281" s="37">
        <f t="shared" si="53"/>
        <v>4393105.227572212</v>
      </c>
      <c r="N281" s="41">
        <f>'jan-feb'!M281</f>
        <v>2020234.7239908613</v>
      </c>
      <c r="O281" s="41">
        <f t="shared" si="54"/>
        <v>2372870.5035813507</v>
      </c>
      <c r="Q281" s="4"/>
      <c r="R281" s="4"/>
      <c r="S281" s="4"/>
      <c r="T281" s="4"/>
    </row>
    <row r="282" spans="1:20" s="34" customFormat="1" x14ac:dyDescent="0.3">
      <c r="A282" s="33">
        <v>4647</v>
      </c>
      <c r="B282" s="34" t="s">
        <v>429</v>
      </c>
      <c r="C282" s="36">
        <v>187478647</v>
      </c>
      <c r="D282" s="36">
        <v>22030</v>
      </c>
      <c r="E282" s="37">
        <f t="shared" si="48"/>
        <v>8510.151929187472</v>
      </c>
      <c r="F282" s="38">
        <f t="shared" si="45"/>
        <v>0.9225082176204964</v>
      </c>
      <c r="G282" s="39">
        <f t="shared" si="46"/>
        <v>428.91770201080288</v>
      </c>
      <c r="H282" s="39">
        <f t="shared" si="47"/>
        <v>0</v>
      </c>
      <c r="I282" s="37">
        <f t="shared" si="49"/>
        <v>428.91770201080288</v>
      </c>
      <c r="J282" s="40">
        <f t="shared" si="50"/>
        <v>-91.159396721543416</v>
      </c>
      <c r="K282" s="37">
        <f t="shared" si="51"/>
        <v>337.75830528925945</v>
      </c>
      <c r="L282" s="37">
        <f t="shared" si="52"/>
        <v>9449056.9752979875</v>
      </c>
      <c r="M282" s="37">
        <f t="shared" si="53"/>
        <v>7440815.4655223861</v>
      </c>
      <c r="N282" s="41">
        <f>'jan-feb'!M282</f>
        <v>1295320.0710343467</v>
      </c>
      <c r="O282" s="41">
        <f t="shared" si="54"/>
        <v>6145495.3944880394</v>
      </c>
      <c r="Q282" s="4"/>
      <c r="R282" s="4"/>
      <c r="S282" s="4"/>
      <c r="T282" s="4"/>
    </row>
    <row r="283" spans="1:20" s="34" customFormat="1" x14ac:dyDescent="0.3">
      <c r="A283" s="33">
        <v>4648</v>
      </c>
      <c r="B283" s="34" t="s">
        <v>262</v>
      </c>
      <c r="C283" s="36">
        <v>37642816</v>
      </c>
      <c r="D283" s="36">
        <v>3629</v>
      </c>
      <c r="E283" s="37">
        <f t="shared" si="48"/>
        <v>10372.779278038028</v>
      </c>
      <c r="F283" s="38">
        <f t="shared" si="45"/>
        <v>1.1244187181588075</v>
      </c>
      <c r="G283" s="39">
        <f t="shared" si="46"/>
        <v>-688.65870729953053</v>
      </c>
      <c r="H283" s="39">
        <f t="shared" si="47"/>
        <v>0</v>
      </c>
      <c r="I283" s="37">
        <f t="shared" si="49"/>
        <v>-688.65870729953053</v>
      </c>
      <c r="J283" s="40">
        <f t="shared" si="50"/>
        <v>-91.159396721543416</v>
      </c>
      <c r="K283" s="37">
        <f t="shared" si="51"/>
        <v>-779.81810402107396</v>
      </c>
      <c r="L283" s="37">
        <f t="shared" si="52"/>
        <v>-2499142.4487899961</v>
      </c>
      <c r="M283" s="37">
        <f t="shared" si="53"/>
        <v>-2829959.8994924775</v>
      </c>
      <c r="N283" s="41">
        <f>'jan-feb'!M283</f>
        <v>-4826114.7245672429</v>
      </c>
      <c r="O283" s="41">
        <f t="shared" si="54"/>
        <v>1996154.8250747654</v>
      </c>
      <c r="Q283" s="4"/>
      <c r="R283" s="4"/>
      <c r="S283" s="4"/>
      <c r="T283" s="4"/>
    </row>
    <row r="284" spans="1:20" s="34" customFormat="1" x14ac:dyDescent="0.3">
      <c r="A284" s="33">
        <v>4649</v>
      </c>
      <c r="B284" s="34" t="s">
        <v>430</v>
      </c>
      <c r="C284" s="36">
        <v>72330956</v>
      </c>
      <c r="D284" s="36">
        <v>9457</v>
      </c>
      <c r="E284" s="37">
        <f t="shared" si="48"/>
        <v>7648.4039335941634</v>
      </c>
      <c r="F284" s="38">
        <f t="shared" si="45"/>
        <v>0.82909395027630339</v>
      </c>
      <c r="G284" s="39">
        <f t="shared" si="46"/>
        <v>945.96649936678796</v>
      </c>
      <c r="H284" s="39">
        <f t="shared" si="47"/>
        <v>228.93827449176786</v>
      </c>
      <c r="I284" s="37">
        <f t="shared" si="49"/>
        <v>1174.9047738585559</v>
      </c>
      <c r="J284" s="40">
        <f t="shared" si="50"/>
        <v>-91.159396721543416</v>
      </c>
      <c r="K284" s="37">
        <f t="shared" si="51"/>
        <v>1083.7453771370126</v>
      </c>
      <c r="L284" s="37">
        <f t="shared" si="52"/>
        <v>11111074.446380364</v>
      </c>
      <c r="M284" s="37">
        <f t="shared" si="53"/>
        <v>10248980.031584729</v>
      </c>
      <c r="N284" s="41">
        <f>'jan-feb'!M284</f>
        <v>3696275.4392332532</v>
      </c>
      <c r="O284" s="41">
        <f t="shared" si="54"/>
        <v>6552704.5923514757</v>
      </c>
      <c r="Q284" s="4"/>
      <c r="R284" s="4"/>
      <c r="S284" s="4"/>
      <c r="T284" s="4"/>
    </row>
    <row r="285" spans="1:20" s="34" customFormat="1" x14ac:dyDescent="0.3">
      <c r="A285" s="33">
        <v>4650</v>
      </c>
      <c r="B285" s="34" t="s">
        <v>263</v>
      </c>
      <c r="C285" s="36">
        <v>47420051</v>
      </c>
      <c r="D285" s="36">
        <v>5854</v>
      </c>
      <c r="E285" s="37">
        <f t="shared" si="48"/>
        <v>8100.4528527502562</v>
      </c>
      <c r="F285" s="38">
        <f t="shared" si="45"/>
        <v>0.87809646470353697</v>
      </c>
      <c r="G285" s="39">
        <f t="shared" si="46"/>
        <v>674.73714787313236</v>
      </c>
      <c r="H285" s="39">
        <f t="shared" si="47"/>
        <v>70.721152787135395</v>
      </c>
      <c r="I285" s="37">
        <f t="shared" si="49"/>
        <v>745.4583006602677</v>
      </c>
      <c r="J285" s="40">
        <f t="shared" si="50"/>
        <v>-91.159396721543416</v>
      </c>
      <c r="K285" s="37">
        <f t="shared" si="51"/>
        <v>654.29890393872427</v>
      </c>
      <c r="L285" s="37">
        <f t="shared" si="52"/>
        <v>4363912.8920652075</v>
      </c>
      <c r="M285" s="37">
        <f t="shared" si="53"/>
        <v>3830265.7836572919</v>
      </c>
      <c r="N285" s="41">
        <f>'jan-feb'!M285</f>
        <v>2129381.5120779811</v>
      </c>
      <c r="O285" s="41">
        <f t="shared" si="54"/>
        <v>1700884.2715793108</v>
      </c>
      <c r="Q285" s="4"/>
      <c r="R285" s="4"/>
      <c r="S285" s="4"/>
      <c r="T285" s="4"/>
    </row>
    <row r="286" spans="1:20" s="34" customFormat="1" x14ac:dyDescent="0.3">
      <c r="A286" s="33">
        <v>4651</v>
      </c>
      <c r="B286" s="34" t="s">
        <v>264</v>
      </c>
      <c r="C286" s="36">
        <v>54019606</v>
      </c>
      <c r="D286" s="36">
        <v>7130</v>
      </c>
      <c r="E286" s="37">
        <f t="shared" si="48"/>
        <v>7576.3823281907435</v>
      </c>
      <c r="F286" s="38">
        <f t="shared" si="45"/>
        <v>0.82128674267487345</v>
      </c>
      <c r="G286" s="39">
        <f t="shared" si="46"/>
        <v>989.17946260883991</v>
      </c>
      <c r="H286" s="39">
        <f t="shared" si="47"/>
        <v>254.14583638296483</v>
      </c>
      <c r="I286" s="37">
        <f t="shared" si="49"/>
        <v>1243.3252989918046</v>
      </c>
      <c r="J286" s="40">
        <f t="shared" si="50"/>
        <v>-91.159396721543416</v>
      </c>
      <c r="K286" s="37">
        <f t="shared" si="51"/>
        <v>1152.1659022702613</v>
      </c>
      <c r="L286" s="37">
        <f t="shared" si="52"/>
        <v>8864909.3818115667</v>
      </c>
      <c r="M286" s="37">
        <f t="shared" si="53"/>
        <v>8214942.8831869634</v>
      </c>
      <c r="N286" s="41">
        <f>'jan-feb'!M286</f>
        <v>3274862.242025285</v>
      </c>
      <c r="O286" s="41">
        <f t="shared" si="54"/>
        <v>4940080.6411616784</v>
      </c>
      <c r="Q286" s="4"/>
      <c r="R286" s="4"/>
      <c r="S286" s="4"/>
      <c r="T286" s="4"/>
    </row>
    <row r="287" spans="1:20" s="34" customFormat="1" x14ac:dyDescent="0.3">
      <c r="A287" s="33">
        <v>5001</v>
      </c>
      <c r="B287" s="34" t="s">
        <v>352</v>
      </c>
      <c r="C287" s="36">
        <v>1911695815</v>
      </c>
      <c r="D287" s="36">
        <v>205163</v>
      </c>
      <c r="E287" s="37">
        <f t="shared" si="48"/>
        <v>9317.9365431388705</v>
      </c>
      <c r="F287" s="38">
        <f t="shared" si="45"/>
        <v>1.0100728052610268</v>
      </c>
      <c r="G287" s="39">
        <f t="shared" si="46"/>
        <v>-55.753066360036243</v>
      </c>
      <c r="H287" s="39">
        <f t="shared" si="47"/>
        <v>0</v>
      </c>
      <c r="I287" s="37">
        <f t="shared" si="49"/>
        <v>-55.753066360036243</v>
      </c>
      <c r="J287" s="40">
        <f t="shared" si="50"/>
        <v>-91.159396721543416</v>
      </c>
      <c r="K287" s="37">
        <f t="shared" si="51"/>
        <v>-146.91246308157966</v>
      </c>
      <c r="L287" s="37">
        <f t="shared" si="52"/>
        <v>-11438466.353624117</v>
      </c>
      <c r="M287" s="37">
        <f t="shared" si="53"/>
        <v>-30141001.663206127</v>
      </c>
      <c r="N287" s="41">
        <f>'jan-feb'!M287</f>
        <v>-4878920.1501761498</v>
      </c>
      <c r="O287" s="41">
        <f t="shared" si="54"/>
        <v>-25262081.513029978</v>
      </c>
      <c r="Q287" s="4"/>
      <c r="R287" s="4"/>
      <c r="S287" s="4"/>
      <c r="T287" s="4"/>
    </row>
    <row r="288" spans="1:20" s="34" customFormat="1" x14ac:dyDescent="0.3">
      <c r="A288" s="33">
        <v>5006</v>
      </c>
      <c r="B288" s="34" t="s">
        <v>353</v>
      </c>
      <c r="C288" s="36">
        <v>169942466</v>
      </c>
      <c r="D288" s="36">
        <v>24357</v>
      </c>
      <c r="E288" s="37">
        <f t="shared" si="48"/>
        <v>6977.1509627622445</v>
      </c>
      <c r="F288" s="38">
        <f t="shared" si="45"/>
        <v>0.75632951706203766</v>
      </c>
      <c r="G288" s="39">
        <f t="shared" si="46"/>
        <v>1348.7182818659394</v>
      </c>
      <c r="H288" s="39">
        <f t="shared" si="47"/>
        <v>463.87681428293945</v>
      </c>
      <c r="I288" s="37">
        <f t="shared" si="49"/>
        <v>1812.5950961488788</v>
      </c>
      <c r="J288" s="40">
        <f t="shared" si="50"/>
        <v>-91.159396721543416</v>
      </c>
      <c r="K288" s="37">
        <f t="shared" si="51"/>
        <v>1721.4356994273355</v>
      </c>
      <c r="L288" s="37">
        <f t="shared" si="52"/>
        <v>44149378.756898239</v>
      </c>
      <c r="M288" s="37">
        <f t="shared" si="53"/>
        <v>41929009.330951609</v>
      </c>
      <c r="N288" s="41">
        <f>'jan-feb'!M288</f>
        <v>17699814.579370234</v>
      </c>
      <c r="O288" s="41">
        <f t="shared" si="54"/>
        <v>24229194.751581375</v>
      </c>
      <c r="Q288" s="4"/>
      <c r="R288" s="4"/>
      <c r="S288" s="4"/>
      <c r="T288" s="4"/>
    </row>
    <row r="289" spans="1:20" s="34" customFormat="1" x14ac:dyDescent="0.3">
      <c r="A289" s="33">
        <v>5007</v>
      </c>
      <c r="B289" s="34" t="s">
        <v>354</v>
      </c>
      <c r="C289" s="36">
        <v>114057748</v>
      </c>
      <c r="D289" s="36">
        <v>15230</v>
      </c>
      <c r="E289" s="37">
        <f t="shared" si="48"/>
        <v>7489.0182534471442</v>
      </c>
      <c r="F289" s="38">
        <f t="shared" si="45"/>
        <v>0.811816397427644</v>
      </c>
      <c r="G289" s="39">
        <f t="shared" si="46"/>
        <v>1041.5979074549996</v>
      </c>
      <c r="H289" s="39">
        <f t="shared" si="47"/>
        <v>284.72326254322456</v>
      </c>
      <c r="I289" s="37">
        <f t="shared" si="49"/>
        <v>1326.3211699982241</v>
      </c>
      <c r="J289" s="40">
        <f t="shared" si="50"/>
        <v>-91.159396721543416</v>
      </c>
      <c r="K289" s="37">
        <f t="shared" si="51"/>
        <v>1235.1617732766808</v>
      </c>
      <c r="L289" s="37">
        <f t="shared" si="52"/>
        <v>20199871.419072952</v>
      </c>
      <c r="M289" s="37">
        <f t="shared" si="53"/>
        <v>18811513.807003848</v>
      </c>
      <c r="N289" s="41">
        <f>'jan-feb'!M289</f>
        <v>8623552.6487440523</v>
      </c>
      <c r="O289" s="41">
        <f t="shared" si="54"/>
        <v>10187961.158259796</v>
      </c>
      <c r="Q289" s="4"/>
      <c r="R289" s="4"/>
      <c r="S289" s="4"/>
      <c r="T289" s="4"/>
    </row>
    <row r="290" spans="1:20" s="34" customFormat="1" x14ac:dyDescent="0.3">
      <c r="A290" s="33">
        <v>5014</v>
      </c>
      <c r="B290" s="34" t="s">
        <v>356</v>
      </c>
      <c r="C290" s="36">
        <v>55212177</v>
      </c>
      <c r="D290" s="36">
        <v>5151</v>
      </c>
      <c r="E290" s="37">
        <f t="shared" si="48"/>
        <v>10718.729761211414</v>
      </c>
      <c r="F290" s="38">
        <f t="shared" si="45"/>
        <v>1.1619200655228494</v>
      </c>
      <c r="G290" s="39">
        <f t="shared" si="46"/>
        <v>-896.22899720356247</v>
      </c>
      <c r="H290" s="39">
        <f t="shared" si="47"/>
        <v>0</v>
      </c>
      <c r="I290" s="37">
        <f t="shared" si="49"/>
        <v>-896.22899720356247</v>
      </c>
      <c r="J290" s="40">
        <f t="shared" si="50"/>
        <v>-91.159396721543416</v>
      </c>
      <c r="K290" s="37">
        <f t="shared" si="51"/>
        <v>-987.3883939251059</v>
      </c>
      <c r="L290" s="37">
        <f t="shared" si="52"/>
        <v>-4616475.5645955503</v>
      </c>
      <c r="M290" s="37">
        <f t="shared" si="53"/>
        <v>-5086037.6171082202</v>
      </c>
      <c r="N290" s="41">
        <f>'jan-feb'!M290</f>
        <v>-4383424.4993237443</v>
      </c>
      <c r="O290" s="41">
        <f t="shared" si="54"/>
        <v>-702613.11778447591</v>
      </c>
      <c r="Q290" s="4"/>
      <c r="R290" s="4"/>
      <c r="S290" s="4"/>
      <c r="T290" s="4"/>
    </row>
    <row r="291" spans="1:20" s="34" customFormat="1" x14ac:dyDescent="0.3">
      <c r="A291" s="33">
        <v>5020</v>
      </c>
      <c r="B291" s="34" t="s">
        <v>359</v>
      </c>
      <c r="C291" s="36">
        <v>6884145</v>
      </c>
      <c r="D291" s="36">
        <v>948</v>
      </c>
      <c r="E291" s="37">
        <f t="shared" si="48"/>
        <v>7261.756329113924</v>
      </c>
      <c r="F291" s="38">
        <f t="shared" si="45"/>
        <v>0.78718099790785423</v>
      </c>
      <c r="G291" s="39">
        <f t="shared" si="46"/>
        <v>1177.9550620549317</v>
      </c>
      <c r="H291" s="39">
        <f t="shared" si="47"/>
        <v>364.26493605985161</v>
      </c>
      <c r="I291" s="37">
        <f t="shared" si="49"/>
        <v>1542.2199981147833</v>
      </c>
      <c r="J291" s="40">
        <f t="shared" si="50"/>
        <v>-91.159396721543416</v>
      </c>
      <c r="K291" s="37">
        <f t="shared" si="51"/>
        <v>1451.0606013932399</v>
      </c>
      <c r="L291" s="37">
        <f t="shared" si="52"/>
        <v>1462024.5582128146</v>
      </c>
      <c r="M291" s="37">
        <f t="shared" si="53"/>
        <v>1375605.4501207916</v>
      </c>
      <c r="N291" s="41">
        <f>'jan-feb'!M291</f>
        <v>197609.93745301099</v>
      </c>
      <c r="O291" s="41">
        <f t="shared" si="54"/>
        <v>1177995.5126677805</v>
      </c>
      <c r="Q291" s="4"/>
      <c r="R291" s="4"/>
      <c r="S291" s="4"/>
      <c r="T291" s="4"/>
    </row>
    <row r="292" spans="1:20" s="34" customFormat="1" x14ac:dyDescent="0.3">
      <c r="A292" s="33">
        <v>5021</v>
      </c>
      <c r="B292" s="34" t="s">
        <v>360</v>
      </c>
      <c r="C292" s="36">
        <v>53896878</v>
      </c>
      <c r="D292" s="36">
        <v>7001</v>
      </c>
      <c r="E292" s="37">
        <f t="shared" si="48"/>
        <v>7698.4542208255962</v>
      </c>
      <c r="F292" s="38">
        <f t="shared" si="45"/>
        <v>0.83451944698299629</v>
      </c>
      <c r="G292" s="39">
        <f t="shared" si="46"/>
        <v>915.93632702792831</v>
      </c>
      <c r="H292" s="39">
        <f t="shared" si="47"/>
        <v>211.42067396076641</v>
      </c>
      <c r="I292" s="37">
        <f t="shared" si="49"/>
        <v>1127.3570009886948</v>
      </c>
      <c r="J292" s="40">
        <f t="shared" si="50"/>
        <v>-91.159396721543416</v>
      </c>
      <c r="K292" s="37">
        <f t="shared" si="51"/>
        <v>1036.1976042671515</v>
      </c>
      <c r="L292" s="37">
        <f t="shared" si="52"/>
        <v>7892626.3639218528</v>
      </c>
      <c r="M292" s="37">
        <f t="shared" si="53"/>
        <v>7254419.4274743274</v>
      </c>
      <c r="N292" s="41">
        <f>'jan-feb'!M292</f>
        <v>2651889.352751615</v>
      </c>
      <c r="O292" s="41">
        <f t="shared" si="54"/>
        <v>4602530.0747227129</v>
      </c>
      <c r="Q292" s="4"/>
      <c r="R292" s="4"/>
      <c r="S292" s="4"/>
      <c r="T292" s="4"/>
    </row>
    <row r="293" spans="1:20" s="34" customFormat="1" x14ac:dyDescent="0.3">
      <c r="A293" s="33">
        <v>5022</v>
      </c>
      <c r="B293" s="34" t="s">
        <v>361</v>
      </c>
      <c r="C293" s="36">
        <v>18446913</v>
      </c>
      <c r="D293" s="36">
        <v>2486</v>
      </c>
      <c r="E293" s="37">
        <f t="shared" si="48"/>
        <v>7420.3189863234111</v>
      </c>
      <c r="F293" s="38">
        <f t="shared" si="45"/>
        <v>0.80436933432072244</v>
      </c>
      <c r="G293" s="39">
        <f t="shared" si="46"/>
        <v>1082.8174677292393</v>
      </c>
      <c r="H293" s="39">
        <f t="shared" si="47"/>
        <v>308.76800603653118</v>
      </c>
      <c r="I293" s="37">
        <f t="shared" si="49"/>
        <v>1391.5854737657705</v>
      </c>
      <c r="J293" s="40">
        <f t="shared" si="50"/>
        <v>-91.159396721543416</v>
      </c>
      <c r="K293" s="37">
        <f t="shared" si="51"/>
        <v>1300.4260770442272</v>
      </c>
      <c r="L293" s="37">
        <f t="shared" si="52"/>
        <v>3459481.4877817053</v>
      </c>
      <c r="M293" s="37">
        <f t="shared" si="53"/>
        <v>3232859.2275319491</v>
      </c>
      <c r="N293" s="41">
        <f>'jan-feb'!M293</f>
        <v>139854.6759233489</v>
      </c>
      <c r="O293" s="41">
        <f t="shared" si="54"/>
        <v>3093004.5516086002</v>
      </c>
      <c r="Q293" s="4"/>
      <c r="R293" s="4"/>
      <c r="S293" s="4"/>
      <c r="T293" s="4"/>
    </row>
    <row r="294" spans="1:20" s="34" customFormat="1" x14ac:dyDescent="0.3">
      <c r="A294" s="33">
        <v>5025</v>
      </c>
      <c r="B294" s="34" t="s">
        <v>362</v>
      </c>
      <c r="C294" s="36">
        <v>44607680</v>
      </c>
      <c r="D294" s="36">
        <v>5581</v>
      </c>
      <c r="E294" s="37">
        <f t="shared" si="48"/>
        <v>7992.7754882637519</v>
      </c>
      <c r="F294" s="38">
        <f t="shared" si="45"/>
        <v>0.86642414035291848</v>
      </c>
      <c r="G294" s="39">
        <f t="shared" si="46"/>
        <v>739.34356656503496</v>
      </c>
      <c r="H294" s="39">
        <f t="shared" si="47"/>
        <v>108.40823035741191</v>
      </c>
      <c r="I294" s="37">
        <f t="shared" si="49"/>
        <v>847.75179692244683</v>
      </c>
      <c r="J294" s="40">
        <f t="shared" si="50"/>
        <v>-91.159396721543416</v>
      </c>
      <c r="K294" s="37">
        <f t="shared" si="51"/>
        <v>756.5924002009034</v>
      </c>
      <c r="L294" s="37">
        <f t="shared" si="52"/>
        <v>4731302.778624176</v>
      </c>
      <c r="M294" s="37">
        <f t="shared" si="53"/>
        <v>4222542.1855212422</v>
      </c>
      <c r="N294" s="41">
        <f>'jan-feb'!M294</f>
        <v>1500876.8626848676</v>
      </c>
      <c r="O294" s="41">
        <f t="shared" si="54"/>
        <v>2721665.3228363749</v>
      </c>
      <c r="Q294" s="4"/>
      <c r="R294" s="4"/>
      <c r="S294" s="4"/>
      <c r="T294" s="4"/>
    </row>
    <row r="295" spans="1:20" s="34" customFormat="1" x14ac:dyDescent="0.3">
      <c r="A295" s="33">
        <v>5026</v>
      </c>
      <c r="B295" s="34" t="s">
        <v>363</v>
      </c>
      <c r="C295" s="36">
        <v>13886475</v>
      </c>
      <c r="D295" s="36">
        <v>1981</v>
      </c>
      <c r="E295" s="37">
        <f t="shared" si="48"/>
        <v>7009.830893488137</v>
      </c>
      <c r="F295" s="38">
        <f t="shared" si="45"/>
        <v>0.75987205130781377</v>
      </c>
      <c r="G295" s="39">
        <f t="shared" si="46"/>
        <v>1329.1103234304039</v>
      </c>
      <c r="H295" s="39">
        <f t="shared" si="47"/>
        <v>452.43883852887706</v>
      </c>
      <c r="I295" s="37">
        <f t="shared" si="49"/>
        <v>1781.549161959281</v>
      </c>
      <c r="J295" s="40">
        <f t="shared" si="50"/>
        <v>-91.159396721543416</v>
      </c>
      <c r="K295" s="37">
        <f t="shared" si="51"/>
        <v>1690.3897652377377</v>
      </c>
      <c r="L295" s="37">
        <f t="shared" si="52"/>
        <v>3529248.8898413358</v>
      </c>
      <c r="M295" s="37">
        <f t="shared" si="53"/>
        <v>3348662.1249359585</v>
      </c>
      <c r="N295" s="41">
        <f>'jan-feb'!M295</f>
        <v>1223414.5096987495</v>
      </c>
      <c r="O295" s="41">
        <f t="shared" si="54"/>
        <v>2125247.615237209</v>
      </c>
      <c r="Q295" s="4"/>
      <c r="R295" s="4"/>
      <c r="S295" s="4"/>
      <c r="T295" s="4"/>
    </row>
    <row r="296" spans="1:20" s="34" customFormat="1" x14ac:dyDescent="0.3">
      <c r="A296" s="33">
        <v>5027</v>
      </c>
      <c r="B296" s="34" t="s">
        <v>364</v>
      </c>
      <c r="C296" s="36">
        <v>42052795</v>
      </c>
      <c r="D296" s="36">
        <v>6238</v>
      </c>
      <c r="E296" s="37">
        <f t="shared" si="48"/>
        <v>6741.3906700865664</v>
      </c>
      <c r="F296" s="38">
        <f t="shared" si="45"/>
        <v>0.73077288667615781</v>
      </c>
      <c r="G296" s="39">
        <f t="shared" si="46"/>
        <v>1490.1744574713462</v>
      </c>
      <c r="H296" s="39">
        <f t="shared" si="47"/>
        <v>546.39291671942681</v>
      </c>
      <c r="I296" s="37">
        <f t="shared" si="49"/>
        <v>2036.5673741907731</v>
      </c>
      <c r="J296" s="40">
        <f t="shared" si="50"/>
        <v>-91.159396721543416</v>
      </c>
      <c r="K296" s="37">
        <f t="shared" si="51"/>
        <v>1945.4079774692298</v>
      </c>
      <c r="L296" s="37">
        <f t="shared" si="52"/>
        <v>12704107.280202042</v>
      </c>
      <c r="M296" s="37">
        <f t="shared" si="53"/>
        <v>12135454.963453054</v>
      </c>
      <c r="N296" s="41">
        <f>'jan-feb'!M296</f>
        <v>4692065.8057298334</v>
      </c>
      <c r="O296" s="41">
        <f t="shared" si="54"/>
        <v>7443389.157723221</v>
      </c>
      <c r="Q296" s="4"/>
      <c r="R296" s="4"/>
      <c r="S296" s="4"/>
      <c r="T296" s="4"/>
    </row>
    <row r="297" spans="1:20" s="34" customFormat="1" x14ac:dyDescent="0.3">
      <c r="A297" s="33">
        <v>5028</v>
      </c>
      <c r="B297" s="34" t="s">
        <v>365</v>
      </c>
      <c r="C297" s="36">
        <v>127086140</v>
      </c>
      <c r="D297" s="36">
        <v>16733</v>
      </c>
      <c r="E297" s="37">
        <f t="shared" si="48"/>
        <v>7594.9405366640767</v>
      </c>
      <c r="F297" s="38">
        <f t="shared" si="45"/>
        <v>0.82329846937063866</v>
      </c>
      <c r="G297" s="39">
        <f t="shared" si="46"/>
        <v>978.04453752484005</v>
      </c>
      <c r="H297" s="39">
        <f t="shared" si="47"/>
        <v>247.6504634172982</v>
      </c>
      <c r="I297" s="37">
        <f t="shared" si="49"/>
        <v>1225.6950009421382</v>
      </c>
      <c r="J297" s="40">
        <f t="shared" si="50"/>
        <v>-91.159396721543416</v>
      </c>
      <c r="K297" s="37">
        <f t="shared" si="51"/>
        <v>1134.5356042205949</v>
      </c>
      <c r="L297" s="37">
        <f t="shared" si="52"/>
        <v>20509554.450764798</v>
      </c>
      <c r="M297" s="37">
        <f t="shared" si="53"/>
        <v>18984184.265423216</v>
      </c>
      <c r="N297" s="41">
        <f>'jan-feb'!M297</f>
        <v>6911745.1074907528</v>
      </c>
      <c r="O297" s="41">
        <f t="shared" si="54"/>
        <v>12072439.157932464</v>
      </c>
      <c r="Q297" s="4"/>
      <c r="R297" s="4"/>
      <c r="S297" s="4"/>
      <c r="T297" s="4"/>
    </row>
    <row r="298" spans="1:20" s="34" customFormat="1" x14ac:dyDescent="0.3">
      <c r="A298" s="33">
        <v>5029</v>
      </c>
      <c r="B298" s="34" t="s">
        <v>366</v>
      </c>
      <c r="C298" s="36">
        <v>62471541</v>
      </c>
      <c r="D298" s="36">
        <v>8325</v>
      </c>
      <c r="E298" s="37">
        <f t="shared" si="48"/>
        <v>7504.0890090090088</v>
      </c>
      <c r="F298" s="38">
        <f t="shared" si="45"/>
        <v>0.81345008105247885</v>
      </c>
      <c r="G298" s="39">
        <f t="shared" si="46"/>
        <v>1032.5554541178808</v>
      </c>
      <c r="H298" s="39">
        <f t="shared" si="47"/>
        <v>279.44849809657194</v>
      </c>
      <c r="I298" s="37">
        <f t="shared" si="49"/>
        <v>1312.0039522144527</v>
      </c>
      <c r="J298" s="40">
        <f t="shared" si="50"/>
        <v>-91.159396721543416</v>
      </c>
      <c r="K298" s="37">
        <f t="shared" si="51"/>
        <v>1220.8445554929094</v>
      </c>
      <c r="L298" s="37">
        <f t="shared" si="52"/>
        <v>10922432.902185319</v>
      </c>
      <c r="M298" s="37">
        <f t="shared" si="53"/>
        <v>10163530.924478471</v>
      </c>
      <c r="N298" s="41">
        <f>'jan-feb'!M298</f>
        <v>4496151.4194053961</v>
      </c>
      <c r="O298" s="41">
        <f t="shared" si="54"/>
        <v>5667379.5050730752</v>
      </c>
      <c r="Q298" s="4"/>
      <c r="R298" s="4"/>
      <c r="S298" s="4"/>
      <c r="T298" s="4"/>
    </row>
    <row r="299" spans="1:20" s="34" customFormat="1" x14ac:dyDescent="0.3">
      <c r="A299" s="33">
        <v>5031</v>
      </c>
      <c r="B299" s="34" t="s">
        <v>367</v>
      </c>
      <c r="C299" s="36">
        <v>122665474</v>
      </c>
      <c r="D299" s="36">
        <v>14148</v>
      </c>
      <c r="E299" s="37">
        <f t="shared" si="48"/>
        <v>8670.163556686457</v>
      </c>
      <c r="F299" s="38">
        <f t="shared" si="45"/>
        <v>0.93985362373203418</v>
      </c>
      <c r="G299" s="39">
        <f t="shared" si="46"/>
        <v>332.91072551141184</v>
      </c>
      <c r="H299" s="39">
        <f t="shared" si="47"/>
        <v>0</v>
      </c>
      <c r="I299" s="37">
        <f t="shared" si="49"/>
        <v>332.91072551141184</v>
      </c>
      <c r="J299" s="40">
        <f t="shared" si="50"/>
        <v>-91.159396721543416</v>
      </c>
      <c r="K299" s="37">
        <f t="shared" si="51"/>
        <v>241.75132878986841</v>
      </c>
      <c r="L299" s="37">
        <f t="shared" si="52"/>
        <v>4710020.9445354547</v>
      </c>
      <c r="M299" s="37">
        <f t="shared" si="53"/>
        <v>3420297.7997190584</v>
      </c>
      <c r="N299" s="41">
        <f>'jan-feb'!M299</f>
        <v>2217980.200226685</v>
      </c>
      <c r="O299" s="41">
        <f t="shared" si="54"/>
        <v>1202317.5994923734</v>
      </c>
      <c r="Q299" s="4"/>
      <c r="R299" s="4"/>
      <c r="S299" s="4"/>
      <c r="T299" s="4"/>
    </row>
    <row r="300" spans="1:20" s="34" customFormat="1" x14ac:dyDescent="0.3">
      <c r="A300" s="33">
        <v>5032</v>
      </c>
      <c r="B300" s="34" t="s">
        <v>368</v>
      </c>
      <c r="C300" s="36">
        <v>30577122</v>
      </c>
      <c r="D300" s="36">
        <v>4062</v>
      </c>
      <c r="E300" s="37">
        <f t="shared" si="48"/>
        <v>7527.6026587887736</v>
      </c>
      <c r="F300" s="38">
        <f t="shared" si="45"/>
        <v>0.81599898209779242</v>
      </c>
      <c r="G300" s="39">
        <f t="shared" si="46"/>
        <v>1018.4472642500218</v>
      </c>
      <c r="H300" s="39">
        <f t="shared" si="47"/>
        <v>271.21872067365427</v>
      </c>
      <c r="I300" s="37">
        <f t="shared" si="49"/>
        <v>1289.6659849236762</v>
      </c>
      <c r="J300" s="40">
        <f t="shared" si="50"/>
        <v>-91.159396721543416</v>
      </c>
      <c r="K300" s="37">
        <f t="shared" si="51"/>
        <v>1198.5065882021329</v>
      </c>
      <c r="L300" s="37">
        <f t="shared" si="52"/>
        <v>5238623.2307599727</v>
      </c>
      <c r="M300" s="37">
        <f t="shared" si="53"/>
        <v>4868333.7612770637</v>
      </c>
      <c r="N300" s="41">
        <f>'jan-feb'!M300</f>
        <v>1225809.0250360025</v>
      </c>
      <c r="O300" s="41">
        <f t="shared" si="54"/>
        <v>3642524.7362410612</v>
      </c>
      <c r="Q300" s="4"/>
      <c r="R300" s="4"/>
      <c r="S300" s="4"/>
      <c r="T300" s="4"/>
    </row>
    <row r="301" spans="1:20" s="34" customFormat="1" x14ac:dyDescent="0.3">
      <c r="A301" s="33">
        <v>5033</v>
      </c>
      <c r="B301" s="34" t="s">
        <v>369</v>
      </c>
      <c r="C301" s="36">
        <v>12706201</v>
      </c>
      <c r="D301" s="36">
        <v>769</v>
      </c>
      <c r="E301" s="37">
        <f t="shared" si="48"/>
        <v>16523.018205461638</v>
      </c>
      <c r="F301" s="38">
        <f t="shared" si="45"/>
        <v>1.791110217686414</v>
      </c>
      <c r="G301" s="39">
        <f t="shared" si="46"/>
        <v>-4378.8020637536965</v>
      </c>
      <c r="H301" s="39">
        <f t="shared" si="47"/>
        <v>0</v>
      </c>
      <c r="I301" s="37">
        <f t="shared" si="49"/>
        <v>-4378.8020637536965</v>
      </c>
      <c r="J301" s="40">
        <f t="shared" si="50"/>
        <v>-91.159396721543416</v>
      </c>
      <c r="K301" s="37">
        <f t="shared" si="51"/>
        <v>-4469.9614604752396</v>
      </c>
      <c r="L301" s="37">
        <f t="shared" si="52"/>
        <v>-3367298.7870265925</v>
      </c>
      <c r="M301" s="37">
        <f t="shared" si="53"/>
        <v>-3437400.3631054591</v>
      </c>
      <c r="N301" s="41">
        <f>'jan-feb'!M301</f>
        <v>-3786978.0243020691</v>
      </c>
      <c r="O301" s="41">
        <f t="shared" si="54"/>
        <v>349577.66119660996</v>
      </c>
      <c r="Q301" s="4"/>
      <c r="R301" s="4"/>
      <c r="S301" s="4"/>
      <c r="T301" s="4"/>
    </row>
    <row r="302" spans="1:20" s="34" customFormat="1" x14ac:dyDescent="0.3">
      <c r="A302" s="33">
        <v>5034</v>
      </c>
      <c r="B302" s="34" t="s">
        <v>370</v>
      </c>
      <c r="C302" s="36">
        <v>18351802</v>
      </c>
      <c r="D302" s="36">
        <v>2422</v>
      </c>
      <c r="E302" s="37">
        <f t="shared" si="48"/>
        <v>7577.1271676300576</v>
      </c>
      <c r="F302" s="38">
        <f t="shared" si="45"/>
        <v>0.82136748394827175</v>
      </c>
      <c r="G302" s="39">
        <f t="shared" si="46"/>
        <v>988.73255894525153</v>
      </c>
      <c r="H302" s="39">
        <f t="shared" si="47"/>
        <v>253.88514257920491</v>
      </c>
      <c r="I302" s="37">
        <f t="shared" si="49"/>
        <v>1242.6177015244564</v>
      </c>
      <c r="J302" s="40">
        <f t="shared" si="50"/>
        <v>-91.159396721543416</v>
      </c>
      <c r="K302" s="37">
        <f t="shared" si="51"/>
        <v>1151.4583048029131</v>
      </c>
      <c r="L302" s="37">
        <f t="shared" si="52"/>
        <v>3009620.0730922334</v>
      </c>
      <c r="M302" s="37">
        <f t="shared" si="53"/>
        <v>2788832.0142326555</v>
      </c>
      <c r="N302" s="41">
        <f>'jan-feb'!M302</f>
        <v>-164485.42868610137</v>
      </c>
      <c r="O302" s="41">
        <f t="shared" si="54"/>
        <v>2953317.442918757</v>
      </c>
      <c r="Q302" s="4"/>
      <c r="R302" s="4"/>
      <c r="S302" s="4"/>
      <c r="T302" s="4"/>
    </row>
    <row r="303" spans="1:20" s="34" customFormat="1" x14ac:dyDescent="0.3">
      <c r="A303" s="33">
        <v>5035</v>
      </c>
      <c r="B303" s="34" t="s">
        <v>371</v>
      </c>
      <c r="C303" s="36">
        <v>181237553</v>
      </c>
      <c r="D303" s="36">
        <v>24145</v>
      </c>
      <c r="E303" s="37">
        <f t="shared" si="48"/>
        <v>7506.214661420584</v>
      </c>
      <c r="F303" s="38">
        <f t="shared" si="45"/>
        <v>0.8136805037093009</v>
      </c>
      <c r="G303" s="39">
        <f t="shared" si="46"/>
        <v>1031.2800626709356</v>
      </c>
      <c r="H303" s="39">
        <f t="shared" si="47"/>
        <v>278.70451975252064</v>
      </c>
      <c r="I303" s="37">
        <f t="shared" si="49"/>
        <v>1309.9845824234562</v>
      </c>
      <c r="J303" s="40">
        <f t="shared" si="50"/>
        <v>-91.159396721543416</v>
      </c>
      <c r="K303" s="37">
        <f t="shared" si="51"/>
        <v>1218.8251857019129</v>
      </c>
      <c r="L303" s="37">
        <f t="shared" si="52"/>
        <v>31629577.742614351</v>
      </c>
      <c r="M303" s="37">
        <f t="shared" si="53"/>
        <v>29428534.108772688</v>
      </c>
      <c r="N303" s="41">
        <f>'jan-feb'!M303</f>
        <v>13783547.721416617</v>
      </c>
      <c r="O303" s="41">
        <f t="shared" si="54"/>
        <v>15644986.387356071</v>
      </c>
      <c r="Q303" s="4"/>
      <c r="R303" s="4"/>
      <c r="S303" s="4"/>
      <c r="T303" s="4"/>
    </row>
    <row r="304" spans="1:20" s="34" customFormat="1" x14ac:dyDescent="0.3">
      <c r="A304" s="33">
        <v>5036</v>
      </c>
      <c r="B304" s="34" t="s">
        <v>372</v>
      </c>
      <c r="C304" s="36">
        <v>16362685</v>
      </c>
      <c r="D304" s="36">
        <v>2627</v>
      </c>
      <c r="E304" s="37">
        <f t="shared" si="48"/>
        <v>6228.658165207461</v>
      </c>
      <c r="F304" s="38">
        <f t="shared" si="45"/>
        <v>0.67519221630412174</v>
      </c>
      <c r="G304" s="39">
        <f t="shared" si="46"/>
        <v>1797.8139603988095</v>
      </c>
      <c r="H304" s="39">
        <f t="shared" si="47"/>
        <v>725.84929342711371</v>
      </c>
      <c r="I304" s="37">
        <f t="shared" si="49"/>
        <v>2523.6632538259232</v>
      </c>
      <c r="J304" s="40">
        <f t="shared" si="50"/>
        <v>-91.159396721543416</v>
      </c>
      <c r="K304" s="37">
        <f t="shared" si="51"/>
        <v>2432.5038571043797</v>
      </c>
      <c r="L304" s="37">
        <f t="shared" si="52"/>
        <v>6629663.3678007005</v>
      </c>
      <c r="M304" s="37">
        <f t="shared" si="53"/>
        <v>6390187.6326132054</v>
      </c>
      <c r="N304" s="41">
        <f>'jan-feb'!M304</f>
        <v>2562268.0141234808</v>
      </c>
      <c r="O304" s="41">
        <f t="shared" si="54"/>
        <v>3827919.6184897246</v>
      </c>
      <c r="Q304" s="4"/>
      <c r="R304" s="4"/>
      <c r="S304" s="4"/>
      <c r="T304" s="4"/>
    </row>
    <row r="305" spans="1:20" s="34" customFormat="1" x14ac:dyDescent="0.3">
      <c r="A305" s="33">
        <v>5037</v>
      </c>
      <c r="B305" s="34" t="s">
        <v>373</v>
      </c>
      <c r="C305" s="36">
        <v>148808623</v>
      </c>
      <c r="D305" s="36">
        <v>20164</v>
      </c>
      <c r="E305" s="37">
        <f t="shared" si="48"/>
        <v>7379.915840111089</v>
      </c>
      <c r="F305" s="38">
        <f t="shared" si="45"/>
        <v>0.79998959648422674</v>
      </c>
      <c r="G305" s="39">
        <f t="shared" si="46"/>
        <v>1107.0593554566326</v>
      </c>
      <c r="H305" s="39">
        <f t="shared" si="47"/>
        <v>322.9091072108439</v>
      </c>
      <c r="I305" s="37">
        <f t="shared" si="49"/>
        <v>1429.9684626674766</v>
      </c>
      <c r="J305" s="40">
        <f t="shared" si="50"/>
        <v>-91.159396721543416</v>
      </c>
      <c r="K305" s="37">
        <f t="shared" si="51"/>
        <v>1338.8090659459333</v>
      </c>
      <c r="L305" s="37">
        <f t="shared" si="52"/>
        <v>28833884.081226997</v>
      </c>
      <c r="M305" s="37">
        <f t="shared" si="53"/>
        <v>26995746.005733799</v>
      </c>
      <c r="N305" s="41">
        <f>'jan-feb'!M305</f>
        <v>14107137.998947797</v>
      </c>
      <c r="O305" s="41">
        <f t="shared" si="54"/>
        <v>12888608.006786002</v>
      </c>
      <c r="Q305" s="4"/>
      <c r="R305" s="4"/>
      <c r="S305" s="4"/>
      <c r="T305" s="4"/>
    </row>
    <row r="306" spans="1:20" s="34" customFormat="1" x14ac:dyDescent="0.3">
      <c r="A306" s="33">
        <v>5038</v>
      </c>
      <c r="B306" s="34" t="s">
        <v>374</v>
      </c>
      <c r="C306" s="36">
        <v>103474155</v>
      </c>
      <c r="D306" s="36">
        <v>14948</v>
      </c>
      <c r="E306" s="37">
        <f t="shared" si="48"/>
        <v>6922.2742172865937</v>
      </c>
      <c r="F306" s="38">
        <f t="shared" si="45"/>
        <v>0.75038082788717941</v>
      </c>
      <c r="G306" s="39">
        <f t="shared" si="46"/>
        <v>1381.6443291513299</v>
      </c>
      <c r="H306" s="39">
        <f t="shared" si="47"/>
        <v>483.0836751994172</v>
      </c>
      <c r="I306" s="37">
        <f t="shared" si="49"/>
        <v>1864.7280043507471</v>
      </c>
      <c r="J306" s="40">
        <f t="shared" si="50"/>
        <v>-91.159396721543416</v>
      </c>
      <c r="K306" s="37">
        <f t="shared" si="51"/>
        <v>1773.5686076292038</v>
      </c>
      <c r="L306" s="37">
        <f t="shared" si="52"/>
        <v>27873954.209034968</v>
      </c>
      <c r="M306" s="37">
        <f t="shared" si="53"/>
        <v>26511303.546841338</v>
      </c>
      <c r="N306" s="41">
        <f>'jan-feb'!M306</f>
        <v>11990193.026843468</v>
      </c>
      <c r="O306" s="41">
        <f t="shared" si="54"/>
        <v>14521110.519997871</v>
      </c>
      <c r="Q306" s="4"/>
      <c r="R306" s="4"/>
      <c r="S306" s="4"/>
      <c r="T306" s="4"/>
    </row>
    <row r="307" spans="1:20" s="34" customFormat="1" x14ac:dyDescent="0.3">
      <c r="A307" s="33">
        <v>5041</v>
      </c>
      <c r="B307" s="34" t="s">
        <v>391</v>
      </c>
      <c r="C307" s="36">
        <v>13239636</v>
      </c>
      <c r="D307" s="36">
        <v>2063</v>
      </c>
      <c r="E307" s="37">
        <f t="shared" si="48"/>
        <v>6417.6616577799323</v>
      </c>
      <c r="F307" s="38">
        <f t="shared" si="45"/>
        <v>0.69568036698672964</v>
      </c>
      <c r="G307" s="39">
        <f t="shared" si="46"/>
        <v>1684.4118648553267</v>
      </c>
      <c r="H307" s="39">
        <f t="shared" si="47"/>
        <v>659.69807102674872</v>
      </c>
      <c r="I307" s="37">
        <f t="shared" si="49"/>
        <v>2344.1099358820757</v>
      </c>
      <c r="J307" s="40">
        <f t="shared" si="50"/>
        <v>-91.159396721543416</v>
      </c>
      <c r="K307" s="37">
        <f t="shared" si="51"/>
        <v>2252.9505391605321</v>
      </c>
      <c r="L307" s="37">
        <f t="shared" si="52"/>
        <v>4835898.797724722</v>
      </c>
      <c r="M307" s="37">
        <f t="shared" si="53"/>
        <v>4647836.9622881776</v>
      </c>
      <c r="N307" s="41">
        <f>'jan-feb'!M307</f>
        <v>1833689.2203223223</v>
      </c>
      <c r="O307" s="41">
        <f t="shared" si="54"/>
        <v>2814147.7419658555</v>
      </c>
      <c r="Q307" s="4"/>
      <c r="R307" s="4"/>
      <c r="S307" s="4"/>
      <c r="T307" s="4"/>
    </row>
    <row r="308" spans="1:20" s="34" customFormat="1" x14ac:dyDescent="0.3">
      <c r="A308" s="33">
        <v>5042</v>
      </c>
      <c r="B308" s="34" t="s">
        <v>375</v>
      </c>
      <c r="C308" s="36">
        <v>10164922</v>
      </c>
      <c r="D308" s="36">
        <v>1355</v>
      </c>
      <c r="E308" s="37">
        <f t="shared" si="48"/>
        <v>7501.7874538745391</v>
      </c>
      <c r="F308" s="38">
        <f t="shared" si="45"/>
        <v>0.81320059038033543</v>
      </c>
      <c r="G308" s="39">
        <f t="shared" si="46"/>
        <v>1033.9363871985627</v>
      </c>
      <c r="H308" s="39">
        <f t="shared" si="47"/>
        <v>280.25404239363638</v>
      </c>
      <c r="I308" s="37">
        <f t="shared" si="49"/>
        <v>1314.1904295921991</v>
      </c>
      <c r="J308" s="40">
        <f t="shared" si="50"/>
        <v>-91.159396721543416</v>
      </c>
      <c r="K308" s="37">
        <f t="shared" si="51"/>
        <v>1223.0310328706557</v>
      </c>
      <c r="L308" s="37">
        <f t="shared" si="52"/>
        <v>1780728.0320974297</v>
      </c>
      <c r="M308" s="37">
        <f t="shared" si="53"/>
        <v>1657207.0495397386</v>
      </c>
      <c r="N308" s="41">
        <f>'jan-feb'!M308</f>
        <v>296900.86640171963</v>
      </c>
      <c r="O308" s="41">
        <f t="shared" si="54"/>
        <v>1360306.1831380189</v>
      </c>
      <c r="Q308" s="4"/>
      <c r="R308" s="4"/>
      <c r="S308" s="4"/>
      <c r="T308" s="4"/>
    </row>
    <row r="309" spans="1:20" s="34" customFormat="1" x14ac:dyDescent="0.3">
      <c r="A309" s="33">
        <v>5043</v>
      </c>
      <c r="B309" s="34" t="s">
        <v>392</v>
      </c>
      <c r="C309" s="36">
        <v>4334639</v>
      </c>
      <c r="D309" s="36">
        <v>461</v>
      </c>
      <c r="E309" s="37">
        <f t="shared" si="48"/>
        <v>9402.6876355748373</v>
      </c>
      <c r="F309" s="38">
        <f t="shared" si="45"/>
        <v>1.0192599008469876</v>
      </c>
      <c r="G309" s="39">
        <f t="shared" si="46"/>
        <v>-106.60372182161628</v>
      </c>
      <c r="H309" s="39">
        <f t="shared" si="47"/>
        <v>0</v>
      </c>
      <c r="I309" s="37">
        <f t="shared" si="49"/>
        <v>-106.60372182161628</v>
      </c>
      <c r="J309" s="40">
        <f t="shared" si="50"/>
        <v>-91.159396721543416</v>
      </c>
      <c r="K309" s="37">
        <f t="shared" si="51"/>
        <v>-197.76311854315969</v>
      </c>
      <c r="L309" s="37">
        <f t="shared" si="52"/>
        <v>-49144.315759765101</v>
      </c>
      <c r="M309" s="37">
        <f t="shared" si="53"/>
        <v>-91168.797648396619</v>
      </c>
      <c r="N309" s="41">
        <f>'jan-feb'!M309</f>
        <v>-568954.30273505067</v>
      </c>
      <c r="O309" s="41">
        <f t="shared" si="54"/>
        <v>477785.50508665404</v>
      </c>
      <c r="Q309" s="4"/>
      <c r="R309" s="4"/>
      <c r="S309" s="4"/>
      <c r="T309" s="4"/>
    </row>
    <row r="310" spans="1:20" s="34" customFormat="1" x14ac:dyDescent="0.3">
      <c r="A310" s="33">
        <v>5044</v>
      </c>
      <c r="B310" s="34" t="s">
        <v>376</v>
      </c>
      <c r="C310" s="36">
        <v>10166003</v>
      </c>
      <c r="D310" s="36">
        <v>843</v>
      </c>
      <c r="E310" s="37">
        <f t="shared" si="48"/>
        <v>12059.315539739027</v>
      </c>
      <c r="F310" s="38">
        <f t="shared" si="45"/>
        <v>1.307240784519105</v>
      </c>
      <c r="G310" s="39">
        <f t="shared" si="46"/>
        <v>-1700.5804643201302</v>
      </c>
      <c r="H310" s="39">
        <f t="shared" si="47"/>
        <v>0</v>
      </c>
      <c r="I310" s="37">
        <f t="shared" si="49"/>
        <v>-1700.5804643201302</v>
      </c>
      <c r="J310" s="40">
        <f t="shared" si="50"/>
        <v>-91.159396721543416</v>
      </c>
      <c r="K310" s="37">
        <f t="shared" si="51"/>
        <v>-1791.7398610416735</v>
      </c>
      <c r="L310" s="37">
        <f t="shared" si="52"/>
        <v>-1433589.3314218698</v>
      </c>
      <c r="M310" s="37">
        <f t="shared" si="53"/>
        <v>-1510436.7028581307</v>
      </c>
      <c r="N310" s="41">
        <f>'jan-feb'!M310</f>
        <v>-2274613.115847392</v>
      </c>
      <c r="O310" s="41">
        <f t="shared" si="54"/>
        <v>764176.41298926133</v>
      </c>
      <c r="Q310" s="4"/>
      <c r="R310" s="4"/>
      <c r="S310" s="4"/>
      <c r="T310" s="4"/>
    </row>
    <row r="311" spans="1:20" s="34" customFormat="1" x14ac:dyDescent="0.3">
      <c r="A311" s="33">
        <v>5045</v>
      </c>
      <c r="B311" s="34" t="s">
        <v>377</v>
      </c>
      <c r="C311" s="36">
        <v>18293645</v>
      </c>
      <c r="D311" s="36">
        <v>2359</v>
      </c>
      <c r="E311" s="37">
        <f t="shared" si="48"/>
        <v>7754.8304366256889</v>
      </c>
      <c r="F311" s="38">
        <f t="shared" si="45"/>
        <v>0.84063068010629227</v>
      </c>
      <c r="G311" s="39">
        <f t="shared" si="46"/>
        <v>882.11059754787277</v>
      </c>
      <c r="H311" s="39">
        <f t="shared" si="47"/>
        <v>191.68899843073393</v>
      </c>
      <c r="I311" s="37">
        <f t="shared" si="49"/>
        <v>1073.7995959786067</v>
      </c>
      <c r="J311" s="40">
        <f t="shared" si="50"/>
        <v>-91.159396721543416</v>
      </c>
      <c r="K311" s="37">
        <f t="shared" si="51"/>
        <v>982.64019925706327</v>
      </c>
      <c r="L311" s="37">
        <f t="shared" si="52"/>
        <v>2533093.2469135332</v>
      </c>
      <c r="M311" s="37">
        <f t="shared" si="53"/>
        <v>2318048.2300474122</v>
      </c>
      <c r="N311" s="41">
        <f>'jan-feb'!M311</f>
        <v>544926.05501229211</v>
      </c>
      <c r="O311" s="41">
        <f t="shared" si="54"/>
        <v>1773122.17503512</v>
      </c>
      <c r="Q311" s="4"/>
      <c r="R311" s="4"/>
      <c r="S311" s="4"/>
      <c r="T311" s="4"/>
    </row>
    <row r="312" spans="1:20" s="34" customFormat="1" x14ac:dyDescent="0.3">
      <c r="A312" s="33">
        <v>5046</v>
      </c>
      <c r="B312" s="34" t="s">
        <v>378</v>
      </c>
      <c r="C312" s="36">
        <v>7950619</v>
      </c>
      <c r="D312" s="36">
        <v>1231</v>
      </c>
      <c r="E312" s="37">
        <f t="shared" si="48"/>
        <v>6458.6669374492285</v>
      </c>
      <c r="F312" s="38">
        <f t="shared" si="45"/>
        <v>0.70012537663820407</v>
      </c>
      <c r="G312" s="39">
        <f t="shared" si="46"/>
        <v>1659.808697053749</v>
      </c>
      <c r="H312" s="39">
        <f t="shared" si="47"/>
        <v>645.34622314249509</v>
      </c>
      <c r="I312" s="37">
        <f t="shared" si="49"/>
        <v>2305.1549201962443</v>
      </c>
      <c r="J312" s="40">
        <f t="shared" si="50"/>
        <v>-91.159396721543416</v>
      </c>
      <c r="K312" s="37">
        <f t="shared" si="51"/>
        <v>2213.9955234747008</v>
      </c>
      <c r="L312" s="37">
        <f t="shared" si="52"/>
        <v>2837645.7067615767</v>
      </c>
      <c r="M312" s="37">
        <f t="shared" si="53"/>
        <v>2725428.4893973568</v>
      </c>
      <c r="N312" s="41">
        <f>'jan-feb'!M312</f>
        <v>1317385.2174099756</v>
      </c>
      <c r="O312" s="41">
        <f t="shared" si="54"/>
        <v>1408043.2719873812</v>
      </c>
      <c r="Q312" s="4"/>
      <c r="R312" s="4"/>
      <c r="S312" s="4"/>
      <c r="T312" s="4"/>
    </row>
    <row r="313" spans="1:20" s="34" customFormat="1" x14ac:dyDescent="0.3">
      <c r="A313" s="33">
        <v>5047</v>
      </c>
      <c r="B313" s="34" t="s">
        <v>379</v>
      </c>
      <c r="C313" s="36">
        <v>27738564</v>
      </c>
      <c r="D313" s="36">
        <v>3884</v>
      </c>
      <c r="E313" s="37">
        <f t="shared" si="48"/>
        <v>7141.751802265705</v>
      </c>
      <c r="F313" s="38">
        <f t="shared" si="45"/>
        <v>0.77417239793333981</v>
      </c>
      <c r="G313" s="39">
        <f t="shared" si="46"/>
        <v>1249.9577781638629</v>
      </c>
      <c r="H313" s="39">
        <f t="shared" si="47"/>
        <v>406.2665204567283</v>
      </c>
      <c r="I313" s="37">
        <f t="shared" si="49"/>
        <v>1656.2242986205913</v>
      </c>
      <c r="J313" s="40">
        <f t="shared" si="50"/>
        <v>-91.159396721543416</v>
      </c>
      <c r="K313" s="37">
        <f t="shared" si="51"/>
        <v>1565.064901899048</v>
      </c>
      <c r="L313" s="37">
        <f t="shared" si="52"/>
        <v>6432775.1758423764</v>
      </c>
      <c r="M313" s="37">
        <f t="shared" si="53"/>
        <v>6078712.0789759019</v>
      </c>
      <c r="N313" s="41">
        <f>'jan-feb'!M313</f>
        <v>2646903.5409994666</v>
      </c>
      <c r="O313" s="41">
        <f t="shared" si="54"/>
        <v>3431808.5379764354</v>
      </c>
      <c r="Q313" s="4"/>
      <c r="R313" s="4"/>
      <c r="S313" s="4"/>
      <c r="T313" s="4"/>
    </row>
    <row r="314" spans="1:20" s="34" customFormat="1" x14ac:dyDescent="0.3">
      <c r="A314" s="33">
        <v>5049</v>
      </c>
      <c r="B314" s="34" t="s">
        <v>380</v>
      </c>
      <c r="C314" s="36">
        <v>8709961</v>
      </c>
      <c r="D314" s="36">
        <v>1103</v>
      </c>
      <c r="E314" s="37">
        <f t="shared" si="48"/>
        <v>7896.6101541251137</v>
      </c>
      <c r="F314" s="38">
        <f t="shared" si="45"/>
        <v>0.85599973057371681</v>
      </c>
      <c r="G314" s="39">
        <f t="shared" si="46"/>
        <v>797.0427670482178</v>
      </c>
      <c r="H314" s="39">
        <f t="shared" si="47"/>
        <v>142.06609730593527</v>
      </c>
      <c r="I314" s="37">
        <f t="shared" si="49"/>
        <v>939.10886435415307</v>
      </c>
      <c r="J314" s="40">
        <f t="shared" si="50"/>
        <v>-91.159396721543416</v>
      </c>
      <c r="K314" s="37">
        <f t="shared" si="51"/>
        <v>847.94946763260964</v>
      </c>
      <c r="L314" s="37">
        <f t="shared" si="52"/>
        <v>1035837.0773826308</v>
      </c>
      <c r="M314" s="37">
        <f t="shared" si="53"/>
        <v>935288.26279876847</v>
      </c>
      <c r="N314" s="41">
        <f>'jan-feb'!M314</f>
        <v>592902.73619269137</v>
      </c>
      <c r="O314" s="41">
        <f t="shared" si="54"/>
        <v>342385.5266060771</v>
      </c>
      <c r="Q314" s="4"/>
      <c r="R314" s="4"/>
      <c r="S314" s="4"/>
      <c r="T314" s="4"/>
    </row>
    <row r="315" spans="1:20" s="34" customFormat="1" x14ac:dyDescent="0.3">
      <c r="A315" s="33">
        <v>5052</v>
      </c>
      <c r="B315" s="34" t="s">
        <v>381</v>
      </c>
      <c r="C315" s="36">
        <v>3790065</v>
      </c>
      <c r="D315" s="36">
        <v>557</v>
      </c>
      <c r="E315" s="37">
        <f t="shared" si="48"/>
        <v>6804.4254937163378</v>
      </c>
      <c r="F315" s="38">
        <f t="shared" si="45"/>
        <v>0.73760591895085592</v>
      </c>
      <c r="G315" s="39">
        <f t="shared" si="46"/>
        <v>1452.3535632934834</v>
      </c>
      <c r="H315" s="39">
        <f t="shared" si="47"/>
        <v>524.33072844900687</v>
      </c>
      <c r="I315" s="37">
        <f t="shared" si="49"/>
        <v>1976.6842917424901</v>
      </c>
      <c r="J315" s="40">
        <f t="shared" si="50"/>
        <v>-91.159396721543416</v>
      </c>
      <c r="K315" s="37">
        <f t="shared" si="51"/>
        <v>1885.5248950209468</v>
      </c>
      <c r="L315" s="37">
        <f t="shared" si="52"/>
        <v>1101013.1505005669</v>
      </c>
      <c r="M315" s="37">
        <f t="shared" si="53"/>
        <v>1050237.3665266673</v>
      </c>
      <c r="N315" s="41">
        <f>'jan-feb'!M315</f>
        <v>430794.08740646322</v>
      </c>
      <c r="O315" s="41">
        <f t="shared" si="54"/>
        <v>619443.27912020404</v>
      </c>
      <c r="Q315" s="4"/>
      <c r="R315" s="4"/>
      <c r="S315" s="4"/>
      <c r="T315" s="4"/>
    </row>
    <row r="316" spans="1:20" s="34" customFormat="1" x14ac:dyDescent="0.3">
      <c r="A316" s="33">
        <v>5053</v>
      </c>
      <c r="B316" s="34" t="s">
        <v>382</v>
      </c>
      <c r="C316" s="36">
        <v>49576612</v>
      </c>
      <c r="D316" s="36">
        <v>6816</v>
      </c>
      <c r="E316" s="37">
        <f t="shared" si="48"/>
        <v>7273.5639671361505</v>
      </c>
      <c r="F316" s="38">
        <f t="shared" si="45"/>
        <v>0.78846095662032245</v>
      </c>
      <c r="G316" s="39">
        <f t="shared" si="46"/>
        <v>1170.8704792415958</v>
      </c>
      <c r="H316" s="39">
        <f t="shared" si="47"/>
        <v>360.13226275207239</v>
      </c>
      <c r="I316" s="37">
        <f t="shared" si="49"/>
        <v>1531.0027419936682</v>
      </c>
      <c r="J316" s="40">
        <f t="shared" si="50"/>
        <v>-91.159396721543416</v>
      </c>
      <c r="K316" s="37">
        <f t="shared" si="51"/>
        <v>1439.8433452721249</v>
      </c>
      <c r="L316" s="37">
        <f t="shared" si="52"/>
        <v>10435314.689428842</v>
      </c>
      <c r="M316" s="37">
        <f t="shared" si="53"/>
        <v>9813972.2413748037</v>
      </c>
      <c r="N316" s="41">
        <f>'jan-feb'!M316</f>
        <v>4389719.0123203835</v>
      </c>
      <c r="O316" s="41">
        <f t="shared" si="54"/>
        <v>5424253.2290544203</v>
      </c>
      <c r="Q316" s="4"/>
      <c r="R316" s="4"/>
      <c r="S316" s="4"/>
      <c r="T316" s="4"/>
    </row>
    <row r="317" spans="1:20" s="34" customFormat="1" x14ac:dyDescent="0.3">
      <c r="A317" s="33">
        <v>5054</v>
      </c>
      <c r="B317" s="34" t="s">
        <v>383</v>
      </c>
      <c r="C317" s="36">
        <v>67996368</v>
      </c>
      <c r="D317" s="36">
        <v>10084</v>
      </c>
      <c r="E317" s="37">
        <f t="shared" si="48"/>
        <v>6742.9956366521219</v>
      </c>
      <c r="F317" s="38">
        <f t="shared" si="45"/>
        <v>0.73094686651318674</v>
      </c>
      <c r="G317" s="39">
        <f t="shared" si="46"/>
        <v>1489.2114775320129</v>
      </c>
      <c r="H317" s="39">
        <f t="shared" si="47"/>
        <v>545.83117842148238</v>
      </c>
      <c r="I317" s="37">
        <f t="shared" si="49"/>
        <v>2035.0426559534953</v>
      </c>
      <c r="J317" s="40">
        <f t="shared" si="50"/>
        <v>-91.159396721543416</v>
      </c>
      <c r="K317" s="37">
        <f t="shared" si="51"/>
        <v>1943.883259231952</v>
      </c>
      <c r="L317" s="37">
        <f t="shared" si="52"/>
        <v>20521370.142635047</v>
      </c>
      <c r="M317" s="37">
        <f t="shared" si="53"/>
        <v>19602118.786095005</v>
      </c>
      <c r="N317" s="41">
        <f>'jan-feb'!M317</f>
        <v>8055275.6905866703</v>
      </c>
      <c r="O317" s="41">
        <f t="shared" si="54"/>
        <v>11546843.095508333</v>
      </c>
      <c r="Q317" s="4"/>
      <c r="R317" s="4"/>
      <c r="S317" s="4"/>
      <c r="T317" s="4"/>
    </row>
    <row r="318" spans="1:20" s="34" customFormat="1" x14ac:dyDescent="0.3">
      <c r="A318" s="33">
        <v>5055</v>
      </c>
      <c r="B318" s="34" t="s">
        <v>431</v>
      </c>
      <c r="C318" s="36">
        <v>47707786</v>
      </c>
      <c r="D318" s="36">
        <v>5963</v>
      </c>
      <c r="E318" s="37">
        <f t="shared" si="48"/>
        <v>8000.634915311085</v>
      </c>
      <c r="F318" s="38">
        <f t="shared" si="45"/>
        <v>0.86727610940086075</v>
      </c>
      <c r="G318" s="39">
        <f t="shared" si="46"/>
        <v>734.62791033663507</v>
      </c>
      <c r="H318" s="39">
        <f t="shared" si="47"/>
        <v>105.6574308908453</v>
      </c>
      <c r="I318" s="37">
        <f t="shared" si="49"/>
        <v>840.28534122748033</v>
      </c>
      <c r="J318" s="40">
        <f t="shared" si="50"/>
        <v>-91.159396721543416</v>
      </c>
      <c r="K318" s="37">
        <f t="shared" si="51"/>
        <v>749.1259445059369</v>
      </c>
      <c r="L318" s="37">
        <f t="shared" si="52"/>
        <v>5010621.4897394655</v>
      </c>
      <c r="M318" s="37">
        <f t="shared" si="53"/>
        <v>4467038.0070889015</v>
      </c>
      <c r="N318" s="41">
        <f>'jan-feb'!M318</f>
        <v>1149142.0529086613</v>
      </c>
      <c r="O318" s="41">
        <f t="shared" si="54"/>
        <v>3317895.9541802402</v>
      </c>
      <c r="Q318" s="4"/>
      <c r="R318" s="4"/>
      <c r="S318" s="4"/>
      <c r="T318" s="4"/>
    </row>
    <row r="319" spans="1:20" s="34" customFormat="1" x14ac:dyDescent="0.3">
      <c r="A319" s="33">
        <v>5056</v>
      </c>
      <c r="B319" s="34" t="s">
        <v>355</v>
      </c>
      <c r="C319" s="36">
        <v>42214279</v>
      </c>
      <c r="D319" s="36">
        <v>5050</v>
      </c>
      <c r="E319" s="37">
        <f t="shared" si="48"/>
        <v>8359.2631683168311</v>
      </c>
      <c r="F319" s="38">
        <f t="shared" si="45"/>
        <v>0.9061517385578447</v>
      </c>
      <c r="G319" s="39">
        <f t="shared" si="46"/>
        <v>519.45095853318742</v>
      </c>
      <c r="H319" s="39">
        <f t="shared" si="47"/>
        <v>0</v>
      </c>
      <c r="I319" s="37">
        <f t="shared" si="49"/>
        <v>519.45095853318742</v>
      </c>
      <c r="J319" s="40">
        <f t="shared" si="50"/>
        <v>-91.159396721543416</v>
      </c>
      <c r="K319" s="37">
        <f t="shared" si="51"/>
        <v>428.29156181164399</v>
      </c>
      <c r="L319" s="37">
        <f t="shared" si="52"/>
        <v>2623227.3405925967</v>
      </c>
      <c r="M319" s="37">
        <f t="shared" si="53"/>
        <v>2162872.3871488022</v>
      </c>
      <c r="N319" s="41">
        <f>'jan-feb'!M319</f>
        <v>-252708.65816053515</v>
      </c>
      <c r="O319" s="41">
        <f t="shared" si="54"/>
        <v>2415581.0453093373</v>
      </c>
      <c r="Q319" s="4"/>
      <c r="R319" s="4"/>
      <c r="S319" s="4"/>
      <c r="T319" s="4"/>
    </row>
    <row r="320" spans="1:20" s="34" customFormat="1" x14ac:dyDescent="0.3">
      <c r="A320" s="33">
        <v>5057</v>
      </c>
      <c r="B320" s="34" t="s">
        <v>357</v>
      </c>
      <c r="C320" s="36">
        <v>76782616</v>
      </c>
      <c r="D320" s="36">
        <v>10323</v>
      </c>
      <c r="E320" s="37">
        <f t="shared" si="48"/>
        <v>7438.013755691175</v>
      </c>
      <c r="F320" s="38">
        <f t="shared" si="45"/>
        <v>0.80628746343128233</v>
      </c>
      <c r="G320" s="39">
        <f t="shared" si="46"/>
        <v>1072.200606108581</v>
      </c>
      <c r="H320" s="39">
        <f t="shared" si="47"/>
        <v>302.57483675781378</v>
      </c>
      <c r="I320" s="37">
        <f t="shared" si="49"/>
        <v>1374.7754428663948</v>
      </c>
      <c r="J320" s="40">
        <f t="shared" si="50"/>
        <v>-91.159396721543416</v>
      </c>
      <c r="K320" s="37">
        <f t="shared" si="51"/>
        <v>1283.6160461448515</v>
      </c>
      <c r="L320" s="37">
        <f t="shared" si="52"/>
        <v>14191806.896709792</v>
      </c>
      <c r="M320" s="37">
        <f t="shared" si="53"/>
        <v>13250768.444353301</v>
      </c>
      <c r="N320" s="41">
        <f>'jan-feb'!M320</f>
        <v>4730954.6660626931</v>
      </c>
      <c r="O320" s="41">
        <f t="shared" si="54"/>
        <v>8519813.778290607</v>
      </c>
      <c r="Q320" s="4"/>
      <c r="R320" s="4"/>
      <c r="S320" s="4"/>
      <c r="T320" s="4"/>
    </row>
    <row r="321" spans="1:20" s="34" customFormat="1" x14ac:dyDescent="0.3">
      <c r="A321" s="33">
        <v>5058</v>
      </c>
      <c r="B321" s="34" t="s">
        <v>358</v>
      </c>
      <c r="C321" s="36">
        <v>31801098</v>
      </c>
      <c r="D321" s="36">
        <v>4288</v>
      </c>
      <c r="E321" s="37">
        <f t="shared" si="48"/>
        <v>7416.3008395522384</v>
      </c>
      <c r="F321" s="38">
        <f t="shared" si="45"/>
        <v>0.80393376355220314</v>
      </c>
      <c r="G321" s="39">
        <f t="shared" si="46"/>
        <v>1085.2283557919429</v>
      </c>
      <c r="H321" s="39">
        <f t="shared" si="47"/>
        <v>310.17435740644163</v>
      </c>
      <c r="I321" s="37">
        <f t="shared" si="49"/>
        <v>1395.4027131983846</v>
      </c>
      <c r="J321" s="40">
        <f t="shared" si="50"/>
        <v>-91.159396721543416</v>
      </c>
      <c r="K321" s="37">
        <f t="shared" si="51"/>
        <v>1304.2433164768413</v>
      </c>
      <c r="L321" s="37">
        <f t="shared" si="52"/>
        <v>5983486.8341946732</v>
      </c>
      <c r="M321" s="37">
        <f t="shared" si="53"/>
        <v>5592595.3410526952</v>
      </c>
      <c r="N321" s="41">
        <f>'jan-feb'!M321</f>
        <v>1504944.9957790205</v>
      </c>
      <c r="O321" s="41">
        <f t="shared" si="54"/>
        <v>4087650.3452736745</v>
      </c>
      <c r="Q321" s="4"/>
      <c r="R321" s="4"/>
      <c r="S321" s="4"/>
      <c r="T321" s="4"/>
    </row>
    <row r="322" spans="1:20" s="34" customFormat="1" x14ac:dyDescent="0.3">
      <c r="A322" s="33">
        <v>5059</v>
      </c>
      <c r="B322" s="34" t="s">
        <v>432</v>
      </c>
      <c r="C322" s="36">
        <v>132155137</v>
      </c>
      <c r="D322" s="36">
        <v>18217</v>
      </c>
      <c r="E322" s="37">
        <f t="shared" si="48"/>
        <v>7254.4950870066423</v>
      </c>
      <c r="F322" s="38">
        <f t="shared" si="45"/>
        <v>0.78639387265206118</v>
      </c>
      <c r="G322" s="39">
        <f t="shared" si="46"/>
        <v>1182.3118073193007</v>
      </c>
      <c r="H322" s="39">
        <f t="shared" si="47"/>
        <v>366.80637079740023</v>
      </c>
      <c r="I322" s="37">
        <f t="shared" si="49"/>
        <v>1549.1181781167008</v>
      </c>
      <c r="J322" s="40">
        <f t="shared" si="50"/>
        <v>-91.159396721543416</v>
      </c>
      <c r="K322" s="37">
        <f t="shared" si="51"/>
        <v>1457.9587813951575</v>
      </c>
      <c r="L322" s="37">
        <f t="shared" si="52"/>
        <v>28220285.85075194</v>
      </c>
      <c r="M322" s="37">
        <f t="shared" si="53"/>
        <v>26559635.120675586</v>
      </c>
      <c r="N322" s="41">
        <f>'jan-feb'!M322</f>
        <v>12867556.513166141</v>
      </c>
      <c r="O322" s="41">
        <f t="shared" si="54"/>
        <v>13692078.607509445</v>
      </c>
      <c r="Q322" s="4"/>
      <c r="R322" s="4"/>
      <c r="S322" s="4"/>
      <c r="T322" s="4"/>
    </row>
    <row r="323" spans="1:20" s="34" customFormat="1" x14ac:dyDescent="0.3">
      <c r="A323" s="33">
        <v>5060</v>
      </c>
      <c r="B323" s="34" t="s">
        <v>433</v>
      </c>
      <c r="C323" s="36">
        <v>77802229</v>
      </c>
      <c r="D323" s="36">
        <v>9623</v>
      </c>
      <c r="E323" s="37">
        <f t="shared" si="48"/>
        <v>8085.0284734490288</v>
      </c>
      <c r="F323" s="38">
        <f t="shared" si="45"/>
        <v>0.8764244479433807</v>
      </c>
      <c r="G323" s="39">
        <f t="shared" si="46"/>
        <v>683.99177545386885</v>
      </c>
      <c r="H323" s="39">
        <f t="shared" si="47"/>
        <v>76.119685542564994</v>
      </c>
      <c r="I323" s="37">
        <f t="shared" si="49"/>
        <v>760.11146099643383</v>
      </c>
      <c r="J323" s="40">
        <f t="shared" si="50"/>
        <v>-91.159396721543416</v>
      </c>
      <c r="K323" s="37">
        <f t="shared" si="51"/>
        <v>668.9520642748904</v>
      </c>
      <c r="L323" s="37">
        <f t="shared" si="52"/>
        <v>7314552.5891686827</v>
      </c>
      <c r="M323" s="37">
        <f t="shared" si="53"/>
        <v>6437325.7145172702</v>
      </c>
      <c r="N323" s="41">
        <f>'jan-feb'!M323</f>
        <v>1128775.8602616193</v>
      </c>
      <c r="O323" s="41">
        <f t="shared" si="54"/>
        <v>5308549.8542556511</v>
      </c>
      <c r="Q323" s="4"/>
      <c r="R323" s="4"/>
      <c r="S323" s="4"/>
      <c r="T323" s="4"/>
    </row>
    <row r="324" spans="1:20" s="34" customFormat="1" x14ac:dyDescent="0.3">
      <c r="A324" s="33">
        <v>5061</v>
      </c>
      <c r="B324" s="34" t="s">
        <v>285</v>
      </c>
      <c r="C324" s="36">
        <v>15300705</v>
      </c>
      <c r="D324" s="36">
        <v>2003</v>
      </c>
      <c r="E324" s="37">
        <f t="shared" si="48"/>
        <v>7638.8941587618574</v>
      </c>
      <c r="F324" s="38">
        <f t="shared" si="45"/>
        <v>0.82806308202582779</v>
      </c>
      <c r="G324" s="39">
        <f t="shared" si="46"/>
        <v>951.6723642661716</v>
      </c>
      <c r="H324" s="39">
        <f t="shared" si="47"/>
        <v>232.26669568307497</v>
      </c>
      <c r="I324" s="37">
        <f t="shared" si="49"/>
        <v>1183.9390599492465</v>
      </c>
      <c r="J324" s="40">
        <f t="shared" si="50"/>
        <v>-91.159396721543416</v>
      </c>
      <c r="K324" s="37">
        <f t="shared" si="51"/>
        <v>1092.7796632277032</v>
      </c>
      <c r="L324" s="37">
        <f t="shared" si="52"/>
        <v>2371429.9370783409</v>
      </c>
      <c r="M324" s="37">
        <f t="shared" si="53"/>
        <v>2188837.6654450893</v>
      </c>
      <c r="N324" s="41">
        <f>'jan-feb'!M324</f>
        <v>338893.93019890122</v>
      </c>
      <c r="O324" s="41">
        <f t="shared" si="54"/>
        <v>1849943.735246188</v>
      </c>
      <c r="Q324" s="4"/>
      <c r="R324" s="4"/>
      <c r="S324" s="4"/>
      <c r="T324" s="4"/>
    </row>
    <row r="325" spans="1:20" s="34" customFormat="1" x14ac:dyDescent="0.3">
      <c r="A325" s="33">
        <v>5401</v>
      </c>
      <c r="B325" s="34" t="s">
        <v>324</v>
      </c>
      <c r="C325" s="36">
        <v>720323222</v>
      </c>
      <c r="D325" s="36">
        <v>76974</v>
      </c>
      <c r="E325" s="37">
        <f t="shared" si="48"/>
        <v>9358.0068854418369</v>
      </c>
      <c r="F325" s="38">
        <f t="shared" si="45"/>
        <v>1.0144164668507303</v>
      </c>
      <c r="G325" s="39">
        <f t="shared" si="46"/>
        <v>-79.795271741816023</v>
      </c>
      <c r="H325" s="39">
        <f t="shared" si="47"/>
        <v>0</v>
      </c>
      <c r="I325" s="37">
        <f t="shared" si="49"/>
        <v>-79.795271741816023</v>
      </c>
      <c r="J325" s="40">
        <f t="shared" si="50"/>
        <v>-91.159396721543416</v>
      </c>
      <c r="K325" s="37">
        <f t="shared" si="51"/>
        <v>-170.95466846335944</v>
      </c>
      <c r="L325" s="37">
        <f t="shared" si="52"/>
        <v>-6142161.2470545461</v>
      </c>
      <c r="M325" s="37">
        <f t="shared" si="53"/>
        <v>-13159064.650298629</v>
      </c>
      <c r="N325" s="41">
        <f>'jan-feb'!M325</f>
        <v>-6855847.7217522757</v>
      </c>
      <c r="O325" s="41">
        <f t="shared" si="54"/>
        <v>-6303216.9285463532</v>
      </c>
      <c r="Q325" s="4"/>
      <c r="R325" s="4"/>
      <c r="S325" s="4"/>
      <c r="T325" s="4"/>
    </row>
    <row r="326" spans="1:20" s="34" customFormat="1" x14ac:dyDescent="0.3">
      <c r="A326" s="33">
        <v>5402</v>
      </c>
      <c r="B326" s="34" t="s">
        <v>386</v>
      </c>
      <c r="C326" s="36">
        <v>203193455</v>
      </c>
      <c r="D326" s="36">
        <v>24703</v>
      </c>
      <c r="E326" s="37">
        <f t="shared" si="48"/>
        <v>8225.4566247014536</v>
      </c>
      <c r="F326" s="38">
        <f t="shared" si="45"/>
        <v>0.89164698739902881</v>
      </c>
      <c r="G326" s="39">
        <f t="shared" si="46"/>
        <v>599.73488470241386</v>
      </c>
      <c r="H326" s="39">
        <f t="shared" si="47"/>
        <v>26.969832604216297</v>
      </c>
      <c r="I326" s="37">
        <f t="shared" si="49"/>
        <v>626.70471730663019</v>
      </c>
      <c r="J326" s="40">
        <f t="shared" si="50"/>
        <v>-91.159396721543416</v>
      </c>
      <c r="K326" s="37">
        <f t="shared" si="51"/>
        <v>535.54532058508676</v>
      </c>
      <c r="L326" s="37">
        <f t="shared" si="52"/>
        <v>15481486.631625686</v>
      </c>
      <c r="M326" s="37">
        <f t="shared" si="53"/>
        <v>13229576.054413399</v>
      </c>
      <c r="N326" s="41">
        <f>'jan-feb'!M326</f>
        <v>6312412.6168794641</v>
      </c>
      <c r="O326" s="41">
        <f t="shared" si="54"/>
        <v>6917163.4375339346</v>
      </c>
      <c r="Q326" s="4"/>
      <c r="R326" s="4"/>
      <c r="S326" s="4"/>
      <c r="T326" s="4"/>
    </row>
    <row r="327" spans="1:20" s="34" customFormat="1" x14ac:dyDescent="0.3">
      <c r="A327" s="33">
        <v>5403</v>
      </c>
      <c r="B327" s="34" t="s">
        <v>342</v>
      </c>
      <c r="C327" s="36">
        <v>172104306</v>
      </c>
      <c r="D327" s="36">
        <v>20789</v>
      </c>
      <c r="E327" s="37">
        <f t="shared" si="48"/>
        <v>8278.6235990187124</v>
      </c>
      <c r="F327" s="38">
        <f t="shared" si="45"/>
        <v>0.89741033582356999</v>
      </c>
      <c r="G327" s="39">
        <f t="shared" si="46"/>
        <v>567.83470011205861</v>
      </c>
      <c r="H327" s="39">
        <f t="shared" si="47"/>
        <v>8.3613915931757212</v>
      </c>
      <c r="I327" s="37">
        <f t="shared" si="49"/>
        <v>576.19609170523438</v>
      </c>
      <c r="J327" s="40">
        <f t="shared" si="50"/>
        <v>-91.159396721543416</v>
      </c>
      <c r="K327" s="37">
        <f t="shared" si="51"/>
        <v>485.03669498369095</v>
      </c>
      <c r="L327" s="37">
        <f t="shared" si="52"/>
        <v>11978540.550460117</v>
      </c>
      <c r="M327" s="37">
        <f t="shared" si="53"/>
        <v>10083427.852015952</v>
      </c>
      <c r="N327" s="41">
        <f>'jan-feb'!M327</f>
        <v>1281530.6738417163</v>
      </c>
      <c r="O327" s="41">
        <f t="shared" si="54"/>
        <v>8801897.1781742349</v>
      </c>
      <c r="Q327" s="4"/>
      <c r="R327" s="4"/>
      <c r="S327" s="4"/>
      <c r="T327" s="4"/>
    </row>
    <row r="328" spans="1:20" s="34" customFormat="1" x14ac:dyDescent="0.3">
      <c r="A328" s="33">
        <v>5404</v>
      </c>
      <c r="B328" s="34" t="s">
        <v>339</v>
      </c>
      <c r="C328" s="36">
        <v>14098292</v>
      </c>
      <c r="D328" s="36">
        <v>2029</v>
      </c>
      <c r="E328" s="37">
        <f t="shared" si="48"/>
        <v>6948.3942828979789</v>
      </c>
      <c r="F328" s="38">
        <f t="shared" ref="F328:F363" si="55">IF(ISNUMBER(C328),E328/E$365,"")</f>
        <v>0.75321226678178332</v>
      </c>
      <c r="G328" s="39">
        <f t="shared" ref="G328:G363" si="56">(E$365-E328)*0.6</f>
        <v>1365.9722897844988</v>
      </c>
      <c r="H328" s="39">
        <f t="shared" ref="H328:H363" si="57">IF(E328&gt;=E$365*0.9,0,IF(E328&lt;0.9*E$365,(E$365*0.9-E328)*0.35))</f>
        <v>473.9416522354324</v>
      </c>
      <c r="I328" s="37">
        <f t="shared" si="49"/>
        <v>1839.9139420199313</v>
      </c>
      <c r="J328" s="40">
        <f t="shared" si="50"/>
        <v>-91.159396721543416</v>
      </c>
      <c r="K328" s="37">
        <f t="shared" si="51"/>
        <v>1748.7545452983879</v>
      </c>
      <c r="L328" s="37">
        <f t="shared" si="52"/>
        <v>3733185.3883584407</v>
      </c>
      <c r="M328" s="37">
        <f t="shared" si="53"/>
        <v>3548222.9724104293</v>
      </c>
      <c r="N328" s="41">
        <f>'jan-feb'!M328</f>
        <v>879274.4464052316</v>
      </c>
      <c r="O328" s="41">
        <f t="shared" si="54"/>
        <v>2668948.5260051978</v>
      </c>
      <c r="Q328" s="4"/>
      <c r="R328" s="4"/>
      <c r="S328" s="4"/>
      <c r="T328" s="4"/>
    </row>
    <row r="329" spans="1:20" s="34" customFormat="1" x14ac:dyDescent="0.3">
      <c r="A329" s="33">
        <v>5405</v>
      </c>
      <c r="B329" s="34" t="s">
        <v>340</v>
      </c>
      <c r="C329" s="36">
        <v>47616632</v>
      </c>
      <c r="D329" s="36">
        <v>5788</v>
      </c>
      <c r="E329" s="37">
        <f t="shared" ref="E329:E363" si="58">(C329)/D329</f>
        <v>8226.7850725639255</v>
      </c>
      <c r="F329" s="38">
        <f t="shared" si="55"/>
        <v>0.89179099235687298</v>
      </c>
      <c r="G329" s="39">
        <f t="shared" si="56"/>
        <v>598.93781598493081</v>
      </c>
      <c r="H329" s="39">
        <f t="shared" si="57"/>
        <v>26.504875852351141</v>
      </c>
      <c r="I329" s="37">
        <f t="shared" ref="I329:I363" si="59">G329+H329</f>
        <v>625.44269183728193</v>
      </c>
      <c r="J329" s="40">
        <f t="shared" ref="J329:J363" si="60">I$367</f>
        <v>-91.159396721543416</v>
      </c>
      <c r="K329" s="37">
        <f t="shared" ref="K329:K363" si="61">I329+J329</f>
        <v>534.2832951157385</v>
      </c>
      <c r="L329" s="37">
        <f t="shared" ref="L329:L363" si="62">(I329*D329)</f>
        <v>3620062.3003541878</v>
      </c>
      <c r="M329" s="37">
        <f t="shared" ref="M329:M363" si="63">(K329*D329)</f>
        <v>3092431.7121298946</v>
      </c>
      <c r="N329" s="41">
        <f>'jan-feb'!M329</f>
        <v>1047809.3856171943</v>
      </c>
      <c r="O329" s="41">
        <f t="shared" ref="O329:O363" si="64">M329-N329</f>
        <v>2044622.3265127004</v>
      </c>
      <c r="Q329" s="4"/>
      <c r="R329" s="4"/>
      <c r="S329" s="4"/>
      <c r="T329" s="4"/>
    </row>
    <row r="330" spans="1:20" s="34" customFormat="1" x14ac:dyDescent="0.3">
      <c r="A330" s="33">
        <v>5406</v>
      </c>
      <c r="B330" s="34" t="s">
        <v>341</v>
      </c>
      <c r="C330" s="36">
        <v>102901921</v>
      </c>
      <c r="D330" s="36">
        <v>11448</v>
      </c>
      <c r="E330" s="37">
        <f t="shared" si="58"/>
        <v>8988.637403913348</v>
      </c>
      <c r="F330" s="38">
        <f t="shared" si="55"/>
        <v>0.97437647874198841</v>
      </c>
      <c r="G330" s="39">
        <f t="shared" si="56"/>
        <v>141.8264171752773</v>
      </c>
      <c r="H330" s="39">
        <f t="shared" si="57"/>
        <v>0</v>
      </c>
      <c r="I330" s="37">
        <f t="shared" si="59"/>
        <v>141.8264171752773</v>
      </c>
      <c r="J330" s="40">
        <f t="shared" si="60"/>
        <v>-91.159396721543416</v>
      </c>
      <c r="K330" s="37">
        <f t="shared" si="61"/>
        <v>50.667020453733883</v>
      </c>
      <c r="L330" s="37">
        <f t="shared" si="62"/>
        <v>1623628.8238225745</v>
      </c>
      <c r="M330" s="37">
        <f t="shared" si="63"/>
        <v>580036.05015434546</v>
      </c>
      <c r="N330" s="41">
        <f>'jan-feb'!M330</f>
        <v>-586034.43798451184</v>
      </c>
      <c r="O330" s="41">
        <f t="shared" si="64"/>
        <v>1166070.4881388573</v>
      </c>
      <c r="Q330" s="4"/>
      <c r="R330" s="4"/>
      <c r="S330" s="4"/>
      <c r="T330" s="4"/>
    </row>
    <row r="331" spans="1:20" s="34" customFormat="1" x14ac:dyDescent="0.3">
      <c r="A331" s="33">
        <v>5411</v>
      </c>
      <c r="B331" s="34" t="s">
        <v>325</v>
      </c>
      <c r="C331" s="36">
        <v>20145872</v>
      </c>
      <c r="D331" s="36">
        <v>2839</v>
      </c>
      <c r="E331" s="37">
        <f t="shared" si="58"/>
        <v>7096.1155336386055</v>
      </c>
      <c r="F331" s="38">
        <f t="shared" si="55"/>
        <v>0.76922538486232228</v>
      </c>
      <c r="G331" s="39">
        <f t="shared" si="56"/>
        <v>1277.3395393401227</v>
      </c>
      <c r="H331" s="39">
        <f t="shared" si="57"/>
        <v>422.23921447621314</v>
      </c>
      <c r="I331" s="37">
        <f t="shared" si="59"/>
        <v>1699.5787538163358</v>
      </c>
      <c r="J331" s="40">
        <f t="shared" si="60"/>
        <v>-91.159396721543416</v>
      </c>
      <c r="K331" s="37">
        <f t="shared" si="61"/>
        <v>1608.4193570947925</v>
      </c>
      <c r="L331" s="37">
        <f t="shared" si="62"/>
        <v>4825104.0820845775</v>
      </c>
      <c r="M331" s="37">
        <f t="shared" si="63"/>
        <v>4566302.5547921164</v>
      </c>
      <c r="N331" s="41">
        <f>'jan-feb'!M331</f>
        <v>2147750.8720771084</v>
      </c>
      <c r="O331" s="41">
        <f t="shared" si="64"/>
        <v>2418551.682715008</v>
      </c>
      <c r="Q331" s="4"/>
      <c r="R331" s="4"/>
      <c r="S331" s="4"/>
      <c r="T331" s="4"/>
    </row>
    <row r="332" spans="1:20" s="34" customFormat="1" x14ac:dyDescent="0.3">
      <c r="A332" s="33">
        <v>5412</v>
      </c>
      <c r="B332" s="34" t="s">
        <v>313</v>
      </c>
      <c r="C332" s="36">
        <v>29767181</v>
      </c>
      <c r="D332" s="36">
        <v>4216</v>
      </c>
      <c r="E332" s="37">
        <f t="shared" si="58"/>
        <v>7060.5268026565464</v>
      </c>
      <c r="F332" s="38">
        <f t="shared" si="55"/>
        <v>0.76536753402031399</v>
      </c>
      <c r="G332" s="39">
        <f t="shared" si="56"/>
        <v>1298.6927779293583</v>
      </c>
      <c r="H332" s="39">
        <f t="shared" si="57"/>
        <v>434.6952703199338</v>
      </c>
      <c r="I332" s="37">
        <f t="shared" si="59"/>
        <v>1733.3880482492921</v>
      </c>
      <c r="J332" s="40">
        <f t="shared" si="60"/>
        <v>-91.159396721543416</v>
      </c>
      <c r="K332" s="37">
        <f t="shared" si="61"/>
        <v>1642.2286515277488</v>
      </c>
      <c r="L332" s="37">
        <f t="shared" si="62"/>
        <v>7307964.011419015</v>
      </c>
      <c r="M332" s="37">
        <f t="shared" si="63"/>
        <v>6923635.9948409889</v>
      </c>
      <c r="N332" s="41">
        <f>'jan-feb'!M332</f>
        <v>2959024.0657192972</v>
      </c>
      <c r="O332" s="41">
        <f t="shared" si="64"/>
        <v>3964611.9291216917</v>
      </c>
      <c r="Q332" s="4"/>
      <c r="R332" s="4"/>
      <c r="S332" s="4"/>
      <c r="T332" s="4"/>
    </row>
    <row r="333" spans="1:20" s="34" customFormat="1" x14ac:dyDescent="0.3">
      <c r="A333" s="33">
        <v>5413</v>
      </c>
      <c r="B333" s="34" t="s">
        <v>326</v>
      </c>
      <c r="C333" s="36">
        <v>10689457</v>
      </c>
      <c r="D333" s="36">
        <v>1361</v>
      </c>
      <c r="E333" s="37">
        <f t="shared" si="58"/>
        <v>7854.1197648787656</v>
      </c>
      <c r="F333" s="38">
        <f t="shared" si="55"/>
        <v>0.85139373369189708</v>
      </c>
      <c r="G333" s="39">
        <f t="shared" si="56"/>
        <v>822.5370005960267</v>
      </c>
      <c r="H333" s="39">
        <f t="shared" si="57"/>
        <v>156.93773354215708</v>
      </c>
      <c r="I333" s="37">
        <f t="shared" si="59"/>
        <v>979.47473413818375</v>
      </c>
      <c r="J333" s="40">
        <f t="shared" si="60"/>
        <v>-91.159396721543416</v>
      </c>
      <c r="K333" s="37">
        <f t="shared" si="61"/>
        <v>888.31533741664032</v>
      </c>
      <c r="L333" s="37">
        <f t="shared" si="62"/>
        <v>1333065.1131620682</v>
      </c>
      <c r="M333" s="37">
        <f t="shared" si="63"/>
        <v>1208997.1742240475</v>
      </c>
      <c r="N333" s="41">
        <f>'jan-feb'!M333</f>
        <v>491322.91474002978</v>
      </c>
      <c r="O333" s="41">
        <f t="shared" si="64"/>
        <v>717674.25948401773</v>
      </c>
      <c r="Q333" s="4"/>
      <c r="R333" s="4"/>
      <c r="S333" s="4"/>
      <c r="T333" s="4"/>
    </row>
    <row r="334" spans="1:20" s="34" customFormat="1" x14ac:dyDescent="0.3">
      <c r="A334" s="33">
        <v>5414</v>
      </c>
      <c r="B334" s="34" t="s">
        <v>327</v>
      </c>
      <c r="C334" s="36">
        <v>7997713</v>
      </c>
      <c r="D334" s="36">
        <v>1091</v>
      </c>
      <c r="E334" s="37">
        <f t="shared" si="58"/>
        <v>7330.6260311640699</v>
      </c>
      <c r="F334" s="38">
        <f t="shared" si="55"/>
        <v>0.79464653631598003</v>
      </c>
      <c r="G334" s="39">
        <f t="shared" si="56"/>
        <v>1136.6332408248441</v>
      </c>
      <c r="H334" s="39">
        <f t="shared" si="57"/>
        <v>340.16054034230058</v>
      </c>
      <c r="I334" s="37">
        <f t="shared" si="59"/>
        <v>1476.7937811671445</v>
      </c>
      <c r="J334" s="40">
        <f t="shared" si="60"/>
        <v>-91.159396721543416</v>
      </c>
      <c r="K334" s="37">
        <f t="shared" si="61"/>
        <v>1385.6343844456012</v>
      </c>
      <c r="L334" s="37">
        <f t="shared" si="62"/>
        <v>1611182.0152533546</v>
      </c>
      <c r="M334" s="37">
        <f t="shared" si="63"/>
        <v>1511727.113430151</v>
      </c>
      <c r="N334" s="41">
        <f>'jan-feb'!M334</f>
        <v>746479.18951607053</v>
      </c>
      <c r="O334" s="41">
        <f t="shared" si="64"/>
        <v>765247.92391408049</v>
      </c>
      <c r="Q334" s="4"/>
      <c r="R334" s="4"/>
      <c r="S334" s="4"/>
      <c r="T334" s="4"/>
    </row>
    <row r="335" spans="1:20" s="34" customFormat="1" x14ac:dyDescent="0.3">
      <c r="A335" s="33">
        <v>5415</v>
      </c>
      <c r="B335" s="34" t="s">
        <v>387</v>
      </c>
      <c r="C335" s="36">
        <v>6229838</v>
      </c>
      <c r="D335" s="36">
        <v>1034</v>
      </c>
      <c r="E335" s="37">
        <f t="shared" si="58"/>
        <v>6024.9883945841393</v>
      </c>
      <c r="F335" s="38">
        <f t="shared" si="55"/>
        <v>0.65311422772714989</v>
      </c>
      <c r="G335" s="39">
        <f t="shared" si="56"/>
        <v>1920.0158227728025</v>
      </c>
      <c r="H335" s="39">
        <f t="shared" si="57"/>
        <v>797.13371314527626</v>
      </c>
      <c r="I335" s="37">
        <f t="shared" si="59"/>
        <v>2717.149535918079</v>
      </c>
      <c r="J335" s="40">
        <f t="shared" si="60"/>
        <v>-91.159396721543416</v>
      </c>
      <c r="K335" s="37">
        <f t="shared" si="61"/>
        <v>2625.9901391965354</v>
      </c>
      <c r="L335" s="37">
        <f t="shared" si="62"/>
        <v>2809532.6201392938</v>
      </c>
      <c r="M335" s="37">
        <f t="shared" si="63"/>
        <v>2715273.8039292176</v>
      </c>
      <c r="N335" s="41">
        <f>'jan-feb'!M335</f>
        <v>1154929.3303021234</v>
      </c>
      <c r="O335" s="41">
        <f t="shared" si="64"/>
        <v>1560344.4736270942</v>
      </c>
      <c r="Q335" s="4"/>
      <c r="R335" s="4"/>
      <c r="S335" s="4"/>
      <c r="T335" s="4"/>
    </row>
    <row r="336" spans="1:20" s="34" customFormat="1" x14ac:dyDescent="0.3">
      <c r="A336" s="33">
        <v>5416</v>
      </c>
      <c r="B336" s="34" t="s">
        <v>328</v>
      </c>
      <c r="C336" s="36">
        <v>38816871</v>
      </c>
      <c r="D336" s="36">
        <v>4005</v>
      </c>
      <c r="E336" s="37">
        <f t="shared" si="58"/>
        <v>9692.1026217228464</v>
      </c>
      <c r="F336" s="38">
        <f t="shared" si="55"/>
        <v>1.050632748857887</v>
      </c>
      <c r="G336" s="39">
        <f t="shared" si="56"/>
        <v>-280.25271351042176</v>
      </c>
      <c r="H336" s="39">
        <f t="shared" si="57"/>
        <v>0</v>
      </c>
      <c r="I336" s="37">
        <f t="shared" si="59"/>
        <v>-280.25271351042176</v>
      </c>
      <c r="J336" s="40">
        <f t="shared" si="60"/>
        <v>-91.159396721543416</v>
      </c>
      <c r="K336" s="37">
        <f t="shared" si="61"/>
        <v>-371.41211023196519</v>
      </c>
      <c r="L336" s="37">
        <f t="shared" si="62"/>
        <v>-1122412.1176092392</v>
      </c>
      <c r="M336" s="37">
        <f t="shared" si="63"/>
        <v>-1487505.5014790206</v>
      </c>
      <c r="N336" s="41">
        <f>'jan-feb'!M336</f>
        <v>-3182094.8599867201</v>
      </c>
      <c r="O336" s="41">
        <f t="shared" si="64"/>
        <v>1694589.3585076996</v>
      </c>
      <c r="Q336" s="4"/>
      <c r="R336" s="4"/>
      <c r="S336" s="4"/>
      <c r="T336" s="4"/>
    </row>
    <row r="337" spans="1:20" s="34" customFormat="1" x14ac:dyDescent="0.3">
      <c r="A337" s="33">
        <v>5417</v>
      </c>
      <c r="B337" s="34" t="s">
        <v>329</v>
      </c>
      <c r="C337" s="36">
        <v>16041342</v>
      </c>
      <c r="D337" s="36">
        <v>2146</v>
      </c>
      <c r="E337" s="37">
        <f t="shared" si="58"/>
        <v>7474.9962721342035</v>
      </c>
      <c r="F337" s="38">
        <f t="shared" si="55"/>
        <v>0.81029640188630192</v>
      </c>
      <c r="G337" s="39">
        <f t="shared" si="56"/>
        <v>1050.0110962427639</v>
      </c>
      <c r="H337" s="39">
        <f t="shared" si="57"/>
        <v>289.63095600275381</v>
      </c>
      <c r="I337" s="37">
        <f t="shared" si="59"/>
        <v>1339.6420522455178</v>
      </c>
      <c r="J337" s="40">
        <f t="shared" si="60"/>
        <v>-91.159396721543416</v>
      </c>
      <c r="K337" s="37">
        <f t="shared" si="61"/>
        <v>1248.4826555239745</v>
      </c>
      <c r="L337" s="37">
        <f t="shared" si="62"/>
        <v>2874871.844118881</v>
      </c>
      <c r="M337" s="37">
        <f t="shared" si="63"/>
        <v>2679243.7787544494</v>
      </c>
      <c r="N337" s="41">
        <f>'jan-feb'!M337</f>
        <v>1295790.8890022798</v>
      </c>
      <c r="O337" s="41">
        <f t="shared" si="64"/>
        <v>1383452.8897521696</v>
      </c>
      <c r="Q337" s="4"/>
      <c r="R337" s="4"/>
      <c r="S337" s="4"/>
      <c r="T337" s="4"/>
    </row>
    <row r="338" spans="1:20" s="34" customFormat="1" x14ac:dyDescent="0.3">
      <c r="A338" s="33">
        <v>5418</v>
      </c>
      <c r="B338" s="34" t="s">
        <v>330</v>
      </c>
      <c r="C338" s="36">
        <v>59769349</v>
      </c>
      <c r="D338" s="36">
        <v>6640</v>
      </c>
      <c r="E338" s="37">
        <f t="shared" si="58"/>
        <v>9001.4079819277104</v>
      </c>
      <c r="F338" s="38">
        <f t="shared" si="55"/>
        <v>0.97576082102636141</v>
      </c>
      <c r="G338" s="39">
        <f t="shared" si="56"/>
        <v>134.16407036665987</v>
      </c>
      <c r="H338" s="39">
        <f t="shared" si="57"/>
        <v>0</v>
      </c>
      <c r="I338" s="37">
        <f t="shared" si="59"/>
        <v>134.16407036665987</v>
      </c>
      <c r="J338" s="40">
        <f t="shared" si="60"/>
        <v>-91.159396721543416</v>
      </c>
      <c r="K338" s="37">
        <f t="shared" si="61"/>
        <v>43.004673645116455</v>
      </c>
      <c r="L338" s="37">
        <f t="shared" si="62"/>
        <v>890849.42723462149</v>
      </c>
      <c r="M338" s="37">
        <f t="shared" si="63"/>
        <v>285551.03300357325</v>
      </c>
      <c r="N338" s="41">
        <f>'jan-feb'!M338</f>
        <v>-1636104.6467694922</v>
      </c>
      <c r="O338" s="41">
        <f t="shared" si="64"/>
        <v>1921655.6797730655</v>
      </c>
      <c r="Q338" s="4"/>
      <c r="R338" s="4"/>
      <c r="S338" s="4"/>
      <c r="T338" s="4"/>
    </row>
    <row r="339" spans="1:20" s="34" customFormat="1" x14ac:dyDescent="0.3">
      <c r="A339" s="33">
        <v>5419</v>
      </c>
      <c r="B339" s="34" t="s">
        <v>331</v>
      </c>
      <c r="C339" s="36">
        <v>26618420</v>
      </c>
      <c r="D339" s="36">
        <v>3464</v>
      </c>
      <c r="E339" s="37">
        <f t="shared" si="58"/>
        <v>7684.3013856812931</v>
      </c>
      <c r="F339" s="38">
        <f t="shared" si="55"/>
        <v>0.83298526676719209</v>
      </c>
      <c r="G339" s="39">
        <f t="shared" si="56"/>
        <v>924.4280281145102</v>
      </c>
      <c r="H339" s="39">
        <f t="shared" si="57"/>
        <v>216.37416626127245</v>
      </c>
      <c r="I339" s="37">
        <f t="shared" si="59"/>
        <v>1140.8021943757826</v>
      </c>
      <c r="J339" s="40">
        <f t="shared" si="60"/>
        <v>-91.159396721543416</v>
      </c>
      <c r="K339" s="37">
        <f t="shared" si="61"/>
        <v>1049.6427976542393</v>
      </c>
      <c r="L339" s="37">
        <f t="shared" si="62"/>
        <v>3951738.8013177109</v>
      </c>
      <c r="M339" s="37">
        <f t="shared" si="63"/>
        <v>3635962.6510742852</v>
      </c>
      <c r="N339" s="41">
        <f>'jan-feb'!M339</f>
        <v>1272239.1573177532</v>
      </c>
      <c r="O339" s="41">
        <f t="shared" si="64"/>
        <v>2363723.4937565317</v>
      </c>
      <c r="Q339" s="4"/>
      <c r="R339" s="4"/>
      <c r="S339" s="4"/>
      <c r="T339" s="4"/>
    </row>
    <row r="340" spans="1:20" s="34" customFormat="1" x14ac:dyDescent="0.3">
      <c r="A340" s="33">
        <v>5420</v>
      </c>
      <c r="B340" s="34" t="s">
        <v>332</v>
      </c>
      <c r="C340" s="36">
        <v>7796759</v>
      </c>
      <c r="D340" s="36">
        <v>1083</v>
      </c>
      <c r="E340" s="37">
        <f t="shared" si="58"/>
        <v>7199.2234533702676</v>
      </c>
      <c r="F340" s="38">
        <f t="shared" si="55"/>
        <v>0.78040237724103467</v>
      </c>
      <c r="G340" s="39">
        <f t="shared" si="56"/>
        <v>1215.4747875011255</v>
      </c>
      <c r="H340" s="39">
        <f t="shared" si="57"/>
        <v>386.15144257013139</v>
      </c>
      <c r="I340" s="37">
        <f t="shared" si="59"/>
        <v>1601.6262300712569</v>
      </c>
      <c r="J340" s="40">
        <f t="shared" si="60"/>
        <v>-91.159396721543416</v>
      </c>
      <c r="K340" s="37">
        <f t="shared" si="61"/>
        <v>1510.4668333497136</v>
      </c>
      <c r="L340" s="37">
        <f t="shared" si="62"/>
        <v>1734561.2071671712</v>
      </c>
      <c r="M340" s="37">
        <f t="shared" si="63"/>
        <v>1635835.5805177398</v>
      </c>
      <c r="N340" s="41">
        <f>'jan-feb'!M340</f>
        <v>560642.6750649903</v>
      </c>
      <c r="O340" s="41">
        <f t="shared" si="64"/>
        <v>1075192.9054527495</v>
      </c>
      <c r="Q340" s="4"/>
      <c r="R340" s="4"/>
      <c r="S340" s="4"/>
      <c r="T340" s="4"/>
    </row>
    <row r="341" spans="1:20" s="34" customFormat="1" x14ac:dyDescent="0.3">
      <c r="A341" s="33">
        <v>5421</v>
      </c>
      <c r="B341" s="34" t="s">
        <v>434</v>
      </c>
      <c r="C341" s="36">
        <v>113359558</v>
      </c>
      <c r="D341" s="36">
        <v>14851</v>
      </c>
      <c r="E341" s="37">
        <f t="shared" si="58"/>
        <v>7633.1262541243013</v>
      </c>
      <c r="F341" s="38">
        <f t="shared" si="55"/>
        <v>0.82743783591143738</v>
      </c>
      <c r="G341" s="39">
        <f t="shared" si="56"/>
        <v>955.13310704870526</v>
      </c>
      <c r="H341" s="39">
        <f t="shared" si="57"/>
        <v>234.28546230621959</v>
      </c>
      <c r="I341" s="37">
        <f t="shared" si="59"/>
        <v>1189.4185693549248</v>
      </c>
      <c r="J341" s="40">
        <f t="shared" si="60"/>
        <v>-91.159396721543416</v>
      </c>
      <c r="K341" s="37">
        <f t="shared" si="61"/>
        <v>1098.2591726333815</v>
      </c>
      <c r="L341" s="37">
        <f t="shared" si="62"/>
        <v>17664055.173489988</v>
      </c>
      <c r="M341" s="37">
        <f t="shared" si="63"/>
        <v>16310246.972778348</v>
      </c>
      <c r="N341" s="41">
        <f>'jan-feb'!M341</f>
        <v>7977840.0953741223</v>
      </c>
      <c r="O341" s="41">
        <f t="shared" si="64"/>
        <v>8332406.877404226</v>
      </c>
      <c r="Q341" s="4"/>
      <c r="R341" s="4"/>
      <c r="S341" s="4"/>
      <c r="T341" s="4"/>
    </row>
    <row r="342" spans="1:20" s="34" customFormat="1" x14ac:dyDescent="0.3">
      <c r="A342" s="33">
        <v>5422</v>
      </c>
      <c r="B342" s="34" t="s">
        <v>333</v>
      </c>
      <c r="C342" s="36">
        <v>38573618</v>
      </c>
      <c r="D342" s="36">
        <v>5559</v>
      </c>
      <c r="E342" s="37">
        <f t="shared" si="58"/>
        <v>6938.9490915632305</v>
      </c>
      <c r="F342" s="38">
        <f t="shared" si="55"/>
        <v>0.75218839944124627</v>
      </c>
      <c r="G342" s="39">
        <f t="shared" si="56"/>
        <v>1371.6394045853478</v>
      </c>
      <c r="H342" s="39">
        <f t="shared" si="57"/>
        <v>477.24746920259435</v>
      </c>
      <c r="I342" s="37">
        <f t="shared" si="59"/>
        <v>1848.8868737879422</v>
      </c>
      <c r="J342" s="40">
        <f t="shared" si="60"/>
        <v>-91.159396721543416</v>
      </c>
      <c r="K342" s="37">
        <f t="shared" si="61"/>
        <v>1757.7274770663989</v>
      </c>
      <c r="L342" s="37">
        <f t="shared" si="62"/>
        <v>10277962.13138717</v>
      </c>
      <c r="M342" s="37">
        <f t="shared" si="63"/>
        <v>9771207.0450121108</v>
      </c>
      <c r="N342" s="41">
        <f>'jan-feb'!M342</f>
        <v>3651516.7354443977</v>
      </c>
      <c r="O342" s="41">
        <f t="shared" si="64"/>
        <v>6119690.3095677132</v>
      </c>
      <c r="Q342" s="4"/>
      <c r="R342" s="4"/>
      <c r="S342" s="4"/>
      <c r="T342" s="4"/>
    </row>
    <row r="343" spans="1:20" s="34" customFormat="1" x14ac:dyDescent="0.3">
      <c r="A343" s="33">
        <v>5423</v>
      </c>
      <c r="B343" s="34" t="s">
        <v>334</v>
      </c>
      <c r="C343" s="36">
        <v>16808341</v>
      </c>
      <c r="D343" s="36">
        <v>2200</v>
      </c>
      <c r="E343" s="37">
        <f t="shared" si="58"/>
        <v>7640.1549999999997</v>
      </c>
      <c r="F343" s="38">
        <f t="shared" si="55"/>
        <v>0.82819975836403881</v>
      </c>
      <c r="G343" s="39">
        <f t="shared" si="56"/>
        <v>950.91585952328614</v>
      </c>
      <c r="H343" s="39">
        <f t="shared" si="57"/>
        <v>231.82540124972513</v>
      </c>
      <c r="I343" s="37">
        <f t="shared" si="59"/>
        <v>1182.7412607730112</v>
      </c>
      <c r="J343" s="40">
        <f t="shared" si="60"/>
        <v>-91.159396721543416</v>
      </c>
      <c r="K343" s="37">
        <f t="shared" si="61"/>
        <v>1091.5818640514678</v>
      </c>
      <c r="L343" s="37">
        <f t="shared" si="62"/>
        <v>2602030.7737006247</v>
      </c>
      <c r="M343" s="37">
        <f t="shared" si="63"/>
        <v>2401480.1009132294</v>
      </c>
      <c r="N343" s="41">
        <f>'jan-feb'!M343</f>
        <v>906537.97404707246</v>
      </c>
      <c r="O343" s="41">
        <f t="shared" si="64"/>
        <v>1494942.1268661569</v>
      </c>
      <c r="Q343" s="4"/>
      <c r="R343" s="4"/>
      <c r="S343" s="4"/>
      <c r="T343" s="4"/>
    </row>
    <row r="344" spans="1:20" s="34" customFormat="1" x14ac:dyDescent="0.3">
      <c r="A344" s="33">
        <v>5424</v>
      </c>
      <c r="B344" s="34" t="s">
        <v>335</v>
      </c>
      <c r="C344" s="36">
        <v>19117660</v>
      </c>
      <c r="D344" s="36">
        <v>2794</v>
      </c>
      <c r="E344" s="37">
        <f t="shared" si="58"/>
        <v>6842.3979957050824</v>
      </c>
      <c r="F344" s="38">
        <f t="shared" si="55"/>
        <v>0.74172217274041341</v>
      </c>
      <c r="G344" s="39">
        <f t="shared" si="56"/>
        <v>1429.5700621002366</v>
      </c>
      <c r="H344" s="39">
        <f t="shared" si="57"/>
        <v>511.04035275294621</v>
      </c>
      <c r="I344" s="37">
        <f t="shared" si="59"/>
        <v>1940.6104148531826</v>
      </c>
      <c r="J344" s="40">
        <f t="shared" si="60"/>
        <v>-91.159396721543416</v>
      </c>
      <c r="K344" s="37">
        <f t="shared" si="61"/>
        <v>1849.4510181316393</v>
      </c>
      <c r="L344" s="37">
        <f>(I344*D344)</f>
        <v>5422065.499099792</v>
      </c>
      <c r="M344" s="37">
        <f t="shared" si="63"/>
        <v>5167366.1446598005</v>
      </c>
      <c r="N344" s="41">
        <f>'jan-feb'!M344</f>
        <v>1504724.4595397816</v>
      </c>
      <c r="O344" s="41">
        <f t="shared" si="64"/>
        <v>3662641.6851200191</v>
      </c>
      <c r="Q344" s="4"/>
      <c r="R344" s="4"/>
      <c r="S344" s="4"/>
      <c r="T344" s="4"/>
    </row>
    <row r="345" spans="1:20" s="34" customFormat="1" x14ac:dyDescent="0.3">
      <c r="A345" s="33">
        <v>5425</v>
      </c>
      <c r="B345" s="34" t="s">
        <v>435</v>
      </c>
      <c r="C345" s="36">
        <v>15879638</v>
      </c>
      <c r="D345" s="36">
        <v>1829</v>
      </c>
      <c r="E345" s="37">
        <f t="shared" si="58"/>
        <v>8682.142154182613</v>
      </c>
      <c r="F345" s="38">
        <f t="shared" si="55"/>
        <v>0.9411521146071351</v>
      </c>
      <c r="G345" s="39">
        <f t="shared" si="56"/>
        <v>325.72356701371825</v>
      </c>
      <c r="H345" s="39">
        <f t="shared" si="57"/>
        <v>0</v>
      </c>
      <c r="I345" s="37">
        <f t="shared" si="59"/>
        <v>325.72356701371825</v>
      </c>
      <c r="J345" s="40">
        <f t="shared" si="60"/>
        <v>-91.159396721543416</v>
      </c>
      <c r="K345" s="37">
        <f t="shared" si="61"/>
        <v>234.56417029217482</v>
      </c>
      <c r="L345" s="37">
        <f t="shared" si="62"/>
        <v>595748.40406809072</v>
      </c>
      <c r="M345" s="37">
        <f t="shared" si="63"/>
        <v>429017.86746438773</v>
      </c>
      <c r="N345" s="41">
        <f>'jan-feb'!M345</f>
        <v>-717058.01670804236</v>
      </c>
      <c r="O345" s="41">
        <f t="shared" si="64"/>
        <v>1146075.88417243</v>
      </c>
      <c r="Q345" s="4"/>
      <c r="R345" s="4"/>
      <c r="S345" s="4"/>
      <c r="T345" s="4"/>
    </row>
    <row r="346" spans="1:20" s="34" customFormat="1" x14ac:dyDescent="0.3">
      <c r="A346" s="33">
        <v>5426</v>
      </c>
      <c r="B346" s="34" t="s">
        <v>436</v>
      </c>
      <c r="C346" s="36">
        <v>16039939</v>
      </c>
      <c r="D346" s="36">
        <v>2071</v>
      </c>
      <c r="E346" s="37">
        <f t="shared" si="58"/>
        <v>7745.0212457749876</v>
      </c>
      <c r="F346" s="38">
        <f t="shared" si="55"/>
        <v>0.83956735488680434</v>
      </c>
      <c r="G346" s="39">
        <f t="shared" si="56"/>
        <v>887.99611205829353</v>
      </c>
      <c r="H346" s="39">
        <f t="shared" si="57"/>
        <v>195.12221522847938</v>
      </c>
      <c r="I346" s="37">
        <f t="shared" si="59"/>
        <v>1083.1183272867729</v>
      </c>
      <c r="J346" s="40">
        <f t="shared" si="60"/>
        <v>-91.159396721543416</v>
      </c>
      <c r="K346" s="37">
        <f t="shared" si="61"/>
        <v>991.95893056522948</v>
      </c>
      <c r="L346" s="37">
        <f t="shared" si="62"/>
        <v>2243138.0558109069</v>
      </c>
      <c r="M346" s="37">
        <f t="shared" si="63"/>
        <v>2054346.9452005902</v>
      </c>
      <c r="N346" s="41">
        <f>'jan-feb'!M346</f>
        <v>79347.116346442694</v>
      </c>
      <c r="O346" s="41">
        <f t="shared" si="64"/>
        <v>1974999.8288541476</v>
      </c>
      <c r="Q346" s="4"/>
      <c r="R346" s="4"/>
      <c r="S346" s="4"/>
      <c r="T346" s="4"/>
    </row>
    <row r="347" spans="1:20" s="34" customFormat="1" x14ac:dyDescent="0.3">
      <c r="A347" s="33">
        <v>5427</v>
      </c>
      <c r="B347" s="34" t="s">
        <v>336</v>
      </c>
      <c r="C347" s="36">
        <v>21887960</v>
      </c>
      <c r="D347" s="36">
        <v>2927</v>
      </c>
      <c r="E347" s="37">
        <f t="shared" si="58"/>
        <v>7477.9501195763578</v>
      </c>
      <c r="F347" s="38">
        <f t="shared" si="55"/>
        <v>0.81061660163851068</v>
      </c>
      <c r="G347" s="39">
        <f t="shared" si="56"/>
        <v>1048.2387877774713</v>
      </c>
      <c r="H347" s="39">
        <f t="shared" si="57"/>
        <v>288.59710939799982</v>
      </c>
      <c r="I347" s="37">
        <f t="shared" si="59"/>
        <v>1336.835897175471</v>
      </c>
      <c r="J347" s="40">
        <f t="shared" si="60"/>
        <v>-91.159396721543416</v>
      </c>
      <c r="K347" s="37">
        <f t="shared" si="61"/>
        <v>1245.6765004539277</v>
      </c>
      <c r="L347" s="37">
        <f t="shared" si="62"/>
        <v>3912918.6710326038</v>
      </c>
      <c r="M347" s="37">
        <f t="shared" si="63"/>
        <v>3646095.1168286465</v>
      </c>
      <c r="N347" s="41">
        <f>'jan-feb'!M347</f>
        <v>568933.56549784518</v>
      </c>
      <c r="O347" s="41">
        <f t="shared" si="64"/>
        <v>3077161.5513308011</v>
      </c>
      <c r="Q347" s="4"/>
      <c r="R347" s="4"/>
      <c r="S347" s="4"/>
      <c r="T347" s="4"/>
    </row>
    <row r="348" spans="1:20" s="34" customFormat="1" x14ac:dyDescent="0.3">
      <c r="A348" s="33">
        <v>5428</v>
      </c>
      <c r="B348" s="34" t="s">
        <v>337</v>
      </c>
      <c r="C348" s="36">
        <v>35030127</v>
      </c>
      <c r="D348" s="36">
        <v>4861</v>
      </c>
      <c r="E348" s="37">
        <f t="shared" si="58"/>
        <v>7206.3622711376256</v>
      </c>
      <c r="F348" s="38">
        <f t="shared" si="55"/>
        <v>0.78117623158691252</v>
      </c>
      <c r="G348" s="39">
        <f t="shared" si="56"/>
        <v>1211.1914968407107</v>
      </c>
      <c r="H348" s="39">
        <f t="shared" si="57"/>
        <v>383.65285635155607</v>
      </c>
      <c r="I348" s="37">
        <f t="shared" si="59"/>
        <v>1594.8443531922667</v>
      </c>
      <c r="J348" s="40">
        <f t="shared" si="60"/>
        <v>-91.159396721543416</v>
      </c>
      <c r="K348" s="37">
        <f t="shared" si="61"/>
        <v>1503.6849564707234</v>
      </c>
      <c r="L348" s="37">
        <f t="shared" si="62"/>
        <v>7752538.4008676084</v>
      </c>
      <c r="M348" s="37">
        <f t="shared" si="63"/>
        <v>7309412.5734041864</v>
      </c>
      <c r="N348" s="41">
        <f>'jan-feb'!M348</f>
        <v>2553147.662087644</v>
      </c>
      <c r="O348" s="41">
        <f t="shared" si="64"/>
        <v>4756264.911316542</v>
      </c>
      <c r="Q348" s="4"/>
      <c r="R348" s="4"/>
      <c r="S348" s="4"/>
      <c r="T348" s="4"/>
    </row>
    <row r="349" spans="1:20" s="34" customFormat="1" x14ac:dyDescent="0.3">
      <c r="A349" s="33">
        <v>5429</v>
      </c>
      <c r="B349" s="34" t="s">
        <v>338</v>
      </c>
      <c r="C349" s="36">
        <v>9979886</v>
      </c>
      <c r="D349" s="36">
        <v>1191</v>
      </c>
      <c r="E349" s="37">
        <f t="shared" si="58"/>
        <v>8379.417296389589</v>
      </c>
      <c r="F349" s="38">
        <f t="shared" si="55"/>
        <v>0.90833646439127291</v>
      </c>
      <c r="G349" s="39">
        <f t="shared" si="56"/>
        <v>507.35848168953271</v>
      </c>
      <c r="H349" s="39">
        <f t="shared" si="57"/>
        <v>0</v>
      </c>
      <c r="I349" s="37">
        <f t="shared" si="59"/>
        <v>507.35848168953271</v>
      </c>
      <c r="J349" s="40">
        <f t="shared" si="60"/>
        <v>-91.159396721543416</v>
      </c>
      <c r="K349" s="37">
        <f t="shared" si="61"/>
        <v>416.19908496798928</v>
      </c>
      <c r="L349" s="37">
        <f t="shared" si="62"/>
        <v>604263.95169223344</v>
      </c>
      <c r="M349" s="37">
        <f t="shared" si="63"/>
        <v>495693.11019687523</v>
      </c>
      <c r="N349" s="41">
        <f>'jan-feb'!M349</f>
        <v>-311400.62203350384</v>
      </c>
      <c r="O349" s="41">
        <f t="shared" si="64"/>
        <v>807093.73223037901</v>
      </c>
      <c r="Q349" s="4"/>
      <c r="R349" s="4"/>
      <c r="S349" s="4"/>
      <c r="T349" s="4"/>
    </row>
    <row r="350" spans="1:20" s="34" customFormat="1" x14ac:dyDescent="0.3">
      <c r="A350" s="33">
        <v>5430</v>
      </c>
      <c r="B350" s="34" t="s">
        <v>437</v>
      </c>
      <c r="C350" s="36">
        <v>17001968</v>
      </c>
      <c r="D350" s="36">
        <v>2910</v>
      </c>
      <c r="E350" s="37">
        <f t="shared" si="58"/>
        <v>5842.6006872852231</v>
      </c>
      <c r="F350" s="38">
        <f t="shared" si="55"/>
        <v>0.63334323419187033</v>
      </c>
      <c r="G350" s="39">
        <f t="shared" si="56"/>
        <v>2029.4484471521521</v>
      </c>
      <c r="H350" s="39">
        <f t="shared" si="57"/>
        <v>860.96941069989691</v>
      </c>
      <c r="I350" s="37">
        <f t="shared" si="59"/>
        <v>2890.4178578520491</v>
      </c>
      <c r="J350" s="40">
        <f t="shared" si="60"/>
        <v>-91.159396721543416</v>
      </c>
      <c r="K350" s="37">
        <f t="shared" si="61"/>
        <v>2799.2584611305056</v>
      </c>
      <c r="L350" s="37">
        <f t="shared" si="62"/>
        <v>8411115.966349462</v>
      </c>
      <c r="M350" s="37">
        <f t="shared" si="63"/>
        <v>8145842.121889771</v>
      </c>
      <c r="N350" s="41">
        <f>'jan-feb'!M350</f>
        <v>2873551.4940804453</v>
      </c>
      <c r="O350" s="41">
        <f t="shared" si="64"/>
        <v>5272290.6278093252</v>
      </c>
      <c r="Q350" s="4"/>
      <c r="R350" s="4"/>
      <c r="S350" s="4"/>
      <c r="T350" s="4"/>
    </row>
    <row r="351" spans="1:20" s="34" customFormat="1" x14ac:dyDescent="0.3">
      <c r="A351" s="33">
        <v>5432</v>
      </c>
      <c r="B351" s="34" t="s">
        <v>343</v>
      </c>
      <c r="C351" s="36">
        <v>5936054</v>
      </c>
      <c r="D351" s="36">
        <v>888</v>
      </c>
      <c r="E351" s="37">
        <f t="shared" si="58"/>
        <v>6684.7454954954956</v>
      </c>
      <c r="F351" s="38">
        <f t="shared" si="55"/>
        <v>0.72463249817503272</v>
      </c>
      <c r="G351" s="39">
        <f t="shared" si="56"/>
        <v>1524.1615622259887</v>
      </c>
      <c r="H351" s="39">
        <f t="shared" si="57"/>
        <v>566.21872782630157</v>
      </c>
      <c r="I351" s="37">
        <f t="shared" si="59"/>
        <v>2090.3802900522905</v>
      </c>
      <c r="J351" s="40">
        <f t="shared" si="60"/>
        <v>-91.159396721543416</v>
      </c>
      <c r="K351" s="37">
        <f t="shared" si="61"/>
        <v>1999.2208933307472</v>
      </c>
      <c r="L351" s="37">
        <f t="shared" si="62"/>
        <v>1856257.697566434</v>
      </c>
      <c r="M351" s="37">
        <f t="shared" si="63"/>
        <v>1775308.1532777036</v>
      </c>
      <c r="N351" s="41">
        <f>'jan-feb'!M351</f>
        <v>698986.80406990903</v>
      </c>
      <c r="O351" s="41">
        <f t="shared" si="64"/>
        <v>1076321.3492077945</v>
      </c>
      <c r="Q351" s="4"/>
      <c r="R351" s="4"/>
      <c r="S351" s="4"/>
      <c r="T351" s="4"/>
    </row>
    <row r="352" spans="1:20" s="34" customFormat="1" x14ac:dyDescent="0.3">
      <c r="A352" s="33">
        <v>5433</v>
      </c>
      <c r="B352" s="34" t="s">
        <v>344</v>
      </c>
      <c r="C352" s="36">
        <v>6842465</v>
      </c>
      <c r="D352" s="36">
        <v>1005</v>
      </c>
      <c r="E352" s="37">
        <f t="shared" si="58"/>
        <v>6808.4228855721394</v>
      </c>
      <c r="F352" s="38">
        <f t="shared" si="55"/>
        <v>0.73803923986765163</v>
      </c>
      <c r="G352" s="39">
        <f t="shared" si="56"/>
        <v>1449.9551281800025</v>
      </c>
      <c r="H352" s="39">
        <f t="shared" si="57"/>
        <v>522.93164129947627</v>
      </c>
      <c r="I352" s="37">
        <f t="shared" si="59"/>
        <v>1972.8867694794787</v>
      </c>
      <c r="J352" s="40">
        <f t="shared" si="60"/>
        <v>-91.159396721543416</v>
      </c>
      <c r="K352" s="37">
        <f t="shared" si="61"/>
        <v>1881.7273727579354</v>
      </c>
      <c r="L352" s="37">
        <f t="shared" si="62"/>
        <v>1982751.203326876</v>
      </c>
      <c r="M352" s="37">
        <f t="shared" si="63"/>
        <v>1891136.0096217252</v>
      </c>
      <c r="N352" s="41">
        <f>'jan-feb'!M352</f>
        <v>601261.59666695772</v>
      </c>
      <c r="O352" s="41">
        <f t="shared" si="64"/>
        <v>1289874.4129547675</v>
      </c>
      <c r="Q352" s="4"/>
      <c r="R352" s="4"/>
      <c r="S352" s="4"/>
      <c r="T352" s="4"/>
    </row>
    <row r="353" spans="1:20" s="34" customFormat="1" x14ac:dyDescent="0.3">
      <c r="A353" s="33">
        <v>5434</v>
      </c>
      <c r="B353" s="34" t="s">
        <v>345</v>
      </c>
      <c r="C353" s="36">
        <v>10142337</v>
      </c>
      <c r="D353" s="36">
        <v>1225</v>
      </c>
      <c r="E353" s="37">
        <f t="shared" si="58"/>
        <v>8279.4587755102038</v>
      </c>
      <c r="F353" s="38">
        <f t="shared" si="55"/>
        <v>0.89750086971567622</v>
      </c>
      <c r="G353" s="39">
        <f t="shared" si="56"/>
        <v>567.33359421716375</v>
      </c>
      <c r="H353" s="39">
        <f t="shared" si="57"/>
        <v>8.0690798211537178</v>
      </c>
      <c r="I353" s="37">
        <f t="shared" si="59"/>
        <v>575.40267403831751</v>
      </c>
      <c r="J353" s="40">
        <f t="shared" si="60"/>
        <v>-91.159396721543416</v>
      </c>
      <c r="K353" s="37">
        <f t="shared" si="61"/>
        <v>484.24327731677408</v>
      </c>
      <c r="L353" s="37">
        <f t="shared" si="62"/>
        <v>704868.27569693897</v>
      </c>
      <c r="M353" s="37">
        <f t="shared" si="63"/>
        <v>593198.01471304824</v>
      </c>
      <c r="N353" s="41">
        <f>'jan-feb'!M353</f>
        <v>-74214.928959733545</v>
      </c>
      <c r="O353" s="41">
        <f t="shared" si="64"/>
        <v>667412.94367278181</v>
      </c>
      <c r="Q353" s="4"/>
      <c r="R353" s="4"/>
      <c r="S353" s="4"/>
      <c r="T353" s="4"/>
    </row>
    <row r="354" spans="1:20" s="34" customFormat="1" x14ac:dyDescent="0.3">
      <c r="A354" s="33">
        <v>5435</v>
      </c>
      <c r="B354" s="34" t="s">
        <v>346</v>
      </c>
      <c r="C354" s="36">
        <v>26425611</v>
      </c>
      <c r="D354" s="36">
        <v>3162</v>
      </c>
      <c r="E354" s="37">
        <f t="shared" si="58"/>
        <v>8357.2457305502849</v>
      </c>
      <c r="F354" s="38">
        <f t="shared" si="55"/>
        <v>0.90593304646707318</v>
      </c>
      <c r="G354" s="39">
        <f t="shared" si="56"/>
        <v>520.66142119311519</v>
      </c>
      <c r="H354" s="39">
        <f t="shared" si="57"/>
        <v>0</v>
      </c>
      <c r="I354" s="37">
        <f t="shared" si="59"/>
        <v>520.66142119311519</v>
      </c>
      <c r="J354" s="40">
        <f t="shared" si="60"/>
        <v>-91.159396721543416</v>
      </c>
      <c r="K354" s="37">
        <f t="shared" si="61"/>
        <v>429.50202447157176</v>
      </c>
      <c r="L354" s="37">
        <f t="shared" si="62"/>
        <v>1646331.4138126301</v>
      </c>
      <c r="M354" s="37">
        <f t="shared" si="63"/>
        <v>1358085.4013791098</v>
      </c>
      <c r="N354" s="41">
        <f>'jan-feb'!M354</f>
        <v>-146482.54413932815</v>
      </c>
      <c r="O354" s="41">
        <f t="shared" si="64"/>
        <v>1504567.945518438</v>
      </c>
      <c r="Q354" s="4"/>
      <c r="R354" s="4"/>
      <c r="S354" s="4"/>
      <c r="T354" s="4"/>
    </row>
    <row r="355" spans="1:20" s="34" customFormat="1" x14ac:dyDescent="0.3">
      <c r="A355" s="33">
        <v>5436</v>
      </c>
      <c r="B355" s="34" t="s">
        <v>438</v>
      </c>
      <c r="C355" s="36">
        <v>30685174</v>
      </c>
      <c r="D355" s="36">
        <v>3998</v>
      </c>
      <c r="E355" s="37">
        <f t="shared" si="58"/>
        <v>7675.1310655327661</v>
      </c>
      <c r="F355" s="38">
        <f t="shared" si="55"/>
        <v>0.83199119571351177</v>
      </c>
      <c r="G355" s="39">
        <f t="shared" si="56"/>
        <v>929.93022020362639</v>
      </c>
      <c r="H355" s="39">
        <f t="shared" si="57"/>
        <v>219.58377831325691</v>
      </c>
      <c r="I355" s="37">
        <f t="shared" si="59"/>
        <v>1149.5139985168832</v>
      </c>
      <c r="J355" s="40">
        <f t="shared" si="60"/>
        <v>-91.159396721543416</v>
      </c>
      <c r="K355" s="37">
        <f t="shared" si="61"/>
        <v>1058.3546017953399</v>
      </c>
      <c r="L355" s="37">
        <f t="shared" si="62"/>
        <v>4595756.9660704993</v>
      </c>
      <c r="M355" s="37">
        <f t="shared" si="63"/>
        <v>4231301.6979777692</v>
      </c>
      <c r="N355" s="41">
        <f>'jan-feb'!M355</f>
        <v>1344899.0594273612</v>
      </c>
      <c r="O355" s="41">
        <f t="shared" si="64"/>
        <v>2886402.6385504082</v>
      </c>
      <c r="Q355" s="4"/>
      <c r="R355" s="4"/>
      <c r="S355" s="4"/>
      <c r="T355" s="4"/>
    </row>
    <row r="356" spans="1:20" s="34" customFormat="1" x14ac:dyDescent="0.3">
      <c r="A356" s="33">
        <v>5437</v>
      </c>
      <c r="B356" s="34" t="s">
        <v>388</v>
      </c>
      <c r="C356" s="36">
        <v>18635922</v>
      </c>
      <c r="D356" s="36">
        <v>2628</v>
      </c>
      <c r="E356" s="37">
        <f t="shared" si="58"/>
        <v>7091.2945205479455</v>
      </c>
      <c r="F356" s="38">
        <f t="shared" si="55"/>
        <v>0.76870278265376046</v>
      </c>
      <c r="G356" s="39">
        <f t="shared" si="56"/>
        <v>1280.2321471945188</v>
      </c>
      <c r="H356" s="39">
        <f t="shared" si="57"/>
        <v>423.92656905794411</v>
      </c>
      <c r="I356" s="37">
        <f t="shared" si="59"/>
        <v>1704.1587162524629</v>
      </c>
      <c r="J356" s="40">
        <f t="shared" si="60"/>
        <v>-91.159396721543416</v>
      </c>
      <c r="K356" s="37">
        <f t="shared" si="61"/>
        <v>1612.9993195309196</v>
      </c>
      <c r="L356" s="37">
        <f t="shared" si="62"/>
        <v>4478529.1063114721</v>
      </c>
      <c r="M356" s="37">
        <f t="shared" si="63"/>
        <v>4238962.2117272569</v>
      </c>
      <c r="N356" s="41">
        <f>'jan-feb'!M356</f>
        <v>1320031.6721798663</v>
      </c>
      <c r="O356" s="41">
        <f t="shared" si="64"/>
        <v>2918930.5395473903</v>
      </c>
      <c r="Q356" s="4"/>
      <c r="R356" s="4"/>
      <c r="S356" s="4"/>
      <c r="T356" s="4"/>
    </row>
    <row r="357" spans="1:20" s="34" customFormat="1" x14ac:dyDescent="0.3">
      <c r="A357" s="33">
        <v>5438</v>
      </c>
      <c r="B357" s="34" t="s">
        <v>347</v>
      </c>
      <c r="C357" s="36">
        <v>11596709</v>
      </c>
      <c r="D357" s="36">
        <v>1290</v>
      </c>
      <c r="E357" s="37">
        <f t="shared" si="58"/>
        <v>8989.6968992248057</v>
      </c>
      <c r="F357" s="38">
        <f t="shared" si="55"/>
        <v>0.97449132899842139</v>
      </c>
      <c r="G357" s="39">
        <f t="shared" si="56"/>
        <v>141.19071998840263</v>
      </c>
      <c r="H357" s="39">
        <f t="shared" si="57"/>
        <v>0</v>
      </c>
      <c r="I357" s="37">
        <f t="shared" si="59"/>
        <v>141.19071998840263</v>
      </c>
      <c r="J357" s="40">
        <f t="shared" si="60"/>
        <v>-91.159396721543416</v>
      </c>
      <c r="K357" s="37">
        <f t="shared" si="61"/>
        <v>50.031323266859218</v>
      </c>
      <c r="L357" s="37">
        <f t="shared" si="62"/>
        <v>182136.02878503941</v>
      </c>
      <c r="M357" s="37">
        <f t="shared" si="63"/>
        <v>64540.407014248391</v>
      </c>
      <c r="N357" s="41">
        <f>'jan-feb'!M357</f>
        <v>-791296.90396576049</v>
      </c>
      <c r="O357" s="41">
        <f t="shared" si="64"/>
        <v>855837.31098000892</v>
      </c>
      <c r="Q357" s="4"/>
      <c r="R357" s="4"/>
      <c r="S357" s="4"/>
      <c r="T357" s="4"/>
    </row>
    <row r="358" spans="1:20" s="34" customFormat="1" x14ac:dyDescent="0.3">
      <c r="A358" s="33">
        <v>5439</v>
      </c>
      <c r="B358" s="34" t="s">
        <v>348</v>
      </c>
      <c r="C358" s="36">
        <v>7473580</v>
      </c>
      <c r="D358" s="36">
        <v>1132</v>
      </c>
      <c r="E358" s="37">
        <f t="shared" si="58"/>
        <v>6602.1024734982329</v>
      </c>
      <c r="F358" s="38">
        <f t="shared" si="55"/>
        <v>0.71567391934402635</v>
      </c>
      <c r="G358" s="39">
        <f t="shared" si="56"/>
        <v>1573.7473754243463</v>
      </c>
      <c r="H358" s="39">
        <f t="shared" si="57"/>
        <v>595.14378552534345</v>
      </c>
      <c r="I358" s="37">
        <f t="shared" si="59"/>
        <v>2168.8911609496899</v>
      </c>
      <c r="J358" s="40">
        <f t="shared" si="60"/>
        <v>-91.159396721543416</v>
      </c>
      <c r="K358" s="37">
        <f t="shared" si="61"/>
        <v>2077.7317642281464</v>
      </c>
      <c r="L358" s="37">
        <f t="shared" si="62"/>
        <v>2455184.794195049</v>
      </c>
      <c r="M358" s="37">
        <f t="shared" si="63"/>
        <v>2351992.3571062619</v>
      </c>
      <c r="N358" s="41">
        <f>'jan-feb'!M358</f>
        <v>777502.11982785689</v>
      </c>
      <c r="O358" s="41">
        <f t="shared" si="64"/>
        <v>1574490.2372784051</v>
      </c>
      <c r="Q358" s="4"/>
      <c r="R358" s="4"/>
      <c r="S358" s="4"/>
      <c r="T358" s="4"/>
    </row>
    <row r="359" spans="1:20" s="34" customFormat="1" x14ac:dyDescent="0.3">
      <c r="A359" s="33">
        <v>5440</v>
      </c>
      <c r="B359" s="34" t="s">
        <v>349</v>
      </c>
      <c r="C359" s="36">
        <v>7526494</v>
      </c>
      <c r="D359" s="36">
        <v>957</v>
      </c>
      <c r="E359" s="37">
        <f t="shared" si="58"/>
        <v>7864.6750261233019</v>
      </c>
      <c r="F359" s="38">
        <f t="shared" si="55"/>
        <v>0.8525379336213742</v>
      </c>
      <c r="G359" s="39">
        <f t="shared" si="56"/>
        <v>816.20384384930492</v>
      </c>
      <c r="H359" s="39">
        <f t="shared" si="57"/>
        <v>153.24339210656939</v>
      </c>
      <c r="I359" s="37">
        <f t="shared" si="59"/>
        <v>969.44723595587425</v>
      </c>
      <c r="J359" s="40">
        <f t="shared" si="60"/>
        <v>-91.159396721543416</v>
      </c>
      <c r="K359" s="37">
        <f t="shared" si="61"/>
        <v>878.28783923433082</v>
      </c>
      <c r="L359" s="37">
        <f t="shared" si="62"/>
        <v>927761.00480977166</v>
      </c>
      <c r="M359" s="37">
        <f t="shared" si="63"/>
        <v>840521.46214725461</v>
      </c>
      <c r="N359" s="41">
        <f>'jan-feb'!M359</f>
        <v>-147692.39201180803</v>
      </c>
      <c r="O359" s="41">
        <f t="shared" si="64"/>
        <v>988213.85415906261</v>
      </c>
      <c r="Q359" s="4"/>
      <c r="R359" s="4"/>
      <c r="S359" s="4"/>
      <c r="T359" s="4"/>
    </row>
    <row r="360" spans="1:20" s="34" customFormat="1" x14ac:dyDescent="0.3">
      <c r="A360" s="33">
        <v>5441</v>
      </c>
      <c r="B360" s="34" t="s">
        <v>389</v>
      </c>
      <c r="C360" s="36">
        <v>20627791</v>
      </c>
      <c r="D360" s="36">
        <v>2918</v>
      </c>
      <c r="E360" s="37">
        <f t="shared" si="58"/>
        <v>7069.1538725154214</v>
      </c>
      <c r="F360" s="38">
        <f t="shared" si="55"/>
        <v>0.76630271624796642</v>
      </c>
      <c r="G360" s="39">
        <f t="shared" si="56"/>
        <v>1293.5165360140331</v>
      </c>
      <c r="H360" s="39">
        <f t="shared" si="57"/>
        <v>431.67579586932754</v>
      </c>
      <c r="I360" s="37">
        <f t="shared" si="59"/>
        <v>1725.1923318833606</v>
      </c>
      <c r="J360" s="40">
        <f t="shared" si="60"/>
        <v>-91.159396721543416</v>
      </c>
      <c r="K360" s="37">
        <f t="shared" si="61"/>
        <v>1634.0329351618172</v>
      </c>
      <c r="L360" s="37">
        <f t="shared" si="62"/>
        <v>5034111.2244356461</v>
      </c>
      <c r="M360" s="37">
        <f t="shared" si="63"/>
        <v>4768108.1048021829</v>
      </c>
      <c r="N360" s="41">
        <f>'jan-feb'!M360</f>
        <v>1730571.7085315259</v>
      </c>
      <c r="O360" s="41">
        <f t="shared" si="64"/>
        <v>3037536.396270657</v>
      </c>
      <c r="Q360" s="4"/>
      <c r="R360" s="4"/>
      <c r="S360" s="4"/>
      <c r="T360" s="4"/>
    </row>
    <row r="361" spans="1:20" s="34" customFormat="1" x14ac:dyDescent="0.3">
      <c r="A361" s="33">
        <v>5442</v>
      </c>
      <c r="B361" s="34" t="s">
        <v>390</v>
      </c>
      <c r="C361" s="36">
        <v>5533880</v>
      </c>
      <c r="D361" s="36">
        <v>926</v>
      </c>
      <c r="E361" s="37">
        <f t="shared" si="58"/>
        <v>5976.1123110151184</v>
      </c>
      <c r="F361" s="38">
        <f t="shared" si="55"/>
        <v>0.64781601576657533</v>
      </c>
      <c r="G361" s="39">
        <f t="shared" si="56"/>
        <v>1949.341472914215</v>
      </c>
      <c r="H361" s="39">
        <f t="shared" si="57"/>
        <v>814.24034239443358</v>
      </c>
      <c r="I361" s="37">
        <f t="shared" si="59"/>
        <v>2763.5818153086484</v>
      </c>
      <c r="J361" s="40">
        <f t="shared" si="60"/>
        <v>-91.159396721543416</v>
      </c>
      <c r="K361" s="37">
        <f t="shared" si="61"/>
        <v>2672.4224185871049</v>
      </c>
      <c r="L361" s="37">
        <f t="shared" si="62"/>
        <v>2559076.7609758084</v>
      </c>
      <c r="M361" s="37">
        <f t="shared" si="63"/>
        <v>2474663.1596116591</v>
      </c>
      <c r="N361" s="41">
        <f>'jan-feb'!M361</f>
        <v>1081521.7102125406</v>
      </c>
      <c r="O361" s="41">
        <f t="shared" si="64"/>
        <v>1393141.4493991185</v>
      </c>
      <c r="Q361" s="4"/>
      <c r="R361" s="4"/>
      <c r="S361" s="4"/>
      <c r="T361" s="4"/>
    </row>
    <row r="362" spans="1:20" s="34" customFormat="1" x14ac:dyDescent="0.3">
      <c r="A362" s="33">
        <v>5443</v>
      </c>
      <c r="B362" s="34" t="s">
        <v>350</v>
      </c>
      <c r="C362" s="36">
        <v>18083633</v>
      </c>
      <c r="D362" s="36">
        <v>2221</v>
      </c>
      <c r="E362" s="37">
        <f t="shared" si="58"/>
        <v>8142.1130121566857</v>
      </c>
      <c r="F362" s="38">
        <f t="shared" si="55"/>
        <v>0.88261246391478498</v>
      </c>
      <c r="G362" s="39">
        <f t="shared" si="56"/>
        <v>649.7410522292746</v>
      </c>
      <c r="H362" s="39">
        <f t="shared" si="57"/>
        <v>56.140096994885056</v>
      </c>
      <c r="I362" s="37">
        <f t="shared" si="59"/>
        <v>705.88114922415969</v>
      </c>
      <c r="J362" s="40">
        <f t="shared" si="60"/>
        <v>-91.159396721543416</v>
      </c>
      <c r="K362" s="37">
        <f t="shared" si="61"/>
        <v>614.72175250261625</v>
      </c>
      <c r="L362" s="37">
        <f t="shared" si="62"/>
        <v>1567762.0324268586</v>
      </c>
      <c r="M362" s="37">
        <f t="shared" si="63"/>
        <v>1365297.0123083107</v>
      </c>
      <c r="N362" s="41">
        <f>'jan-feb'!M362</f>
        <v>-775821.42597515718</v>
      </c>
      <c r="O362" s="41">
        <f t="shared" si="64"/>
        <v>2141118.4382834677</v>
      </c>
      <c r="Q362" s="4"/>
      <c r="R362" s="4"/>
      <c r="S362" s="4"/>
      <c r="T362" s="4"/>
    </row>
    <row r="363" spans="1:20" s="34" customFormat="1" x14ac:dyDescent="0.3">
      <c r="A363" s="33">
        <v>5444</v>
      </c>
      <c r="B363" s="34" t="s">
        <v>351</v>
      </c>
      <c r="C363" s="36">
        <v>84559359</v>
      </c>
      <c r="D363" s="36">
        <v>10158</v>
      </c>
      <c r="E363" s="37">
        <f t="shared" si="58"/>
        <v>8324.4102185469583</v>
      </c>
      <c r="F363" s="38">
        <f t="shared" si="55"/>
        <v>0.90237364706916645</v>
      </c>
      <c r="G363" s="39">
        <f t="shared" si="56"/>
        <v>540.36272839511105</v>
      </c>
      <c r="H363" s="39">
        <f t="shared" si="57"/>
        <v>0</v>
      </c>
      <c r="I363" s="37">
        <f t="shared" si="59"/>
        <v>540.36272839511105</v>
      </c>
      <c r="J363" s="40">
        <f t="shared" si="60"/>
        <v>-91.159396721543416</v>
      </c>
      <c r="K363" s="37">
        <f t="shared" si="61"/>
        <v>449.20333167356762</v>
      </c>
      <c r="L363" s="37">
        <f t="shared" si="62"/>
        <v>5489004.5950375376</v>
      </c>
      <c r="M363" s="37">
        <f t="shared" si="63"/>
        <v>4563007.4431400998</v>
      </c>
      <c r="N363" s="41">
        <f>'jan-feb'!M363</f>
        <v>645155.46598124749</v>
      </c>
      <c r="O363" s="41">
        <f t="shared" si="64"/>
        <v>3917851.9771588524</v>
      </c>
      <c r="Q363" s="4"/>
      <c r="R363" s="4"/>
      <c r="S363" s="4"/>
      <c r="T363" s="4"/>
    </row>
    <row r="364" spans="1:20" s="34" customFormat="1" x14ac:dyDescent="0.3">
      <c r="A364" s="33"/>
      <c r="C364" s="36"/>
      <c r="D364" s="36"/>
      <c r="E364" s="37"/>
      <c r="F364" s="38"/>
      <c r="G364" s="39"/>
      <c r="H364" s="39"/>
      <c r="I364" s="37"/>
      <c r="J364" s="40"/>
      <c r="K364" s="37"/>
      <c r="L364" s="37"/>
      <c r="M364" s="37"/>
      <c r="N364" s="41"/>
      <c r="O364" s="41"/>
      <c r="Q364" s="4"/>
      <c r="R364" s="4"/>
      <c r="S364" s="4"/>
      <c r="T364" s="4"/>
    </row>
    <row r="365" spans="1:20" s="60" customFormat="1" ht="13.5" thickBot="1" x14ac:dyDescent="0.35">
      <c r="A365" s="44"/>
      <c r="B365" s="44" t="s">
        <v>32</v>
      </c>
      <c r="C365" s="45">
        <f>SUM(C8:C363)</f>
        <v>49516004757</v>
      </c>
      <c r="D365" s="46">
        <f>SUM(D8:D363)</f>
        <v>5367580</v>
      </c>
      <c r="E365" s="46">
        <f>(C365)/D365</f>
        <v>9225.0147658721435</v>
      </c>
      <c r="F365" s="47">
        <f>IF(C365&gt;0,E365/E$365,"")</f>
        <v>1</v>
      </c>
      <c r="G365" s="48"/>
      <c r="H365" s="48"/>
      <c r="I365" s="46"/>
      <c r="J365" s="49"/>
      <c r="K365" s="46"/>
      <c r="L365" s="46">
        <f>SUM(L8:L363)</f>
        <v>489305354.65462202</v>
      </c>
      <c r="M365" s="46">
        <f>SUM(M8:M363)</f>
        <v>3.6973506212234497E-7</v>
      </c>
      <c r="N365" s="46">
        <f>'jan-feb'!M365</f>
        <v>-2.4016480892896652E-7</v>
      </c>
      <c r="O365" s="46">
        <f t="shared" ref="O365" si="65">M365-N365</f>
        <v>6.0989987105131149E-7</v>
      </c>
      <c r="Q365" s="4"/>
      <c r="R365" s="4"/>
      <c r="S365" s="4"/>
      <c r="T365" s="4"/>
    </row>
    <row r="366" spans="1:20" s="34" customFormat="1" ht="13.5" thickTop="1" x14ac:dyDescent="0.3">
      <c r="A366" s="50"/>
      <c r="B366" s="50"/>
      <c r="C366" s="50"/>
      <c r="D366" s="2"/>
      <c r="E366" s="37"/>
      <c r="F366" s="38"/>
      <c r="G366" s="39"/>
      <c r="H366" s="39"/>
      <c r="I366" s="37"/>
      <c r="J366" s="40"/>
      <c r="K366" s="37"/>
      <c r="L366" s="37"/>
      <c r="M366" s="37"/>
      <c r="O366" s="51"/>
      <c r="Q366" s="4"/>
      <c r="R366" s="4"/>
      <c r="S366" s="4"/>
      <c r="T366" s="4"/>
    </row>
    <row r="367" spans="1:20" s="34" customFormat="1" x14ac:dyDescent="0.3">
      <c r="A367" s="52" t="s">
        <v>33</v>
      </c>
      <c r="B367" s="52"/>
      <c r="C367" s="52"/>
      <c r="D367" s="53">
        <f>L365</f>
        <v>489305354.65462202</v>
      </c>
      <c r="E367" s="54" t="s">
        <v>34</v>
      </c>
      <c r="F367" s="55">
        <f>D365</f>
        <v>5367580</v>
      </c>
      <c r="G367" s="54" t="s">
        <v>35</v>
      </c>
      <c r="H367" s="54"/>
      <c r="I367" s="56">
        <f>-L365/D365</f>
        <v>-91.159396721543416</v>
      </c>
      <c r="J367" s="57" t="s">
        <v>36</v>
      </c>
      <c r="M367" s="58"/>
      <c r="Q367" s="4"/>
      <c r="R367" s="4"/>
      <c r="S367" s="4"/>
      <c r="T367" s="4"/>
    </row>
  </sheetData>
  <mergeCells count="6">
    <mergeCell ref="A1:M1"/>
    <mergeCell ref="A2:A5"/>
    <mergeCell ref="B2:B5"/>
    <mergeCell ref="E2:F2"/>
    <mergeCell ref="G2:K2"/>
    <mergeCell ref="L2:M2"/>
  </mergeCells>
  <pageMargins left="0.70866141732283472" right="0.70866141732283472" top="0.78740157480314965" bottom="0.78740157480314965" header="0.31496062992125984" footer="0.31496062992125984"/>
  <pageSetup paperSize="9" scale="96" fitToHeight="14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33"/>
  <sheetViews>
    <sheetView workbookViewId="0">
      <pane xSplit="2" ySplit="7" topLeftCell="C347" activePane="bottomRight" state="frozen"/>
      <selection pane="topRight" activeCell="C1" sqref="C1"/>
      <selection pane="bottomLeft" activeCell="A8" sqref="A8"/>
      <selection pane="bottomRight" activeCell="N365" sqref="N365"/>
    </sheetView>
  </sheetViews>
  <sheetFormatPr baseColWidth="10" defaultColWidth="9.453125" defaultRowHeight="13" x14ac:dyDescent="0.3"/>
  <cols>
    <col min="1" max="1" width="6.54296875" style="2" customWidth="1"/>
    <col min="2" max="2" width="14" style="2" bestFit="1" customWidth="1"/>
    <col min="3" max="3" width="14" style="2" customWidth="1"/>
    <col min="4" max="6" width="11.453125" style="2" customWidth="1"/>
    <col min="7" max="8" width="11.453125" style="61" customWidth="1"/>
    <col min="9" max="9" width="11.453125" style="2" customWidth="1"/>
    <col min="10" max="10" width="11.453125" style="62" customWidth="1"/>
    <col min="11" max="15" width="11.453125" style="2" customWidth="1"/>
    <col min="16" max="16384" width="9.453125" style="2"/>
  </cols>
  <sheetData>
    <row r="1" spans="1:18" ht="22.5" customHeight="1" x14ac:dyDescent="0.3">
      <c r="A1" s="82" t="s">
        <v>395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3"/>
      <c r="N1" s="3"/>
      <c r="O1" s="3"/>
    </row>
    <row r="2" spans="1:18" x14ac:dyDescent="0.3">
      <c r="A2" s="84" t="s">
        <v>0</v>
      </c>
      <c r="B2" s="84" t="s">
        <v>1</v>
      </c>
      <c r="C2" s="5" t="s">
        <v>2</v>
      </c>
      <c r="D2" s="6" t="s">
        <v>3</v>
      </c>
      <c r="E2" s="87" t="s">
        <v>396</v>
      </c>
      <c r="F2" s="88"/>
      <c r="G2" s="87" t="s">
        <v>4</v>
      </c>
      <c r="H2" s="89"/>
      <c r="I2" s="89"/>
      <c r="J2" s="89"/>
      <c r="K2" s="88"/>
      <c r="L2" s="87" t="s">
        <v>5</v>
      </c>
      <c r="M2" s="88"/>
      <c r="N2" s="7" t="s">
        <v>6</v>
      </c>
      <c r="O2" s="7" t="s">
        <v>7</v>
      </c>
    </row>
    <row r="3" spans="1:18" x14ac:dyDescent="0.3">
      <c r="A3" s="85"/>
      <c r="B3" s="85"/>
      <c r="C3" s="8" t="s">
        <v>38</v>
      </c>
      <c r="D3" s="9" t="s">
        <v>439</v>
      </c>
      <c r="E3" s="10" t="s">
        <v>9</v>
      </c>
      <c r="F3" s="11" t="s">
        <v>10</v>
      </c>
      <c r="G3" s="12" t="s">
        <v>11</v>
      </c>
      <c r="H3" s="70" t="s">
        <v>12</v>
      </c>
      <c r="I3" s="10" t="s">
        <v>13</v>
      </c>
      <c r="J3" s="13" t="s">
        <v>14</v>
      </c>
      <c r="K3" s="14" t="s">
        <v>15</v>
      </c>
      <c r="L3" s="15" t="s">
        <v>13</v>
      </c>
      <c r="M3" s="16" t="s">
        <v>6</v>
      </c>
      <c r="N3" s="17" t="s">
        <v>16</v>
      </c>
      <c r="O3" s="17" t="s">
        <v>17</v>
      </c>
    </row>
    <row r="4" spans="1:18" x14ac:dyDescent="0.3">
      <c r="A4" s="85"/>
      <c r="B4" s="85"/>
      <c r="C4" s="9"/>
      <c r="D4" s="9"/>
      <c r="E4" s="18"/>
      <c r="F4" s="16" t="s">
        <v>18</v>
      </c>
      <c r="G4" s="19" t="s">
        <v>19</v>
      </c>
      <c r="H4" s="71" t="s">
        <v>20</v>
      </c>
      <c r="I4" s="18" t="s">
        <v>16</v>
      </c>
      <c r="J4" s="20" t="s">
        <v>21</v>
      </c>
      <c r="K4" s="15" t="s">
        <v>22</v>
      </c>
      <c r="L4" s="15" t="s">
        <v>23</v>
      </c>
      <c r="M4" s="16" t="s">
        <v>16</v>
      </c>
      <c r="N4" s="21" t="s">
        <v>24</v>
      </c>
      <c r="O4" s="17" t="s">
        <v>25</v>
      </c>
    </row>
    <row r="5" spans="1:18" s="34" customFormat="1" x14ac:dyDescent="0.3">
      <c r="A5" s="86"/>
      <c r="B5" s="86"/>
      <c r="C5" s="1"/>
      <c r="D5" s="22"/>
      <c r="E5" s="22"/>
      <c r="F5" s="23" t="s">
        <v>26</v>
      </c>
      <c r="G5" s="24" t="s">
        <v>27</v>
      </c>
      <c r="H5" s="25" t="s">
        <v>28</v>
      </c>
      <c r="I5" s="22"/>
      <c r="J5" s="26" t="s">
        <v>29</v>
      </c>
      <c r="K5" s="22"/>
      <c r="L5" s="23" t="s">
        <v>30</v>
      </c>
      <c r="M5" s="23" t="s">
        <v>62</v>
      </c>
      <c r="N5" s="27"/>
      <c r="O5" s="27"/>
    </row>
    <row r="6" spans="1:18" s="59" customFormat="1" x14ac:dyDescent="0.3">
      <c r="A6" s="74"/>
      <c r="B6" s="74"/>
      <c r="C6" s="74">
        <v>1</v>
      </c>
      <c r="D6" s="75">
        <v>2</v>
      </c>
      <c r="E6" s="74">
        <v>3</v>
      </c>
      <c r="F6" s="74">
        <v>4</v>
      </c>
      <c r="G6" s="74">
        <v>5</v>
      </c>
      <c r="H6" s="74">
        <f t="shared" ref="H6:M6" si="0">G6+1</f>
        <v>6</v>
      </c>
      <c r="I6" s="74">
        <f t="shared" si="0"/>
        <v>7</v>
      </c>
      <c r="J6" s="74">
        <f t="shared" si="0"/>
        <v>8</v>
      </c>
      <c r="K6" s="74">
        <f t="shared" si="0"/>
        <v>9</v>
      </c>
      <c r="L6" s="74">
        <f t="shared" si="0"/>
        <v>10</v>
      </c>
      <c r="M6" s="74">
        <f t="shared" si="0"/>
        <v>11</v>
      </c>
      <c r="N6" s="74">
        <v>12</v>
      </c>
      <c r="O6" s="74">
        <v>13</v>
      </c>
    </row>
    <row r="7" spans="1:18" s="34" customFormat="1" x14ac:dyDescent="0.3">
      <c r="A7" s="28"/>
      <c r="B7" s="29"/>
      <c r="C7" s="29"/>
      <c r="D7" s="29"/>
      <c r="E7" s="29"/>
      <c r="F7" s="29"/>
      <c r="G7" s="30"/>
      <c r="H7" s="30"/>
      <c r="I7" s="29"/>
      <c r="J7" s="31"/>
      <c r="K7" s="29"/>
      <c r="L7" s="29"/>
      <c r="M7" s="29"/>
      <c r="N7" s="32"/>
      <c r="O7" s="29"/>
    </row>
    <row r="8" spans="1:18" s="34" customFormat="1" x14ac:dyDescent="0.3">
      <c r="A8" s="33">
        <v>301</v>
      </c>
      <c r="B8" s="34" t="s">
        <v>90</v>
      </c>
      <c r="C8" s="36">
        <v>3466414167</v>
      </c>
      <c r="D8" s="36">
        <v>693494</v>
      </c>
      <c r="E8" s="37">
        <f>(C8)/D8</f>
        <v>4998.4775167485222</v>
      </c>
      <c r="F8" s="38">
        <f t="shared" ref="F8:F71" si="1">IF(ISNUMBER(C8),E8/E$365,"")</f>
        <v>1.2212328188180082</v>
      </c>
      <c r="G8" s="39">
        <f t="shared" ref="G8:G71" si="2">(E$365-E8)*0.6</f>
        <v>-543.30046840651096</v>
      </c>
      <c r="H8" s="39">
        <f t="shared" ref="H8:H71" si="3">IF(E8&gt;=E$365*0.9,0,IF(E8&lt;0.9*E$365,(E$365*0.9-E8)*0.35))</f>
        <v>0</v>
      </c>
      <c r="I8" s="37">
        <f t="shared" ref="I8" si="4">G8+H8</f>
        <v>-543.30046840651096</v>
      </c>
      <c r="J8" s="40">
        <f>I$367</f>
        <v>-40.265657119935746</v>
      </c>
      <c r="K8" s="37">
        <f t="shared" ref="K8" si="5">I8+J8</f>
        <v>-583.56612552644674</v>
      </c>
      <c r="L8" s="37">
        <f t="shared" ref="L8" si="6">(I8*D8)</f>
        <v>-376775615.0371049</v>
      </c>
      <c r="M8" s="37">
        <f t="shared" ref="M8" si="7">(K8*D8)</f>
        <v>-404699606.65583766</v>
      </c>
      <c r="N8" s="41">
        <f>jan!M8</f>
        <v>-449926832.00287867</v>
      </c>
      <c r="O8" s="41">
        <f>M8-N8</f>
        <v>45227225.347041011</v>
      </c>
      <c r="P8" s="4"/>
      <c r="Q8" s="65"/>
      <c r="R8" s="4"/>
    </row>
    <row r="9" spans="1:18" s="34" customFormat="1" x14ac:dyDescent="0.3">
      <c r="A9" s="33">
        <v>1101</v>
      </c>
      <c r="B9" s="34" t="s">
        <v>204</v>
      </c>
      <c r="C9" s="36">
        <v>61300284</v>
      </c>
      <c r="D9" s="36">
        <v>14811</v>
      </c>
      <c r="E9" s="37">
        <f t="shared" ref="E9:E72" si="8">(C9)/D9</f>
        <v>4138.8349199918976</v>
      </c>
      <c r="F9" s="38">
        <f t="shared" si="1"/>
        <v>1.0112041154587443</v>
      </c>
      <c r="G9" s="39">
        <f t="shared" si="2"/>
        <v>-27.514910352536209</v>
      </c>
      <c r="H9" s="39">
        <f t="shared" si="3"/>
        <v>0</v>
      </c>
      <c r="I9" s="37">
        <f t="shared" ref="I9:I72" si="9">G9+H9</f>
        <v>-27.514910352536209</v>
      </c>
      <c r="J9" s="40">
        <f t="shared" ref="J9:J72" si="10">I$367</f>
        <v>-40.265657119935746</v>
      </c>
      <c r="K9" s="37">
        <f t="shared" ref="K9:K72" si="11">I9+J9</f>
        <v>-67.780567472471958</v>
      </c>
      <c r="L9" s="37">
        <f t="shared" ref="L9:L72" si="12">(I9*D9)</f>
        <v>-407523.33723141381</v>
      </c>
      <c r="M9" s="37">
        <f t="shared" ref="M9:M72" si="13">(K9*D9)</f>
        <v>-1003897.9848347822</v>
      </c>
      <c r="N9" s="41">
        <f>jan!M9</f>
        <v>-2077189.3833204564</v>
      </c>
      <c r="O9" s="41">
        <f t="shared" ref="O9:O72" si="14">M9-N9</f>
        <v>1073291.3984856741</v>
      </c>
      <c r="P9" s="4"/>
      <c r="Q9" s="65"/>
      <c r="R9" s="4"/>
    </row>
    <row r="10" spans="1:18" s="34" customFormat="1" x14ac:dyDescent="0.3">
      <c r="A10" s="33">
        <v>1103</v>
      </c>
      <c r="B10" s="34" t="s">
        <v>206</v>
      </c>
      <c r="C10" s="36">
        <v>696590399</v>
      </c>
      <c r="D10" s="36">
        <v>143574</v>
      </c>
      <c r="E10" s="37">
        <f t="shared" si="8"/>
        <v>4851.7865282014845</v>
      </c>
      <c r="F10" s="38">
        <f t="shared" si="1"/>
        <v>1.1853931358669021</v>
      </c>
      <c r="G10" s="39">
        <f t="shared" si="2"/>
        <v>-455.28587527828842</v>
      </c>
      <c r="H10" s="39">
        <f t="shared" si="3"/>
        <v>0</v>
      </c>
      <c r="I10" s="37">
        <f t="shared" si="9"/>
        <v>-455.28587527828842</v>
      </c>
      <c r="J10" s="40">
        <f t="shared" si="10"/>
        <v>-40.265657119935746</v>
      </c>
      <c r="K10" s="37">
        <f t="shared" si="11"/>
        <v>-495.55153239822414</v>
      </c>
      <c r="L10" s="37">
        <f t="shared" si="12"/>
        <v>-65367214.25720498</v>
      </c>
      <c r="M10" s="37">
        <f t="shared" si="13"/>
        <v>-71148315.712542638</v>
      </c>
      <c r="N10" s="41">
        <f>jan!M10</f>
        <v>-82120580.028630778</v>
      </c>
      <c r="O10" s="41">
        <f t="shared" si="14"/>
        <v>10972264.31608814</v>
      </c>
      <c r="P10" s="4"/>
      <c r="Q10" s="65"/>
      <c r="R10" s="4"/>
    </row>
    <row r="11" spans="1:18" s="34" customFormat="1" x14ac:dyDescent="0.3">
      <c r="A11" s="33">
        <v>1106</v>
      </c>
      <c r="B11" s="34" t="s">
        <v>207</v>
      </c>
      <c r="C11" s="36">
        <v>148589234</v>
      </c>
      <c r="D11" s="36">
        <v>37357</v>
      </c>
      <c r="E11" s="37">
        <f t="shared" si="8"/>
        <v>3977.5472869877131</v>
      </c>
      <c r="F11" s="38">
        <f t="shared" si="1"/>
        <v>0.97179816634039906</v>
      </c>
      <c r="G11" s="39">
        <f t="shared" si="2"/>
        <v>69.257669449974486</v>
      </c>
      <c r="H11" s="39">
        <f t="shared" si="3"/>
        <v>0</v>
      </c>
      <c r="I11" s="37">
        <f t="shared" si="9"/>
        <v>69.257669449974486</v>
      </c>
      <c r="J11" s="40">
        <f t="shared" si="10"/>
        <v>-40.265657119935746</v>
      </c>
      <c r="K11" s="37">
        <f t="shared" si="11"/>
        <v>28.99201233003874</v>
      </c>
      <c r="L11" s="37">
        <f t="shared" si="12"/>
        <v>2587258.7576426971</v>
      </c>
      <c r="M11" s="37">
        <f t="shared" si="13"/>
        <v>1083054.6046132571</v>
      </c>
      <c r="N11" s="41">
        <f>jan!M11</f>
        <v>-2183954.2167242114</v>
      </c>
      <c r="O11" s="41">
        <f t="shared" si="14"/>
        <v>3267008.8213374685</v>
      </c>
      <c r="P11" s="4"/>
      <c r="Q11" s="65"/>
      <c r="R11" s="4"/>
    </row>
    <row r="12" spans="1:18" s="34" customFormat="1" x14ac:dyDescent="0.3">
      <c r="A12" s="33">
        <v>1108</v>
      </c>
      <c r="B12" s="34" t="s">
        <v>205</v>
      </c>
      <c r="C12" s="36">
        <v>331703208</v>
      </c>
      <c r="D12" s="36">
        <v>79537</v>
      </c>
      <c r="E12" s="37">
        <f t="shared" si="8"/>
        <v>4170.4264430390886</v>
      </c>
      <c r="F12" s="38">
        <f t="shared" si="1"/>
        <v>1.0189225866557041</v>
      </c>
      <c r="G12" s="39">
        <f t="shared" si="2"/>
        <v>-46.469824180850807</v>
      </c>
      <c r="H12" s="39">
        <f t="shared" si="3"/>
        <v>0</v>
      </c>
      <c r="I12" s="37">
        <f t="shared" si="9"/>
        <v>-46.469824180850807</v>
      </c>
      <c r="J12" s="40">
        <f t="shared" si="10"/>
        <v>-40.265657119935746</v>
      </c>
      <c r="K12" s="37">
        <f t="shared" si="11"/>
        <v>-86.735481300786546</v>
      </c>
      <c r="L12" s="37">
        <f t="shared" si="12"/>
        <v>-3696070.4058723305</v>
      </c>
      <c r="M12" s="37">
        <f t="shared" si="13"/>
        <v>-6898679.9762206599</v>
      </c>
      <c r="N12" s="41">
        <f>jan!M12</f>
        <v>-7286325.9423238765</v>
      </c>
      <c r="O12" s="41">
        <f t="shared" si="14"/>
        <v>387645.96610321663</v>
      </c>
      <c r="P12" s="4"/>
      <c r="Q12" s="65"/>
      <c r="R12" s="4"/>
    </row>
    <row r="13" spans="1:18" s="34" customFormat="1" x14ac:dyDescent="0.3">
      <c r="A13" s="33">
        <v>1111</v>
      </c>
      <c r="B13" s="34" t="s">
        <v>208</v>
      </c>
      <c r="C13" s="36">
        <v>11922175</v>
      </c>
      <c r="D13" s="36">
        <v>3280</v>
      </c>
      <c r="E13" s="37">
        <f t="shared" si="8"/>
        <v>3634.8094512195121</v>
      </c>
      <c r="F13" s="38">
        <f t="shared" si="1"/>
        <v>0.88806012973059234</v>
      </c>
      <c r="G13" s="39">
        <f t="shared" si="2"/>
        <v>274.90037091089505</v>
      </c>
      <c r="H13" s="39">
        <f t="shared" si="3"/>
        <v>17.104363935536956</v>
      </c>
      <c r="I13" s="37">
        <f t="shared" si="9"/>
        <v>292.00473484643203</v>
      </c>
      <c r="J13" s="40">
        <f t="shared" si="10"/>
        <v>-40.265657119935746</v>
      </c>
      <c r="K13" s="37">
        <f t="shared" si="11"/>
        <v>251.73907772649628</v>
      </c>
      <c r="L13" s="37">
        <f t="shared" si="12"/>
        <v>957775.53029629705</v>
      </c>
      <c r="M13" s="37">
        <f t="shared" si="13"/>
        <v>825704.17494290776</v>
      </c>
      <c r="N13" s="41">
        <f>jan!M13</f>
        <v>574003.49369447737</v>
      </c>
      <c r="O13" s="41">
        <f t="shared" si="14"/>
        <v>251700.6812484304</v>
      </c>
      <c r="P13" s="4"/>
      <c r="Q13" s="65"/>
      <c r="R13" s="4"/>
    </row>
    <row r="14" spans="1:18" s="34" customFormat="1" x14ac:dyDescent="0.3">
      <c r="A14" s="33">
        <v>1112</v>
      </c>
      <c r="B14" s="34" t="s">
        <v>209</v>
      </c>
      <c r="C14" s="36">
        <v>10507240</v>
      </c>
      <c r="D14" s="36">
        <v>3202</v>
      </c>
      <c r="E14" s="37">
        <f t="shared" si="8"/>
        <v>3281.4615865084324</v>
      </c>
      <c r="F14" s="38">
        <f t="shared" si="1"/>
        <v>0.80172984067786957</v>
      </c>
      <c r="G14" s="39">
        <f t="shared" si="2"/>
        <v>486.90908973754284</v>
      </c>
      <c r="H14" s="39">
        <f t="shared" si="3"/>
        <v>140.77611658441481</v>
      </c>
      <c r="I14" s="37">
        <f t="shared" si="9"/>
        <v>627.68520632195759</v>
      </c>
      <c r="J14" s="40">
        <f t="shared" si="10"/>
        <v>-40.265657119935746</v>
      </c>
      <c r="K14" s="37">
        <f t="shared" si="11"/>
        <v>587.41954920202181</v>
      </c>
      <c r="L14" s="37">
        <f t="shared" si="12"/>
        <v>2009848.0306429083</v>
      </c>
      <c r="M14" s="37">
        <f t="shared" si="13"/>
        <v>1880917.3965448739</v>
      </c>
      <c r="N14" s="41">
        <f>jan!M14</f>
        <v>2045401.5338182491</v>
      </c>
      <c r="O14" s="41">
        <f t="shared" si="14"/>
        <v>-164484.13727337518</v>
      </c>
      <c r="P14" s="4"/>
      <c r="Q14" s="65"/>
      <c r="R14" s="4"/>
    </row>
    <row r="15" spans="1:18" s="34" customFormat="1" x14ac:dyDescent="0.3">
      <c r="A15" s="33">
        <v>1114</v>
      </c>
      <c r="B15" s="34" t="s">
        <v>210</v>
      </c>
      <c r="C15" s="36">
        <v>9277547</v>
      </c>
      <c r="D15" s="36">
        <v>2787</v>
      </c>
      <c r="E15" s="37">
        <f t="shared" si="8"/>
        <v>3328.8650879081451</v>
      </c>
      <c r="F15" s="38">
        <f t="shared" si="1"/>
        <v>0.81331150958449938</v>
      </c>
      <c r="G15" s="39">
        <f t="shared" si="2"/>
        <v>458.46698889771523</v>
      </c>
      <c r="H15" s="39">
        <f t="shared" si="3"/>
        <v>124.18489109451538</v>
      </c>
      <c r="I15" s="37">
        <f t="shared" si="9"/>
        <v>582.65187999223065</v>
      </c>
      <c r="J15" s="40">
        <f t="shared" si="10"/>
        <v>-40.265657119935746</v>
      </c>
      <c r="K15" s="37">
        <f t="shared" si="11"/>
        <v>542.38622287229487</v>
      </c>
      <c r="L15" s="37">
        <f t="shared" si="12"/>
        <v>1623850.7895383469</v>
      </c>
      <c r="M15" s="37">
        <f t="shared" si="13"/>
        <v>1511630.4031450858</v>
      </c>
      <c r="N15" s="41">
        <f>jan!M15</f>
        <v>1134888.3612121984</v>
      </c>
      <c r="O15" s="41">
        <f t="shared" si="14"/>
        <v>376742.0419328874</v>
      </c>
      <c r="P15" s="4"/>
      <c r="Q15" s="65"/>
      <c r="R15" s="4"/>
    </row>
    <row r="16" spans="1:18" s="34" customFormat="1" x14ac:dyDescent="0.3">
      <c r="A16" s="33">
        <v>1119</v>
      </c>
      <c r="B16" s="34" t="s">
        <v>211</v>
      </c>
      <c r="C16" s="36">
        <v>64426748</v>
      </c>
      <c r="D16" s="36">
        <v>18991</v>
      </c>
      <c r="E16" s="37">
        <f t="shared" si="8"/>
        <v>3392.4884418935285</v>
      </c>
      <c r="F16" s="38">
        <f t="shared" si="1"/>
        <v>0.82885602842446171</v>
      </c>
      <c r="G16" s="39">
        <f t="shared" si="2"/>
        <v>420.29297650648522</v>
      </c>
      <c r="H16" s="39">
        <f t="shared" si="3"/>
        <v>101.91671719963121</v>
      </c>
      <c r="I16" s="37">
        <f t="shared" si="9"/>
        <v>522.20969370611647</v>
      </c>
      <c r="J16" s="40">
        <f t="shared" si="10"/>
        <v>-40.265657119935746</v>
      </c>
      <c r="K16" s="37">
        <f t="shared" si="11"/>
        <v>481.94403658618074</v>
      </c>
      <c r="L16" s="37">
        <f t="shared" si="12"/>
        <v>9917284.2931728587</v>
      </c>
      <c r="M16" s="37">
        <f t="shared" si="13"/>
        <v>9152599.1988081578</v>
      </c>
      <c r="N16" s="41">
        <f>jan!M16</f>
        <v>6595906.031353021</v>
      </c>
      <c r="O16" s="41">
        <f t="shared" si="14"/>
        <v>2556693.1674551368</v>
      </c>
      <c r="P16" s="4"/>
      <c r="Q16" s="65"/>
      <c r="R16" s="4"/>
    </row>
    <row r="17" spans="1:18" s="34" customFormat="1" x14ac:dyDescent="0.3">
      <c r="A17" s="33">
        <v>1120</v>
      </c>
      <c r="B17" s="34" t="s">
        <v>212</v>
      </c>
      <c r="C17" s="36">
        <v>73545743</v>
      </c>
      <c r="D17" s="36">
        <v>19588</v>
      </c>
      <c r="E17" s="37">
        <f t="shared" si="8"/>
        <v>3754.6325811721463</v>
      </c>
      <c r="F17" s="38">
        <f t="shared" si="1"/>
        <v>0.91733543171231258</v>
      </c>
      <c r="G17" s="39">
        <f t="shared" si="2"/>
        <v>203.00649293931454</v>
      </c>
      <c r="H17" s="39">
        <f t="shared" si="3"/>
        <v>0</v>
      </c>
      <c r="I17" s="37">
        <f t="shared" si="9"/>
        <v>203.00649293931454</v>
      </c>
      <c r="J17" s="40">
        <f t="shared" si="10"/>
        <v>-40.265657119935746</v>
      </c>
      <c r="K17" s="37">
        <f t="shared" si="11"/>
        <v>162.74083581937879</v>
      </c>
      <c r="L17" s="37">
        <f t="shared" si="12"/>
        <v>3976491.183695293</v>
      </c>
      <c r="M17" s="37">
        <f t="shared" si="13"/>
        <v>3187767.4920299915</v>
      </c>
      <c r="N17" s="41">
        <f>jan!M17</f>
        <v>1369280.4534412902</v>
      </c>
      <c r="O17" s="41">
        <f t="shared" si="14"/>
        <v>1818487.0385887013</v>
      </c>
      <c r="P17" s="4"/>
      <c r="Q17" s="65"/>
      <c r="R17" s="4"/>
    </row>
    <row r="18" spans="1:18" s="34" customFormat="1" x14ac:dyDescent="0.3">
      <c r="A18" s="33">
        <v>1121</v>
      </c>
      <c r="B18" s="34" t="s">
        <v>213</v>
      </c>
      <c r="C18" s="36">
        <v>72788966</v>
      </c>
      <c r="D18" s="36">
        <v>18916</v>
      </c>
      <c r="E18" s="37">
        <f t="shared" si="8"/>
        <v>3848.0104673292449</v>
      </c>
      <c r="F18" s="38">
        <f t="shared" si="1"/>
        <v>0.94014960637745748</v>
      </c>
      <c r="G18" s="39">
        <f t="shared" si="2"/>
        <v>146.97976124505539</v>
      </c>
      <c r="H18" s="39">
        <f t="shared" si="3"/>
        <v>0</v>
      </c>
      <c r="I18" s="37">
        <f t="shared" si="9"/>
        <v>146.97976124505539</v>
      </c>
      <c r="J18" s="40">
        <f t="shared" si="10"/>
        <v>-40.265657119935746</v>
      </c>
      <c r="K18" s="37">
        <f t="shared" si="11"/>
        <v>106.71410412511963</v>
      </c>
      <c r="L18" s="37">
        <f t="shared" si="12"/>
        <v>2780269.1637114678</v>
      </c>
      <c r="M18" s="37">
        <f t="shared" si="13"/>
        <v>2018603.9936307629</v>
      </c>
      <c r="N18" s="41">
        <f>jan!M18</f>
        <v>176165.02448924855</v>
      </c>
      <c r="O18" s="41">
        <f t="shared" si="14"/>
        <v>1842438.9691415143</v>
      </c>
      <c r="P18" s="4"/>
      <c r="Q18" s="65"/>
      <c r="R18" s="4"/>
    </row>
    <row r="19" spans="1:18" s="34" customFormat="1" x14ac:dyDescent="0.3">
      <c r="A19" s="33">
        <v>1122</v>
      </c>
      <c r="B19" s="34" t="s">
        <v>214</v>
      </c>
      <c r="C19" s="36">
        <v>46076025</v>
      </c>
      <c r="D19" s="36">
        <v>12002</v>
      </c>
      <c r="E19" s="37">
        <f t="shared" si="8"/>
        <v>3839.0289118480255</v>
      </c>
      <c r="F19" s="38">
        <f t="shared" si="1"/>
        <v>0.93795522413187427</v>
      </c>
      <c r="G19" s="39">
        <f t="shared" si="2"/>
        <v>152.36869453378702</v>
      </c>
      <c r="H19" s="39">
        <f t="shared" si="3"/>
        <v>0</v>
      </c>
      <c r="I19" s="37">
        <f t="shared" si="9"/>
        <v>152.36869453378702</v>
      </c>
      <c r="J19" s="40">
        <f t="shared" si="10"/>
        <v>-40.265657119935746</v>
      </c>
      <c r="K19" s="37">
        <f t="shared" si="11"/>
        <v>112.10303741385127</v>
      </c>
      <c r="L19" s="37">
        <f t="shared" si="12"/>
        <v>1828729.0717945118</v>
      </c>
      <c r="M19" s="37">
        <f t="shared" si="13"/>
        <v>1345460.6550410429</v>
      </c>
      <c r="N19" s="41">
        <f>jan!M19</f>
        <v>1505419.4361344869</v>
      </c>
      <c r="O19" s="41">
        <f t="shared" si="14"/>
        <v>-159958.78109344398</v>
      </c>
      <c r="P19" s="4"/>
      <c r="Q19" s="65"/>
      <c r="R19" s="4"/>
    </row>
    <row r="20" spans="1:18" s="34" customFormat="1" x14ac:dyDescent="0.3">
      <c r="A20" s="33">
        <v>1124</v>
      </c>
      <c r="B20" s="34" t="s">
        <v>215</v>
      </c>
      <c r="C20" s="36">
        <v>132375092</v>
      </c>
      <c r="D20" s="36">
        <v>27153</v>
      </c>
      <c r="E20" s="37">
        <f t="shared" si="8"/>
        <v>4875.1553051228229</v>
      </c>
      <c r="F20" s="38">
        <f t="shared" si="1"/>
        <v>1.1911026178474351</v>
      </c>
      <c r="G20" s="39">
        <f t="shared" si="2"/>
        <v>-469.3071414310914</v>
      </c>
      <c r="H20" s="39">
        <f t="shared" si="3"/>
        <v>0</v>
      </c>
      <c r="I20" s="37">
        <f t="shared" si="9"/>
        <v>-469.3071414310914</v>
      </c>
      <c r="J20" s="40">
        <f t="shared" si="10"/>
        <v>-40.265657119935746</v>
      </c>
      <c r="K20" s="37">
        <f t="shared" si="11"/>
        <v>-509.57279855102712</v>
      </c>
      <c r="L20" s="37">
        <f t="shared" si="12"/>
        <v>-12743096.811278425</v>
      </c>
      <c r="M20" s="37">
        <f t="shared" si="13"/>
        <v>-13836430.199056039</v>
      </c>
      <c r="N20" s="41">
        <f>jan!M20</f>
        <v>-16169500.98015666</v>
      </c>
      <c r="O20" s="41">
        <f t="shared" si="14"/>
        <v>2333070.7811006214</v>
      </c>
      <c r="P20" s="4"/>
      <c r="Q20" s="65"/>
      <c r="R20" s="4"/>
    </row>
    <row r="21" spans="1:18" s="34" customFormat="1" x14ac:dyDescent="0.3">
      <c r="A21" s="33">
        <v>1127</v>
      </c>
      <c r="B21" s="34" t="s">
        <v>216</v>
      </c>
      <c r="C21" s="36">
        <v>47785288</v>
      </c>
      <c r="D21" s="36">
        <v>11221</v>
      </c>
      <c r="E21" s="37">
        <f t="shared" si="8"/>
        <v>4258.558773727832</v>
      </c>
      <c r="F21" s="38">
        <f t="shared" si="1"/>
        <v>1.0404551621800264</v>
      </c>
      <c r="G21" s="39">
        <f t="shared" si="2"/>
        <v>-99.349222594096858</v>
      </c>
      <c r="H21" s="39">
        <f t="shared" si="3"/>
        <v>0</v>
      </c>
      <c r="I21" s="37">
        <f t="shared" si="9"/>
        <v>-99.349222594096858</v>
      </c>
      <c r="J21" s="40">
        <f t="shared" si="10"/>
        <v>-40.265657119935746</v>
      </c>
      <c r="K21" s="37">
        <f t="shared" si="11"/>
        <v>-139.61487971403261</v>
      </c>
      <c r="L21" s="37">
        <f t="shared" si="12"/>
        <v>-1114797.6267283608</v>
      </c>
      <c r="M21" s="37">
        <f t="shared" si="13"/>
        <v>-1566618.5652711599</v>
      </c>
      <c r="N21" s="41">
        <f>jan!M21</f>
        <v>-2635850.3998945951</v>
      </c>
      <c r="O21" s="41">
        <f t="shared" si="14"/>
        <v>1069231.8346234353</v>
      </c>
      <c r="P21" s="4"/>
      <c r="Q21" s="65"/>
      <c r="R21" s="4"/>
    </row>
    <row r="22" spans="1:18" s="34" customFormat="1" x14ac:dyDescent="0.3">
      <c r="A22" s="33">
        <v>1130</v>
      </c>
      <c r="B22" s="34" t="s">
        <v>217</v>
      </c>
      <c r="C22" s="36">
        <v>49326626</v>
      </c>
      <c r="D22" s="36">
        <v>12968</v>
      </c>
      <c r="E22" s="37">
        <f t="shared" si="8"/>
        <v>3803.7188463911166</v>
      </c>
      <c r="F22" s="38">
        <f t="shared" si="1"/>
        <v>0.9293282350884905</v>
      </c>
      <c r="G22" s="39">
        <f t="shared" si="2"/>
        <v>173.55473380793237</v>
      </c>
      <c r="H22" s="39">
        <f t="shared" si="3"/>
        <v>0</v>
      </c>
      <c r="I22" s="37">
        <f t="shared" si="9"/>
        <v>173.55473380793237</v>
      </c>
      <c r="J22" s="40">
        <f t="shared" si="10"/>
        <v>-40.265657119935746</v>
      </c>
      <c r="K22" s="37">
        <f t="shared" si="11"/>
        <v>133.28907668799661</v>
      </c>
      <c r="L22" s="37">
        <f t="shared" si="12"/>
        <v>2250657.7880212669</v>
      </c>
      <c r="M22" s="37">
        <f t="shared" si="13"/>
        <v>1728492.74648994</v>
      </c>
      <c r="N22" s="41">
        <f>jan!M22</f>
        <v>776848.37775304448</v>
      </c>
      <c r="O22" s="41">
        <f t="shared" si="14"/>
        <v>951644.3687368955</v>
      </c>
      <c r="P22" s="4"/>
      <c r="Q22" s="65"/>
      <c r="R22" s="4"/>
    </row>
    <row r="23" spans="1:18" s="34" customFormat="1" x14ac:dyDescent="0.3">
      <c r="A23" s="33">
        <v>1133</v>
      </c>
      <c r="B23" s="34" t="s">
        <v>218</v>
      </c>
      <c r="C23" s="36">
        <v>20077645</v>
      </c>
      <c r="D23" s="36">
        <v>2574</v>
      </c>
      <c r="E23" s="37">
        <f t="shared" si="8"/>
        <v>7800.1728826728822</v>
      </c>
      <c r="F23" s="38">
        <f t="shared" si="1"/>
        <v>1.9057457165418805</v>
      </c>
      <c r="G23" s="39">
        <f t="shared" si="2"/>
        <v>-2224.3176879611269</v>
      </c>
      <c r="H23" s="39">
        <f t="shared" si="3"/>
        <v>0</v>
      </c>
      <c r="I23" s="37">
        <f t="shared" si="9"/>
        <v>-2224.3176879611269</v>
      </c>
      <c r="J23" s="40">
        <f t="shared" si="10"/>
        <v>-40.265657119935746</v>
      </c>
      <c r="K23" s="37">
        <f t="shared" si="11"/>
        <v>-2264.5833450810628</v>
      </c>
      <c r="L23" s="37">
        <f t="shared" si="12"/>
        <v>-5725393.7288119411</v>
      </c>
      <c r="M23" s="37">
        <f t="shared" si="13"/>
        <v>-5829037.5302386554</v>
      </c>
      <c r="N23" s="41">
        <f>jan!M23</f>
        <v>843202.97165776789</v>
      </c>
      <c r="O23" s="41">
        <f t="shared" si="14"/>
        <v>-6672240.5018964233</v>
      </c>
      <c r="P23" s="4"/>
      <c r="Q23" s="65"/>
      <c r="R23" s="4"/>
    </row>
    <row r="24" spans="1:18" s="34" customFormat="1" x14ac:dyDescent="0.3">
      <c r="A24" s="33">
        <v>1134</v>
      </c>
      <c r="B24" s="34" t="s">
        <v>219</v>
      </c>
      <c r="C24" s="36">
        <v>34924601</v>
      </c>
      <c r="D24" s="36">
        <v>3804</v>
      </c>
      <c r="E24" s="37">
        <f t="shared" si="8"/>
        <v>9181.0202418506833</v>
      </c>
      <c r="F24" s="38">
        <f t="shared" si="1"/>
        <v>2.2431156671229644</v>
      </c>
      <c r="G24" s="39">
        <f t="shared" si="2"/>
        <v>-3052.8261034678076</v>
      </c>
      <c r="H24" s="39">
        <f t="shared" si="3"/>
        <v>0</v>
      </c>
      <c r="I24" s="37">
        <f t="shared" si="9"/>
        <v>-3052.8261034678076</v>
      </c>
      <c r="J24" s="40">
        <f t="shared" si="10"/>
        <v>-40.265657119935746</v>
      </c>
      <c r="K24" s="37">
        <f t="shared" si="11"/>
        <v>-3093.0917605877435</v>
      </c>
      <c r="L24" s="37">
        <f t="shared" si="12"/>
        <v>-11612950.49759154</v>
      </c>
      <c r="M24" s="37">
        <f t="shared" si="13"/>
        <v>-11766121.057275776</v>
      </c>
      <c r="N24" s="41">
        <f>jan!M24</f>
        <v>1434933.3169720853</v>
      </c>
      <c r="O24" s="41">
        <f t="shared" si="14"/>
        <v>-13201054.37424786</v>
      </c>
      <c r="P24" s="4"/>
      <c r="Q24" s="65"/>
      <c r="R24" s="4"/>
    </row>
    <row r="25" spans="1:18" s="34" customFormat="1" x14ac:dyDescent="0.3">
      <c r="A25" s="33">
        <v>1135</v>
      </c>
      <c r="B25" s="34" t="s">
        <v>220</v>
      </c>
      <c r="C25" s="36">
        <v>25889956</v>
      </c>
      <c r="D25" s="36">
        <v>4595</v>
      </c>
      <c r="E25" s="37">
        <f t="shared" si="8"/>
        <v>5634.3756256800871</v>
      </c>
      <c r="F25" s="38">
        <f t="shared" si="1"/>
        <v>1.376596054413133</v>
      </c>
      <c r="G25" s="39">
        <f t="shared" si="2"/>
        <v>-924.83933376544985</v>
      </c>
      <c r="H25" s="39">
        <f t="shared" si="3"/>
        <v>0</v>
      </c>
      <c r="I25" s="37">
        <f t="shared" si="9"/>
        <v>-924.83933376544985</v>
      </c>
      <c r="J25" s="40">
        <f t="shared" si="10"/>
        <v>-40.265657119935746</v>
      </c>
      <c r="K25" s="37">
        <f t="shared" si="11"/>
        <v>-965.10499088538563</v>
      </c>
      <c r="L25" s="37">
        <f t="shared" si="12"/>
        <v>-4249636.7386522423</v>
      </c>
      <c r="M25" s="37">
        <f t="shared" si="13"/>
        <v>-4434657.4331183471</v>
      </c>
      <c r="N25" s="41">
        <f>jan!M25</f>
        <v>737127.19558723259</v>
      </c>
      <c r="O25" s="41">
        <f t="shared" si="14"/>
        <v>-5171784.6287055798</v>
      </c>
      <c r="P25" s="4"/>
      <c r="Q25" s="65"/>
      <c r="R25" s="4"/>
    </row>
    <row r="26" spans="1:18" s="34" customFormat="1" x14ac:dyDescent="0.3">
      <c r="A26" s="33">
        <v>1144</v>
      </c>
      <c r="B26" s="34" t="s">
        <v>221</v>
      </c>
      <c r="C26" s="36">
        <v>1843626</v>
      </c>
      <c r="D26" s="36">
        <v>517</v>
      </c>
      <c r="E26" s="37">
        <f t="shared" si="8"/>
        <v>3566.0077369439073</v>
      </c>
      <c r="F26" s="38">
        <f t="shared" si="1"/>
        <v>0.87125042894014759</v>
      </c>
      <c r="G26" s="39">
        <f t="shared" si="2"/>
        <v>316.18139947625792</v>
      </c>
      <c r="H26" s="39">
        <f t="shared" si="3"/>
        <v>41.184963931998638</v>
      </c>
      <c r="I26" s="37">
        <f t="shared" si="9"/>
        <v>357.36636340825657</v>
      </c>
      <c r="J26" s="40">
        <f t="shared" si="10"/>
        <v>-40.265657119935746</v>
      </c>
      <c r="K26" s="37">
        <f t="shared" si="11"/>
        <v>317.10070628832085</v>
      </c>
      <c r="L26" s="37">
        <f t="shared" si="12"/>
        <v>184758.40988206866</v>
      </c>
      <c r="M26" s="37">
        <f t="shared" si="13"/>
        <v>163941.06515106189</v>
      </c>
      <c r="N26" s="41">
        <f>jan!M26</f>
        <v>100321.56751220883</v>
      </c>
      <c r="O26" s="41">
        <f t="shared" si="14"/>
        <v>63619.497638853063</v>
      </c>
      <c r="P26" s="4"/>
      <c r="Q26" s="65"/>
      <c r="R26" s="4"/>
    </row>
    <row r="27" spans="1:18" s="34" customFormat="1" x14ac:dyDescent="0.3">
      <c r="A27" s="33">
        <v>1145</v>
      </c>
      <c r="B27" s="34" t="s">
        <v>222</v>
      </c>
      <c r="C27" s="36">
        <v>3143445</v>
      </c>
      <c r="D27" s="36">
        <v>852</v>
      </c>
      <c r="E27" s="37">
        <f t="shared" si="8"/>
        <v>3689.4894366197182</v>
      </c>
      <c r="F27" s="38">
        <f t="shared" si="1"/>
        <v>0.90141959618402134</v>
      </c>
      <c r="G27" s="39">
        <f t="shared" si="2"/>
        <v>242.09237967077141</v>
      </c>
      <c r="H27" s="39">
        <f t="shared" si="3"/>
        <v>0</v>
      </c>
      <c r="I27" s="37">
        <f t="shared" si="9"/>
        <v>242.09237967077141</v>
      </c>
      <c r="J27" s="40">
        <f t="shared" si="10"/>
        <v>-40.265657119935746</v>
      </c>
      <c r="K27" s="37">
        <f t="shared" si="11"/>
        <v>201.82672255083565</v>
      </c>
      <c r="L27" s="37">
        <f t="shared" si="12"/>
        <v>206262.70747949724</v>
      </c>
      <c r="M27" s="37">
        <f t="shared" si="13"/>
        <v>171956.36761331197</v>
      </c>
      <c r="N27" s="41">
        <f>jan!M27</f>
        <v>80052.693849907082</v>
      </c>
      <c r="O27" s="41">
        <f t="shared" si="14"/>
        <v>91903.673763404891</v>
      </c>
      <c r="P27" s="4"/>
      <c r="Q27" s="65"/>
      <c r="R27" s="4"/>
    </row>
    <row r="28" spans="1:18" s="34" customFormat="1" x14ac:dyDescent="0.3">
      <c r="A28" s="33">
        <v>1146</v>
      </c>
      <c r="B28" s="34" t="s">
        <v>223</v>
      </c>
      <c r="C28" s="36">
        <v>40055743</v>
      </c>
      <c r="D28" s="36">
        <v>11065</v>
      </c>
      <c r="E28" s="37">
        <f t="shared" si="8"/>
        <v>3620.0400361500224</v>
      </c>
      <c r="F28" s="38">
        <f t="shared" si="1"/>
        <v>0.88445165208171439</v>
      </c>
      <c r="G28" s="39">
        <f t="shared" si="2"/>
        <v>283.7620199525889</v>
      </c>
      <c r="H28" s="39">
        <f t="shared" si="3"/>
        <v>22.273659209858351</v>
      </c>
      <c r="I28" s="37">
        <f t="shared" si="9"/>
        <v>306.03567916244725</v>
      </c>
      <c r="J28" s="40">
        <f t="shared" si="10"/>
        <v>-40.265657119935746</v>
      </c>
      <c r="K28" s="37">
        <f t="shared" si="11"/>
        <v>265.77002204251153</v>
      </c>
      <c r="L28" s="37">
        <f t="shared" si="12"/>
        <v>3386284.7899324787</v>
      </c>
      <c r="M28" s="37">
        <f t="shared" si="13"/>
        <v>2940745.2939003902</v>
      </c>
      <c r="N28" s="41">
        <f>jan!M28</f>
        <v>1672986.0505272555</v>
      </c>
      <c r="O28" s="41">
        <f t="shared" si="14"/>
        <v>1267759.2433731346</v>
      </c>
      <c r="P28" s="4"/>
      <c r="Q28" s="65"/>
      <c r="R28" s="4"/>
    </row>
    <row r="29" spans="1:18" s="34" customFormat="1" x14ac:dyDescent="0.3">
      <c r="A29" s="33">
        <v>1149</v>
      </c>
      <c r="B29" s="34" t="s">
        <v>224</v>
      </c>
      <c r="C29" s="36">
        <v>150400733</v>
      </c>
      <c r="D29" s="36">
        <v>42186</v>
      </c>
      <c r="E29" s="37">
        <f t="shared" si="8"/>
        <v>3565.1811738491442</v>
      </c>
      <c r="F29" s="38">
        <f t="shared" si="1"/>
        <v>0.87104848225242792</v>
      </c>
      <c r="G29" s="39">
        <f t="shared" si="2"/>
        <v>316.67733733311576</v>
      </c>
      <c r="H29" s="39">
        <f t="shared" si="3"/>
        <v>41.474261015165709</v>
      </c>
      <c r="I29" s="37">
        <f t="shared" si="9"/>
        <v>358.15159834828148</v>
      </c>
      <c r="J29" s="40">
        <f t="shared" si="10"/>
        <v>-40.265657119935746</v>
      </c>
      <c r="K29" s="37">
        <f t="shared" si="11"/>
        <v>317.88594122834576</v>
      </c>
      <c r="L29" s="37">
        <f t="shared" si="12"/>
        <v>15108983.327920603</v>
      </c>
      <c r="M29" s="37">
        <f t="shared" si="13"/>
        <v>13410336.316658994</v>
      </c>
      <c r="N29" s="41">
        <f>jan!M29</f>
        <v>7550395.2032302562</v>
      </c>
      <c r="O29" s="41">
        <f t="shared" si="14"/>
        <v>5859941.113428738</v>
      </c>
      <c r="P29" s="4"/>
      <c r="Q29" s="65"/>
      <c r="R29" s="4"/>
    </row>
    <row r="30" spans="1:18" s="34" customFormat="1" x14ac:dyDescent="0.3">
      <c r="A30" s="33">
        <v>1151</v>
      </c>
      <c r="B30" s="34" t="s">
        <v>225</v>
      </c>
      <c r="C30" s="36">
        <v>918308</v>
      </c>
      <c r="D30" s="36">
        <v>198</v>
      </c>
      <c r="E30" s="37">
        <f t="shared" si="8"/>
        <v>4637.9191919191917</v>
      </c>
      <c r="F30" s="38">
        <f t="shared" si="1"/>
        <v>1.1331408632366911</v>
      </c>
      <c r="G30" s="39">
        <f t="shared" si="2"/>
        <v>-326.96547350891268</v>
      </c>
      <c r="H30" s="39">
        <f t="shared" si="3"/>
        <v>0</v>
      </c>
      <c r="I30" s="37">
        <f t="shared" si="9"/>
        <v>-326.96547350891268</v>
      </c>
      <c r="J30" s="40">
        <f t="shared" si="10"/>
        <v>-40.265657119935746</v>
      </c>
      <c r="K30" s="37">
        <f t="shared" si="11"/>
        <v>-367.2311306288484</v>
      </c>
      <c r="L30" s="37">
        <f t="shared" si="12"/>
        <v>-64739.163754764711</v>
      </c>
      <c r="M30" s="37">
        <f t="shared" si="13"/>
        <v>-72711.763864511988</v>
      </c>
      <c r="N30" s="41">
        <f>jan!M30</f>
        <v>-71061.548612345548</v>
      </c>
      <c r="O30" s="41">
        <f t="shared" si="14"/>
        <v>-1650.2152521664393</v>
      </c>
      <c r="P30" s="4"/>
      <c r="Q30" s="65"/>
      <c r="R30" s="4"/>
    </row>
    <row r="31" spans="1:18" s="34" customFormat="1" x14ac:dyDescent="0.3">
      <c r="A31" s="33">
        <v>1160</v>
      </c>
      <c r="B31" s="34" t="s">
        <v>226</v>
      </c>
      <c r="C31" s="36">
        <v>39897781</v>
      </c>
      <c r="D31" s="36">
        <v>8714</v>
      </c>
      <c r="E31" s="37">
        <f t="shared" si="8"/>
        <v>4578.584002754189</v>
      </c>
      <c r="F31" s="38">
        <f t="shared" si="1"/>
        <v>1.1186440329366096</v>
      </c>
      <c r="G31" s="39">
        <f t="shared" si="2"/>
        <v>-291.36436000991108</v>
      </c>
      <c r="H31" s="39">
        <f t="shared" si="3"/>
        <v>0</v>
      </c>
      <c r="I31" s="37">
        <f t="shared" si="9"/>
        <v>-291.36436000991108</v>
      </c>
      <c r="J31" s="40">
        <f t="shared" si="10"/>
        <v>-40.265657119935746</v>
      </c>
      <c r="K31" s="37">
        <f t="shared" si="11"/>
        <v>-331.63001712984681</v>
      </c>
      <c r="L31" s="37">
        <f t="shared" si="12"/>
        <v>-2538949.0331263654</v>
      </c>
      <c r="M31" s="37">
        <f t="shared" si="13"/>
        <v>-2889823.9692694852</v>
      </c>
      <c r="N31" s="41">
        <f>jan!M31</f>
        <v>-3827816.7626665607</v>
      </c>
      <c r="O31" s="41">
        <f t="shared" si="14"/>
        <v>937992.7933970755</v>
      </c>
      <c r="P31" s="4"/>
      <c r="Q31" s="65"/>
      <c r="R31" s="4"/>
    </row>
    <row r="32" spans="1:18" s="34" customFormat="1" x14ac:dyDescent="0.3">
      <c r="A32" s="33">
        <v>1505</v>
      </c>
      <c r="B32" s="34" t="s">
        <v>267</v>
      </c>
      <c r="C32" s="36">
        <v>89447692</v>
      </c>
      <c r="D32" s="36">
        <v>24179</v>
      </c>
      <c r="E32" s="37">
        <f t="shared" si="8"/>
        <v>3699.3958393647381</v>
      </c>
      <c r="F32" s="38">
        <f t="shared" si="1"/>
        <v>0.90383993799972628</v>
      </c>
      <c r="G32" s="39">
        <f t="shared" si="2"/>
        <v>236.14853802375944</v>
      </c>
      <c r="H32" s="39">
        <f t="shared" si="3"/>
        <v>0</v>
      </c>
      <c r="I32" s="37">
        <f t="shared" si="9"/>
        <v>236.14853802375944</v>
      </c>
      <c r="J32" s="40">
        <f t="shared" si="10"/>
        <v>-40.265657119935746</v>
      </c>
      <c r="K32" s="37">
        <f t="shared" si="11"/>
        <v>195.88288090382369</v>
      </c>
      <c r="L32" s="37">
        <f t="shared" si="12"/>
        <v>5709835.5008764798</v>
      </c>
      <c r="M32" s="37">
        <f t="shared" si="13"/>
        <v>4736252.1773735527</v>
      </c>
      <c r="N32" s="41">
        <f>jan!M32</f>
        <v>2865981.0964752357</v>
      </c>
      <c r="O32" s="41">
        <f t="shared" si="14"/>
        <v>1870271.080898317</v>
      </c>
      <c r="P32" s="4"/>
      <c r="Q32" s="65"/>
      <c r="R32" s="4"/>
    </row>
    <row r="33" spans="1:18" s="34" customFormat="1" x14ac:dyDescent="0.3">
      <c r="A33" s="33">
        <v>1506</v>
      </c>
      <c r="B33" s="34" t="s">
        <v>265</v>
      </c>
      <c r="C33" s="36">
        <v>131719751</v>
      </c>
      <c r="D33" s="36">
        <v>31967</v>
      </c>
      <c r="E33" s="37">
        <f t="shared" si="8"/>
        <v>4120.4914755841965</v>
      </c>
      <c r="F33" s="38">
        <f t="shared" si="1"/>
        <v>1.0067224275356144</v>
      </c>
      <c r="G33" s="39">
        <f t="shared" si="2"/>
        <v>-16.508843707915549</v>
      </c>
      <c r="H33" s="39">
        <f t="shared" si="3"/>
        <v>0</v>
      </c>
      <c r="I33" s="37">
        <f t="shared" si="9"/>
        <v>-16.508843707915549</v>
      </c>
      <c r="J33" s="40">
        <f t="shared" si="10"/>
        <v>-40.265657119935746</v>
      </c>
      <c r="K33" s="37">
        <f t="shared" si="11"/>
        <v>-56.774500827851298</v>
      </c>
      <c r="L33" s="37">
        <f t="shared" si="12"/>
        <v>-527738.20681093633</v>
      </c>
      <c r="M33" s="37">
        <f t="shared" si="13"/>
        <v>-1814910.4679639225</v>
      </c>
      <c r="N33" s="41">
        <f>jan!M33</f>
        <v>-652895.28227702249</v>
      </c>
      <c r="O33" s="41">
        <f t="shared" si="14"/>
        <v>-1162015.1856869</v>
      </c>
      <c r="P33" s="4"/>
      <c r="Q33" s="65"/>
      <c r="R33" s="4"/>
    </row>
    <row r="34" spans="1:18" s="34" customFormat="1" x14ac:dyDescent="0.3">
      <c r="A34" s="33">
        <v>1507</v>
      </c>
      <c r="B34" s="34" t="s">
        <v>266</v>
      </c>
      <c r="C34" s="36">
        <v>275181502</v>
      </c>
      <c r="D34" s="36">
        <v>66258</v>
      </c>
      <c r="E34" s="37">
        <f t="shared" si="8"/>
        <v>4153.1815327960394</v>
      </c>
      <c r="F34" s="38">
        <f t="shared" si="1"/>
        <v>1.0147092936528215</v>
      </c>
      <c r="G34" s="39">
        <f t="shared" si="2"/>
        <v>-36.122878035021309</v>
      </c>
      <c r="H34" s="39">
        <f t="shared" si="3"/>
        <v>0</v>
      </c>
      <c r="I34" s="37">
        <f t="shared" si="9"/>
        <v>-36.122878035021309</v>
      </c>
      <c r="J34" s="40">
        <f t="shared" si="10"/>
        <v>-40.265657119935746</v>
      </c>
      <c r="K34" s="37">
        <f t="shared" si="11"/>
        <v>-76.388535154957054</v>
      </c>
      <c r="L34" s="37">
        <f t="shared" si="12"/>
        <v>-2393429.6528444421</v>
      </c>
      <c r="M34" s="37">
        <f t="shared" si="13"/>
        <v>-5061351.5622971449</v>
      </c>
      <c r="N34" s="41">
        <f>jan!M34</f>
        <v>-6420136.7310949117</v>
      </c>
      <c r="O34" s="41">
        <f t="shared" si="14"/>
        <v>1358785.1687977668</v>
      </c>
      <c r="P34" s="4"/>
      <c r="Q34" s="65"/>
      <c r="R34" s="4"/>
    </row>
    <row r="35" spans="1:18" s="34" customFormat="1" x14ac:dyDescent="0.3">
      <c r="A35" s="33">
        <v>1511</v>
      </c>
      <c r="B35" s="34" t="s">
        <v>268</v>
      </c>
      <c r="C35" s="36">
        <v>12167879</v>
      </c>
      <c r="D35" s="36">
        <v>3117</v>
      </c>
      <c r="E35" s="37">
        <f t="shared" si="8"/>
        <v>3903.7147898620469</v>
      </c>
      <c r="F35" s="38">
        <f t="shared" si="1"/>
        <v>0.95375933986113093</v>
      </c>
      <c r="G35" s="39">
        <f t="shared" si="2"/>
        <v>113.55716772537416</v>
      </c>
      <c r="H35" s="39">
        <f t="shared" si="3"/>
        <v>0</v>
      </c>
      <c r="I35" s="37">
        <f t="shared" si="9"/>
        <v>113.55716772537416</v>
      </c>
      <c r="J35" s="40">
        <f t="shared" si="10"/>
        <v>-40.265657119935746</v>
      </c>
      <c r="K35" s="37">
        <f t="shared" si="11"/>
        <v>73.291510605438418</v>
      </c>
      <c r="L35" s="37">
        <f t="shared" si="12"/>
        <v>353957.69179999124</v>
      </c>
      <c r="M35" s="37">
        <f t="shared" si="13"/>
        <v>228449.63855715154</v>
      </c>
      <c r="N35" s="41">
        <f>jan!M35</f>
        <v>210625.12714807483</v>
      </c>
      <c r="O35" s="41">
        <f t="shared" si="14"/>
        <v>17824.511409076717</v>
      </c>
      <c r="P35" s="4"/>
      <c r="Q35" s="65"/>
      <c r="R35" s="4"/>
    </row>
    <row r="36" spans="1:18" s="34" customFormat="1" x14ac:dyDescent="0.3">
      <c r="A36" s="33">
        <v>1514</v>
      </c>
      <c r="B36" s="34" t="s">
        <v>159</v>
      </c>
      <c r="C36" s="36">
        <v>10904780</v>
      </c>
      <c r="D36" s="36">
        <v>2461</v>
      </c>
      <c r="E36" s="37">
        <f t="shared" si="8"/>
        <v>4431.0361641609106</v>
      </c>
      <c r="F36" s="38">
        <f t="shared" si="1"/>
        <v>1.0825950035607634</v>
      </c>
      <c r="G36" s="39">
        <f t="shared" si="2"/>
        <v>-202.83565685394404</v>
      </c>
      <c r="H36" s="39">
        <f t="shared" si="3"/>
        <v>0</v>
      </c>
      <c r="I36" s="37">
        <f t="shared" si="9"/>
        <v>-202.83565685394404</v>
      </c>
      <c r="J36" s="40">
        <f t="shared" si="10"/>
        <v>-40.265657119935746</v>
      </c>
      <c r="K36" s="37">
        <f t="shared" si="11"/>
        <v>-243.1013139738798</v>
      </c>
      <c r="L36" s="37">
        <f t="shared" si="12"/>
        <v>-499178.55151755631</v>
      </c>
      <c r="M36" s="37">
        <f t="shared" si="13"/>
        <v>-598272.33368971816</v>
      </c>
      <c r="N36" s="41">
        <f>jan!M36</f>
        <v>-602101.09159082023</v>
      </c>
      <c r="O36" s="41">
        <f t="shared" si="14"/>
        <v>3828.7579011020716</v>
      </c>
      <c r="P36" s="4"/>
      <c r="Q36" s="65"/>
      <c r="R36" s="4"/>
    </row>
    <row r="37" spans="1:18" s="34" customFormat="1" x14ac:dyDescent="0.3">
      <c r="A37" s="33">
        <v>1515</v>
      </c>
      <c r="B37" s="34" t="s">
        <v>413</v>
      </c>
      <c r="C37" s="36">
        <v>47039892</v>
      </c>
      <c r="D37" s="36">
        <v>8900</v>
      </c>
      <c r="E37" s="37">
        <f t="shared" si="8"/>
        <v>5285.3811235955054</v>
      </c>
      <c r="F37" s="38">
        <f t="shared" si="1"/>
        <v>1.2913293830907853</v>
      </c>
      <c r="G37" s="39">
        <f t="shared" si="2"/>
        <v>-715.4426325147009</v>
      </c>
      <c r="H37" s="39">
        <f t="shared" si="3"/>
        <v>0</v>
      </c>
      <c r="I37" s="37">
        <f t="shared" si="9"/>
        <v>-715.4426325147009</v>
      </c>
      <c r="J37" s="40">
        <f t="shared" si="10"/>
        <v>-40.265657119935746</v>
      </c>
      <c r="K37" s="37">
        <f t="shared" si="11"/>
        <v>-755.70828963463669</v>
      </c>
      <c r="L37" s="37">
        <f t="shared" si="12"/>
        <v>-6367439.4293808378</v>
      </c>
      <c r="M37" s="37">
        <f t="shared" si="13"/>
        <v>-6725803.7777482662</v>
      </c>
      <c r="N37" s="41">
        <f>jan!M37</f>
        <v>-6845475.1689387672</v>
      </c>
      <c r="O37" s="41">
        <f t="shared" si="14"/>
        <v>119671.39119050093</v>
      </c>
      <c r="P37" s="4"/>
      <c r="Q37" s="65"/>
      <c r="R37" s="4"/>
    </row>
    <row r="38" spans="1:18" s="34" customFormat="1" x14ac:dyDescent="0.3">
      <c r="A38" s="33">
        <v>1516</v>
      </c>
      <c r="B38" s="34" t="s">
        <v>269</v>
      </c>
      <c r="C38" s="36">
        <v>38417261</v>
      </c>
      <c r="D38" s="36">
        <v>8571</v>
      </c>
      <c r="E38" s="37">
        <f t="shared" si="8"/>
        <v>4482.2378952280951</v>
      </c>
      <c r="F38" s="38">
        <f t="shared" si="1"/>
        <v>1.0951046595810259</v>
      </c>
      <c r="G38" s="39">
        <f t="shared" si="2"/>
        <v>-233.55669549425474</v>
      </c>
      <c r="H38" s="39">
        <f t="shared" si="3"/>
        <v>0</v>
      </c>
      <c r="I38" s="37">
        <f t="shared" si="9"/>
        <v>-233.55669549425474</v>
      </c>
      <c r="J38" s="40">
        <f t="shared" si="10"/>
        <v>-40.265657119935746</v>
      </c>
      <c r="K38" s="37">
        <f t="shared" si="11"/>
        <v>-273.82235261419049</v>
      </c>
      <c r="L38" s="37">
        <f t="shared" si="12"/>
        <v>-2001814.4370812573</v>
      </c>
      <c r="M38" s="37">
        <f t="shared" si="13"/>
        <v>-2346931.3842562269</v>
      </c>
      <c r="N38" s="41">
        <f>jan!M38</f>
        <v>-2700131.9664465361</v>
      </c>
      <c r="O38" s="41">
        <f t="shared" si="14"/>
        <v>353200.58219030919</v>
      </c>
      <c r="P38" s="4"/>
      <c r="Q38" s="65"/>
      <c r="R38" s="4"/>
    </row>
    <row r="39" spans="1:18" s="34" customFormat="1" x14ac:dyDescent="0.3">
      <c r="A39" s="33">
        <v>1517</v>
      </c>
      <c r="B39" s="34" t="s">
        <v>270</v>
      </c>
      <c r="C39" s="36">
        <v>18672301</v>
      </c>
      <c r="D39" s="36">
        <v>5175</v>
      </c>
      <c r="E39" s="37">
        <f t="shared" si="8"/>
        <v>3608.1741062801934</v>
      </c>
      <c r="F39" s="38">
        <f t="shared" si="1"/>
        <v>0.88155255672032229</v>
      </c>
      <c r="G39" s="39">
        <f t="shared" si="2"/>
        <v>290.88157787448625</v>
      </c>
      <c r="H39" s="39">
        <f t="shared" si="3"/>
        <v>26.426734664298486</v>
      </c>
      <c r="I39" s="37">
        <f t="shared" si="9"/>
        <v>317.30831253878472</v>
      </c>
      <c r="J39" s="40">
        <f t="shared" si="10"/>
        <v>-40.265657119935746</v>
      </c>
      <c r="K39" s="37">
        <f t="shared" si="11"/>
        <v>277.04265541884899</v>
      </c>
      <c r="L39" s="37">
        <f t="shared" si="12"/>
        <v>1642070.5173882109</v>
      </c>
      <c r="M39" s="37">
        <f t="shared" si="13"/>
        <v>1433695.7417925436</v>
      </c>
      <c r="N39" s="41">
        <f>jan!M39</f>
        <v>1297488.3638224364</v>
      </c>
      <c r="O39" s="41">
        <f t="shared" si="14"/>
        <v>136207.37797010713</v>
      </c>
      <c r="P39" s="4"/>
      <c r="Q39" s="65"/>
      <c r="R39" s="4"/>
    </row>
    <row r="40" spans="1:18" s="34" customFormat="1" x14ac:dyDescent="0.3">
      <c r="A40" s="33">
        <v>1520</v>
      </c>
      <c r="B40" s="34" t="s">
        <v>272</v>
      </c>
      <c r="C40" s="36">
        <v>40373309</v>
      </c>
      <c r="D40" s="36">
        <v>10825</v>
      </c>
      <c r="E40" s="37">
        <f t="shared" si="8"/>
        <v>3729.635935334873</v>
      </c>
      <c r="F40" s="38">
        <f t="shared" si="1"/>
        <v>0.91122822723763763</v>
      </c>
      <c r="G40" s="39">
        <f t="shared" si="2"/>
        <v>218.00448044167851</v>
      </c>
      <c r="H40" s="39">
        <f t="shared" si="3"/>
        <v>0</v>
      </c>
      <c r="I40" s="37">
        <f t="shared" si="9"/>
        <v>218.00448044167851</v>
      </c>
      <c r="J40" s="40">
        <f t="shared" si="10"/>
        <v>-40.265657119935746</v>
      </c>
      <c r="K40" s="37">
        <f t="shared" si="11"/>
        <v>177.73882332174276</v>
      </c>
      <c r="L40" s="37">
        <f t="shared" si="12"/>
        <v>2359898.5007811701</v>
      </c>
      <c r="M40" s="37">
        <f t="shared" si="13"/>
        <v>1924022.7624578653</v>
      </c>
      <c r="N40" s="41">
        <f>jan!M40</f>
        <v>1749920.8973300969</v>
      </c>
      <c r="O40" s="41">
        <f t="shared" si="14"/>
        <v>174101.86512776837</v>
      </c>
      <c r="P40" s="4"/>
      <c r="Q40" s="65"/>
      <c r="R40" s="4"/>
    </row>
    <row r="41" spans="1:18" s="34" customFormat="1" x14ac:dyDescent="0.3">
      <c r="A41" s="33">
        <v>1525</v>
      </c>
      <c r="B41" s="34" t="s">
        <v>273</v>
      </c>
      <c r="C41" s="36">
        <v>17271745</v>
      </c>
      <c r="D41" s="36">
        <v>4523</v>
      </c>
      <c r="E41" s="37">
        <f t="shared" si="8"/>
        <v>3818.6480212248507</v>
      </c>
      <c r="F41" s="38">
        <f t="shared" si="1"/>
        <v>0.93297574539612671</v>
      </c>
      <c r="G41" s="39">
        <f t="shared" si="2"/>
        <v>164.59722890769189</v>
      </c>
      <c r="H41" s="39">
        <f t="shared" si="3"/>
        <v>0</v>
      </c>
      <c r="I41" s="37">
        <f t="shared" si="9"/>
        <v>164.59722890769189</v>
      </c>
      <c r="J41" s="40">
        <f t="shared" si="10"/>
        <v>-40.265657119935746</v>
      </c>
      <c r="K41" s="37">
        <f t="shared" si="11"/>
        <v>124.33157178775613</v>
      </c>
      <c r="L41" s="37">
        <f t="shared" si="12"/>
        <v>744473.26634949038</v>
      </c>
      <c r="M41" s="37">
        <f t="shared" si="13"/>
        <v>562351.69919602096</v>
      </c>
      <c r="N41" s="41">
        <f>jan!M41</f>
        <v>119663.84962808643</v>
      </c>
      <c r="O41" s="41">
        <f t="shared" si="14"/>
        <v>442687.84956793452</v>
      </c>
      <c r="P41" s="4"/>
      <c r="Q41" s="65"/>
      <c r="R41" s="4"/>
    </row>
    <row r="42" spans="1:18" s="34" customFormat="1" x14ac:dyDescent="0.3">
      <c r="A42" s="33">
        <v>1528</v>
      </c>
      <c r="B42" s="34" t="s">
        <v>274</v>
      </c>
      <c r="C42" s="36">
        <v>27170111</v>
      </c>
      <c r="D42" s="36">
        <v>7625</v>
      </c>
      <c r="E42" s="37">
        <f t="shared" si="8"/>
        <v>3563.2932459016392</v>
      </c>
      <c r="F42" s="38">
        <f t="shared" si="1"/>
        <v>0.87058722188638016</v>
      </c>
      <c r="G42" s="39">
        <f t="shared" si="2"/>
        <v>317.81009410161874</v>
      </c>
      <c r="H42" s="39">
        <f t="shared" si="3"/>
        <v>42.135035796792451</v>
      </c>
      <c r="I42" s="37">
        <f t="shared" si="9"/>
        <v>359.94512989841121</v>
      </c>
      <c r="J42" s="40">
        <f t="shared" si="10"/>
        <v>-40.265657119935746</v>
      </c>
      <c r="K42" s="37">
        <f t="shared" si="11"/>
        <v>319.67947277847549</v>
      </c>
      <c r="L42" s="37">
        <f t="shared" si="12"/>
        <v>2744581.6154753854</v>
      </c>
      <c r="M42" s="37">
        <f t="shared" si="13"/>
        <v>2437555.9799358756</v>
      </c>
      <c r="N42" s="41">
        <f>jan!M42</f>
        <v>1604969.4394485159</v>
      </c>
      <c r="O42" s="41">
        <f t="shared" si="14"/>
        <v>832586.54048735974</v>
      </c>
      <c r="P42" s="4"/>
      <c r="Q42" s="65"/>
      <c r="R42" s="4"/>
    </row>
    <row r="43" spans="1:18" s="34" customFormat="1" x14ac:dyDescent="0.3">
      <c r="A43" s="33">
        <v>1531</v>
      </c>
      <c r="B43" s="34" t="s">
        <v>275</v>
      </c>
      <c r="C43" s="36">
        <v>35761035</v>
      </c>
      <c r="D43" s="36">
        <v>9310</v>
      </c>
      <c r="E43" s="37">
        <f t="shared" si="8"/>
        <v>3841.142320085929</v>
      </c>
      <c r="F43" s="38">
        <f t="shared" si="1"/>
        <v>0.93847157405863491</v>
      </c>
      <c r="G43" s="39">
        <f t="shared" si="2"/>
        <v>151.10064959104491</v>
      </c>
      <c r="H43" s="39">
        <f t="shared" si="3"/>
        <v>0</v>
      </c>
      <c r="I43" s="37">
        <f t="shared" si="9"/>
        <v>151.10064959104491</v>
      </c>
      <c r="J43" s="40">
        <f t="shared" si="10"/>
        <v>-40.265657119935746</v>
      </c>
      <c r="K43" s="37">
        <f t="shared" si="11"/>
        <v>110.83499247110916</v>
      </c>
      <c r="L43" s="37">
        <f t="shared" si="12"/>
        <v>1406747.0476926281</v>
      </c>
      <c r="M43" s="37">
        <f t="shared" si="13"/>
        <v>1031873.7799060263</v>
      </c>
      <c r="N43" s="41">
        <f>jan!M43</f>
        <v>477934.36777304456</v>
      </c>
      <c r="O43" s="41">
        <f t="shared" si="14"/>
        <v>553939.4121329817</v>
      </c>
      <c r="P43" s="4"/>
      <c r="Q43" s="65"/>
      <c r="R43" s="4"/>
    </row>
    <row r="44" spans="1:18" s="34" customFormat="1" x14ac:dyDescent="0.3">
      <c r="A44" s="33">
        <v>1532</v>
      </c>
      <c r="B44" s="34" t="s">
        <v>276</v>
      </c>
      <c r="C44" s="36">
        <v>39143204</v>
      </c>
      <c r="D44" s="36">
        <v>8462</v>
      </c>
      <c r="E44" s="37">
        <f t="shared" si="8"/>
        <v>4625.762703852517</v>
      </c>
      <c r="F44" s="38">
        <f t="shared" si="1"/>
        <v>1.1301707784180943</v>
      </c>
      <c r="G44" s="39">
        <f t="shared" si="2"/>
        <v>-319.67158066890789</v>
      </c>
      <c r="H44" s="39">
        <f t="shared" si="3"/>
        <v>0</v>
      </c>
      <c r="I44" s="37">
        <f t="shared" si="9"/>
        <v>-319.67158066890789</v>
      </c>
      <c r="J44" s="40">
        <f t="shared" si="10"/>
        <v>-40.265657119935746</v>
      </c>
      <c r="K44" s="37">
        <f t="shared" si="11"/>
        <v>-359.93723778884362</v>
      </c>
      <c r="L44" s="37">
        <f t="shared" si="12"/>
        <v>-2705060.9156202986</v>
      </c>
      <c r="M44" s="37">
        <f t="shared" si="13"/>
        <v>-3045788.9061691947</v>
      </c>
      <c r="N44" s="41">
        <f>jan!M44</f>
        <v>-1683593.1735235762</v>
      </c>
      <c r="O44" s="41">
        <f t="shared" si="14"/>
        <v>-1362195.7326456185</v>
      </c>
      <c r="P44" s="4"/>
      <c r="Q44" s="65"/>
      <c r="R44" s="4"/>
    </row>
    <row r="45" spans="1:18" s="34" customFormat="1" x14ac:dyDescent="0.3">
      <c r="A45" s="33">
        <v>1535</v>
      </c>
      <c r="B45" s="34" t="s">
        <v>277</v>
      </c>
      <c r="C45" s="36">
        <v>26205969</v>
      </c>
      <c r="D45" s="36">
        <v>6532</v>
      </c>
      <c r="E45" s="37">
        <f t="shared" si="8"/>
        <v>4011.9364666258421</v>
      </c>
      <c r="F45" s="38">
        <f t="shared" si="1"/>
        <v>0.98020016367770624</v>
      </c>
      <c r="G45" s="39">
        <f t="shared" si="2"/>
        <v>48.624161667097084</v>
      </c>
      <c r="H45" s="39">
        <f t="shared" si="3"/>
        <v>0</v>
      </c>
      <c r="I45" s="37">
        <f t="shared" si="9"/>
        <v>48.624161667097084</v>
      </c>
      <c r="J45" s="40">
        <f t="shared" si="10"/>
        <v>-40.265657119935746</v>
      </c>
      <c r="K45" s="37">
        <f t="shared" si="11"/>
        <v>8.3585045471613384</v>
      </c>
      <c r="L45" s="37">
        <f t="shared" si="12"/>
        <v>317613.02400947816</v>
      </c>
      <c r="M45" s="37">
        <f t="shared" si="13"/>
        <v>54597.75170205786</v>
      </c>
      <c r="N45" s="41">
        <f>jan!M45</f>
        <v>-422038.08048404567</v>
      </c>
      <c r="O45" s="41">
        <f t="shared" si="14"/>
        <v>476635.83218610351</v>
      </c>
      <c r="P45" s="4"/>
      <c r="Q45" s="65"/>
      <c r="R45" s="4"/>
    </row>
    <row r="46" spans="1:18" s="34" customFormat="1" x14ac:dyDescent="0.3">
      <c r="A46" s="33">
        <v>1539</v>
      </c>
      <c r="B46" s="34" t="s">
        <v>278</v>
      </c>
      <c r="C46" s="36">
        <v>27327765</v>
      </c>
      <c r="D46" s="36">
        <v>7468</v>
      </c>
      <c r="E46" s="37">
        <f t="shared" si="8"/>
        <v>3659.3150776647026</v>
      </c>
      <c r="F46" s="38">
        <f t="shared" si="1"/>
        <v>0.89404736787666461</v>
      </c>
      <c r="G46" s="39">
        <f t="shared" si="2"/>
        <v>260.19699504378076</v>
      </c>
      <c r="H46" s="39">
        <f t="shared" si="3"/>
        <v>8.5273946797202811</v>
      </c>
      <c r="I46" s="37">
        <f t="shared" si="9"/>
        <v>268.72438972350102</v>
      </c>
      <c r="J46" s="40">
        <f t="shared" si="10"/>
        <v>-40.265657119935746</v>
      </c>
      <c r="K46" s="37">
        <f t="shared" si="11"/>
        <v>228.45873260356527</v>
      </c>
      <c r="L46" s="37">
        <f t="shared" si="12"/>
        <v>2006833.7424551055</v>
      </c>
      <c r="M46" s="37">
        <f t="shared" si="13"/>
        <v>1706129.8150834255</v>
      </c>
      <c r="N46" s="41">
        <f>jan!M46</f>
        <v>2198920.3239083942</v>
      </c>
      <c r="O46" s="41">
        <f t="shared" si="14"/>
        <v>-492790.50882496871</v>
      </c>
      <c r="P46" s="4"/>
      <c r="Q46" s="65"/>
      <c r="R46" s="4"/>
    </row>
    <row r="47" spans="1:18" s="34" customFormat="1" x14ac:dyDescent="0.3">
      <c r="A47" s="33">
        <v>1547</v>
      </c>
      <c r="B47" s="34" t="s">
        <v>279</v>
      </c>
      <c r="C47" s="36">
        <v>15829935</v>
      </c>
      <c r="D47" s="36">
        <v>3509</v>
      </c>
      <c r="E47" s="37">
        <f t="shared" si="8"/>
        <v>4511.2382445141066</v>
      </c>
      <c r="F47" s="38">
        <f t="shared" si="1"/>
        <v>1.1021900527205555</v>
      </c>
      <c r="G47" s="39">
        <f t="shared" si="2"/>
        <v>-250.9569050658616</v>
      </c>
      <c r="H47" s="39">
        <f t="shared" si="3"/>
        <v>0</v>
      </c>
      <c r="I47" s="37">
        <f t="shared" si="9"/>
        <v>-250.9569050658616</v>
      </c>
      <c r="J47" s="40">
        <f t="shared" si="10"/>
        <v>-40.265657119935746</v>
      </c>
      <c r="K47" s="37">
        <f t="shared" si="11"/>
        <v>-291.22256218579736</v>
      </c>
      <c r="L47" s="37">
        <f t="shared" si="12"/>
        <v>-880607.7798761084</v>
      </c>
      <c r="M47" s="37">
        <f t="shared" si="13"/>
        <v>-1021899.9707099629</v>
      </c>
      <c r="N47" s="41">
        <f>jan!M47</f>
        <v>-1058826.1226299026</v>
      </c>
      <c r="O47" s="41">
        <f t="shared" si="14"/>
        <v>36926.151919939672</v>
      </c>
      <c r="P47" s="4"/>
      <c r="Q47" s="65"/>
      <c r="R47" s="4"/>
    </row>
    <row r="48" spans="1:18" s="34" customFormat="1" x14ac:dyDescent="0.3">
      <c r="A48" s="33">
        <v>1554</v>
      </c>
      <c r="B48" s="34" t="s">
        <v>280</v>
      </c>
      <c r="C48" s="36">
        <v>23466062</v>
      </c>
      <c r="D48" s="36">
        <v>5788</v>
      </c>
      <c r="E48" s="37">
        <f t="shared" si="8"/>
        <v>4054.2608845888044</v>
      </c>
      <c r="F48" s="38">
        <f t="shared" si="1"/>
        <v>0.99054090604986822</v>
      </c>
      <c r="G48" s="39">
        <f t="shared" si="2"/>
        <v>23.22951088931968</v>
      </c>
      <c r="H48" s="39">
        <f t="shared" si="3"/>
        <v>0</v>
      </c>
      <c r="I48" s="37">
        <f t="shared" si="9"/>
        <v>23.22951088931968</v>
      </c>
      <c r="J48" s="40">
        <f t="shared" si="10"/>
        <v>-40.265657119935746</v>
      </c>
      <c r="K48" s="37">
        <f t="shared" si="11"/>
        <v>-17.036146230616065</v>
      </c>
      <c r="L48" s="37">
        <f t="shared" si="12"/>
        <v>134452.40902738232</v>
      </c>
      <c r="M48" s="37">
        <f t="shared" si="13"/>
        <v>-98605.214382805789</v>
      </c>
      <c r="N48" s="41">
        <f>jan!M48</f>
        <v>-354204.65539523284</v>
      </c>
      <c r="O48" s="41">
        <f t="shared" si="14"/>
        <v>255599.44101242704</v>
      </c>
      <c r="P48" s="4"/>
      <c r="Q48" s="65"/>
      <c r="R48" s="4"/>
    </row>
    <row r="49" spans="1:18" s="34" customFormat="1" x14ac:dyDescent="0.3">
      <c r="A49" s="33">
        <v>1557</v>
      </c>
      <c r="B49" s="34" t="s">
        <v>281</v>
      </c>
      <c r="C49" s="36">
        <v>8526563</v>
      </c>
      <c r="D49" s="36">
        <v>2629</v>
      </c>
      <c r="E49" s="37">
        <f t="shared" si="8"/>
        <v>3243.272346899962</v>
      </c>
      <c r="F49" s="38">
        <f t="shared" si="1"/>
        <v>0.79239940904557793</v>
      </c>
      <c r="G49" s="39">
        <f t="shared" si="2"/>
        <v>509.82263350262508</v>
      </c>
      <c r="H49" s="39">
        <f t="shared" si="3"/>
        <v>154.14235044737947</v>
      </c>
      <c r="I49" s="37">
        <f t="shared" si="9"/>
        <v>663.96498395000458</v>
      </c>
      <c r="J49" s="40">
        <f t="shared" si="10"/>
        <v>-40.265657119935746</v>
      </c>
      <c r="K49" s="37">
        <f t="shared" si="11"/>
        <v>623.6993268300688</v>
      </c>
      <c r="L49" s="37">
        <f t="shared" si="12"/>
        <v>1745563.9428045619</v>
      </c>
      <c r="M49" s="37">
        <f t="shared" si="13"/>
        <v>1639705.530236251</v>
      </c>
      <c r="N49" s="41">
        <f>jan!M49</f>
        <v>1346039.8041718227</v>
      </c>
      <c r="O49" s="41">
        <f t="shared" si="14"/>
        <v>293665.72606442822</v>
      </c>
      <c r="P49" s="4"/>
      <c r="Q49" s="65"/>
      <c r="R49" s="4"/>
    </row>
    <row r="50" spans="1:18" s="34" customFormat="1" x14ac:dyDescent="0.3">
      <c r="A50" s="33">
        <v>1560</v>
      </c>
      <c r="B50" s="34" t="s">
        <v>282</v>
      </c>
      <c r="C50" s="36">
        <v>9660811</v>
      </c>
      <c r="D50" s="36">
        <v>3025</v>
      </c>
      <c r="E50" s="37">
        <f t="shared" si="8"/>
        <v>3193.65652892562</v>
      </c>
      <c r="F50" s="38">
        <f t="shared" si="1"/>
        <v>0.78027722483253747</v>
      </c>
      <c r="G50" s="39">
        <f t="shared" si="2"/>
        <v>539.59212428723026</v>
      </c>
      <c r="H50" s="39">
        <f t="shared" si="3"/>
        <v>171.50788673839918</v>
      </c>
      <c r="I50" s="37">
        <f t="shared" si="9"/>
        <v>711.10001102562944</v>
      </c>
      <c r="J50" s="40">
        <f t="shared" si="10"/>
        <v>-40.265657119935746</v>
      </c>
      <c r="K50" s="37">
        <f t="shared" si="11"/>
        <v>670.83435390569366</v>
      </c>
      <c r="L50" s="37">
        <f t="shared" si="12"/>
        <v>2151077.5333525292</v>
      </c>
      <c r="M50" s="37">
        <f t="shared" si="13"/>
        <v>2029273.9205647234</v>
      </c>
      <c r="N50" s="41">
        <f>jan!M50</f>
        <v>1634050.4382730185</v>
      </c>
      <c r="O50" s="41">
        <f t="shared" si="14"/>
        <v>395223.48229170498</v>
      </c>
      <c r="P50" s="4"/>
      <c r="Q50" s="65"/>
      <c r="R50" s="4"/>
    </row>
    <row r="51" spans="1:18" s="34" customFormat="1" x14ac:dyDescent="0.3">
      <c r="A51" s="33">
        <v>1563</v>
      </c>
      <c r="B51" s="34" t="s">
        <v>283</v>
      </c>
      <c r="C51" s="36">
        <v>31871177</v>
      </c>
      <c r="D51" s="36">
        <v>7036</v>
      </c>
      <c r="E51" s="37">
        <f t="shared" si="8"/>
        <v>4529.7295338260374</v>
      </c>
      <c r="F51" s="38">
        <f t="shared" si="1"/>
        <v>1.1067078622524222</v>
      </c>
      <c r="G51" s="39">
        <f t="shared" si="2"/>
        <v>-262.05167865302008</v>
      </c>
      <c r="H51" s="39">
        <f t="shared" si="3"/>
        <v>0</v>
      </c>
      <c r="I51" s="37">
        <f t="shared" si="9"/>
        <v>-262.05167865302008</v>
      </c>
      <c r="J51" s="40">
        <f t="shared" si="10"/>
        <v>-40.265657119935746</v>
      </c>
      <c r="K51" s="37">
        <f t="shared" si="11"/>
        <v>-302.3173357729558</v>
      </c>
      <c r="L51" s="37">
        <f t="shared" si="12"/>
        <v>-1843795.6110026492</v>
      </c>
      <c r="M51" s="37">
        <f t="shared" si="13"/>
        <v>-2127104.7744985172</v>
      </c>
      <c r="N51" s="41">
        <f>jan!M51</f>
        <v>1351524.1412299823</v>
      </c>
      <c r="O51" s="41">
        <f t="shared" si="14"/>
        <v>-3478628.9157284992</v>
      </c>
      <c r="P51" s="4"/>
      <c r="Q51" s="65"/>
      <c r="R51" s="4"/>
    </row>
    <row r="52" spans="1:18" s="34" customFormat="1" x14ac:dyDescent="0.3">
      <c r="A52" s="33">
        <v>1566</v>
      </c>
      <c r="B52" s="34" t="s">
        <v>284</v>
      </c>
      <c r="C52" s="36">
        <v>22272538</v>
      </c>
      <c r="D52" s="36">
        <v>5920</v>
      </c>
      <c r="E52" s="37">
        <f t="shared" si="8"/>
        <v>3762.2530405405405</v>
      </c>
      <c r="F52" s="38">
        <f t="shared" si="1"/>
        <v>0.91919726965075865</v>
      </c>
      <c r="G52" s="39">
        <f t="shared" si="2"/>
        <v>198.43421731827803</v>
      </c>
      <c r="H52" s="39">
        <f t="shared" si="3"/>
        <v>0</v>
      </c>
      <c r="I52" s="37">
        <f t="shared" si="9"/>
        <v>198.43421731827803</v>
      </c>
      <c r="J52" s="40">
        <f t="shared" si="10"/>
        <v>-40.265657119935746</v>
      </c>
      <c r="K52" s="37">
        <f t="shared" si="11"/>
        <v>158.16856019834228</v>
      </c>
      <c r="L52" s="37">
        <f t="shared" si="12"/>
        <v>1174730.566524206</v>
      </c>
      <c r="M52" s="37">
        <f t="shared" si="13"/>
        <v>936357.87637418625</v>
      </c>
      <c r="N52" s="41">
        <f>jan!M52</f>
        <v>3590697.6315128161</v>
      </c>
      <c r="O52" s="41">
        <f t="shared" si="14"/>
        <v>-2654339.75513863</v>
      </c>
      <c r="P52" s="4"/>
      <c r="Q52" s="65"/>
      <c r="R52" s="4"/>
    </row>
    <row r="53" spans="1:18" s="34" customFormat="1" x14ac:dyDescent="0.3">
      <c r="A53" s="33">
        <v>1573</v>
      </c>
      <c r="B53" s="34" t="s">
        <v>286</v>
      </c>
      <c r="C53" s="36">
        <v>8671789</v>
      </c>
      <c r="D53" s="36">
        <v>2150</v>
      </c>
      <c r="E53" s="37">
        <f t="shared" si="8"/>
        <v>4033.3902325581394</v>
      </c>
      <c r="F53" s="38">
        <f t="shared" si="1"/>
        <v>0.98544176833751962</v>
      </c>
      <c r="G53" s="39">
        <f t="shared" si="2"/>
        <v>35.751902107718706</v>
      </c>
      <c r="H53" s="39">
        <f t="shared" si="3"/>
        <v>0</v>
      </c>
      <c r="I53" s="37">
        <f t="shared" si="9"/>
        <v>35.751902107718706</v>
      </c>
      <c r="J53" s="40">
        <f t="shared" si="10"/>
        <v>-40.265657119935746</v>
      </c>
      <c r="K53" s="37">
        <f t="shared" si="11"/>
        <v>-4.5137550122170396</v>
      </c>
      <c r="L53" s="37">
        <f t="shared" si="12"/>
        <v>76866.589531595222</v>
      </c>
      <c r="M53" s="37">
        <f t="shared" si="13"/>
        <v>-9704.5732762666357</v>
      </c>
      <c r="N53" s="41">
        <f>jan!M53</f>
        <v>-112101.50260880296</v>
      </c>
      <c r="O53" s="41">
        <f t="shared" si="14"/>
        <v>102396.92933253633</v>
      </c>
      <c r="P53" s="4"/>
      <c r="Q53" s="65"/>
      <c r="R53" s="4"/>
    </row>
    <row r="54" spans="1:18" s="34" customFormat="1" x14ac:dyDescent="0.3">
      <c r="A54" s="33">
        <v>1576</v>
      </c>
      <c r="B54" s="34" t="s">
        <v>287</v>
      </c>
      <c r="C54" s="36">
        <v>12945275</v>
      </c>
      <c r="D54" s="36">
        <v>3507</v>
      </c>
      <c r="E54" s="37">
        <f t="shared" si="8"/>
        <v>3691.2674650698605</v>
      </c>
      <c r="F54" s="38">
        <f t="shared" si="1"/>
        <v>0.90185400579951536</v>
      </c>
      <c r="G54" s="39">
        <f t="shared" si="2"/>
        <v>241.02556260068604</v>
      </c>
      <c r="H54" s="39">
        <f t="shared" si="3"/>
        <v>0</v>
      </c>
      <c r="I54" s="37">
        <f t="shared" si="9"/>
        <v>241.02556260068604</v>
      </c>
      <c r="J54" s="40">
        <f t="shared" si="10"/>
        <v>-40.265657119935746</v>
      </c>
      <c r="K54" s="37">
        <f t="shared" si="11"/>
        <v>200.75990548075029</v>
      </c>
      <c r="L54" s="37">
        <f t="shared" si="12"/>
        <v>845276.64804060594</v>
      </c>
      <c r="M54" s="37">
        <f t="shared" si="13"/>
        <v>704064.98852099129</v>
      </c>
      <c r="N54" s="41">
        <f>jan!M54</f>
        <v>546365.50109345489</v>
      </c>
      <c r="O54" s="41">
        <f t="shared" si="14"/>
        <v>157699.4874275364</v>
      </c>
      <c r="P54" s="4"/>
      <c r="Q54" s="65"/>
      <c r="R54" s="4"/>
    </row>
    <row r="55" spans="1:18" s="34" customFormat="1" x14ac:dyDescent="0.3">
      <c r="A55" s="33">
        <v>1577</v>
      </c>
      <c r="B55" s="34" t="s">
        <v>271</v>
      </c>
      <c r="C55" s="36">
        <v>35090704</v>
      </c>
      <c r="D55" s="36">
        <v>10473</v>
      </c>
      <c r="E55" s="37">
        <f t="shared" si="8"/>
        <v>3350.5876062255325</v>
      </c>
      <c r="F55" s="38">
        <f t="shared" si="1"/>
        <v>0.81861877608468459</v>
      </c>
      <c r="G55" s="39">
        <f t="shared" si="2"/>
        <v>445.43347790728285</v>
      </c>
      <c r="H55" s="39">
        <f t="shared" si="3"/>
        <v>116.58200968342982</v>
      </c>
      <c r="I55" s="37">
        <f t="shared" si="9"/>
        <v>562.01548759071261</v>
      </c>
      <c r="J55" s="40">
        <f t="shared" si="10"/>
        <v>-40.265657119935746</v>
      </c>
      <c r="K55" s="37">
        <f t="shared" si="11"/>
        <v>521.74983047077683</v>
      </c>
      <c r="L55" s="37">
        <f t="shared" si="12"/>
        <v>5885988.2015375327</v>
      </c>
      <c r="M55" s="37">
        <f t="shared" si="13"/>
        <v>5464285.9745204458</v>
      </c>
      <c r="N55" s="41">
        <f>jan!M55</f>
        <v>5359230.6821763022</v>
      </c>
      <c r="O55" s="41">
        <f t="shared" si="14"/>
        <v>105055.29234414361</v>
      </c>
      <c r="P55" s="4"/>
      <c r="Q55" s="65"/>
      <c r="R55" s="4"/>
    </row>
    <row r="56" spans="1:18" s="34" customFormat="1" x14ac:dyDescent="0.3">
      <c r="A56" s="33">
        <v>1578</v>
      </c>
      <c r="B56" s="34" t="s">
        <v>414</v>
      </c>
      <c r="C56" s="36">
        <v>12855405</v>
      </c>
      <c r="D56" s="36">
        <v>2549</v>
      </c>
      <c r="E56" s="37">
        <f t="shared" si="8"/>
        <v>5043.3130639466453</v>
      </c>
      <c r="F56" s="38">
        <f t="shared" si="1"/>
        <v>1.2321870826922665</v>
      </c>
      <c r="G56" s="39">
        <f t="shared" si="2"/>
        <v>-570.20179672538484</v>
      </c>
      <c r="H56" s="39">
        <f t="shared" si="3"/>
        <v>0</v>
      </c>
      <c r="I56" s="37">
        <f t="shared" si="9"/>
        <v>-570.20179672538484</v>
      </c>
      <c r="J56" s="40">
        <f t="shared" si="10"/>
        <v>-40.265657119935746</v>
      </c>
      <c r="K56" s="37">
        <f t="shared" si="11"/>
        <v>-610.46745384532062</v>
      </c>
      <c r="L56" s="37">
        <f t="shared" si="12"/>
        <v>-1453444.379853006</v>
      </c>
      <c r="M56" s="37">
        <f t="shared" si="13"/>
        <v>-1556081.5398517223</v>
      </c>
      <c r="N56" s="41">
        <f>jan!M56</f>
        <v>1501107.8841513796</v>
      </c>
      <c r="O56" s="41">
        <f t="shared" si="14"/>
        <v>-3057189.4240031019</v>
      </c>
      <c r="P56" s="4"/>
      <c r="Q56" s="65"/>
      <c r="R56" s="4"/>
    </row>
    <row r="57" spans="1:18" s="34" customFormat="1" x14ac:dyDescent="0.3">
      <c r="A57" s="33">
        <v>1579</v>
      </c>
      <c r="B57" s="34" t="s">
        <v>415</v>
      </c>
      <c r="C57" s="36">
        <v>46337823</v>
      </c>
      <c r="D57" s="36">
        <v>13279</v>
      </c>
      <c r="E57" s="37">
        <f t="shared" si="8"/>
        <v>3489.556668423827</v>
      </c>
      <c r="F57" s="38">
        <f t="shared" si="1"/>
        <v>0.85257183058743169</v>
      </c>
      <c r="G57" s="39">
        <f t="shared" si="2"/>
        <v>362.05204058830611</v>
      </c>
      <c r="H57" s="39">
        <f t="shared" si="3"/>
        <v>67.94283791402674</v>
      </c>
      <c r="I57" s="37">
        <f t="shared" si="9"/>
        <v>429.99487850233288</v>
      </c>
      <c r="J57" s="40">
        <f t="shared" si="10"/>
        <v>-40.265657119935746</v>
      </c>
      <c r="K57" s="37">
        <f t="shared" si="11"/>
        <v>389.72922138239716</v>
      </c>
      <c r="L57" s="37">
        <f t="shared" si="12"/>
        <v>5709901.9916324783</v>
      </c>
      <c r="M57" s="37">
        <f t="shared" si="13"/>
        <v>5175214.3307368523</v>
      </c>
      <c r="N57" s="41">
        <f>jan!M57</f>
        <v>4226532.5318933595</v>
      </c>
      <c r="O57" s="41">
        <f t="shared" si="14"/>
        <v>948681.79884349275</v>
      </c>
      <c r="P57" s="4"/>
      <c r="Q57" s="65"/>
      <c r="R57" s="4"/>
    </row>
    <row r="58" spans="1:18" s="34" customFormat="1" x14ac:dyDescent="0.3">
      <c r="A58" s="33">
        <v>1804</v>
      </c>
      <c r="B58" s="34" t="s">
        <v>288</v>
      </c>
      <c r="C58" s="36">
        <v>218558971</v>
      </c>
      <c r="D58" s="36">
        <v>52357</v>
      </c>
      <c r="E58" s="37">
        <f t="shared" si="8"/>
        <v>4174.3982848520736</v>
      </c>
      <c r="F58" s="38">
        <f t="shared" si="1"/>
        <v>1.0198929908551666</v>
      </c>
      <c r="G58" s="39">
        <f t="shared" si="2"/>
        <v>-48.852929268641851</v>
      </c>
      <c r="H58" s="39">
        <f t="shared" si="3"/>
        <v>0</v>
      </c>
      <c r="I58" s="37">
        <f t="shared" si="9"/>
        <v>-48.852929268641851</v>
      </c>
      <c r="J58" s="40">
        <f t="shared" si="10"/>
        <v>-40.265657119935746</v>
      </c>
      <c r="K58" s="37">
        <f t="shared" si="11"/>
        <v>-89.118586388577597</v>
      </c>
      <c r="L58" s="37">
        <f t="shared" si="12"/>
        <v>-2557792.8177182814</v>
      </c>
      <c r="M58" s="37">
        <f t="shared" si="13"/>
        <v>-4665981.8275467576</v>
      </c>
      <c r="N58" s="41">
        <f>jan!M58</f>
        <v>-7690686.7419019016</v>
      </c>
      <c r="O58" s="41">
        <f t="shared" si="14"/>
        <v>3024704.9143551439</v>
      </c>
      <c r="P58" s="4"/>
      <c r="Q58" s="65"/>
      <c r="R58" s="4"/>
    </row>
    <row r="59" spans="1:18" s="34" customFormat="1" x14ac:dyDescent="0.3">
      <c r="A59" s="33">
        <v>1806</v>
      </c>
      <c r="B59" s="34" t="s">
        <v>289</v>
      </c>
      <c r="C59" s="36">
        <v>88134935</v>
      </c>
      <c r="D59" s="36">
        <v>21845</v>
      </c>
      <c r="E59" s="37">
        <f t="shared" si="8"/>
        <v>4034.5587090867475</v>
      </c>
      <c r="F59" s="38">
        <f t="shared" si="1"/>
        <v>0.98572725164318087</v>
      </c>
      <c r="G59" s="39">
        <f t="shared" si="2"/>
        <v>35.05081619055381</v>
      </c>
      <c r="H59" s="39">
        <f t="shared" si="3"/>
        <v>0</v>
      </c>
      <c r="I59" s="37">
        <f t="shared" si="9"/>
        <v>35.05081619055381</v>
      </c>
      <c r="J59" s="40">
        <f t="shared" si="10"/>
        <v>-40.265657119935746</v>
      </c>
      <c r="K59" s="37">
        <f t="shared" si="11"/>
        <v>-5.2148409293819356</v>
      </c>
      <c r="L59" s="37">
        <f t="shared" si="12"/>
        <v>765685.07968264795</v>
      </c>
      <c r="M59" s="37">
        <f t="shared" si="13"/>
        <v>-113918.20010234838</v>
      </c>
      <c r="N59" s="41">
        <f>jan!M59</f>
        <v>3923286.7816328839</v>
      </c>
      <c r="O59" s="41">
        <f t="shared" si="14"/>
        <v>-4037204.9817352323</v>
      </c>
      <c r="P59" s="4"/>
      <c r="Q59" s="65"/>
      <c r="R59" s="4"/>
    </row>
    <row r="60" spans="1:18" s="34" customFormat="1" x14ac:dyDescent="0.3">
      <c r="A60" s="33">
        <v>1811</v>
      </c>
      <c r="B60" s="34" t="s">
        <v>290</v>
      </c>
      <c r="C60" s="36">
        <v>7420627</v>
      </c>
      <c r="D60" s="36">
        <v>1426</v>
      </c>
      <c r="E60" s="37">
        <f t="shared" si="8"/>
        <v>5203.8057503506316</v>
      </c>
      <c r="F60" s="38">
        <f t="shared" si="1"/>
        <v>1.2713988096951543</v>
      </c>
      <c r="G60" s="39">
        <f t="shared" si="2"/>
        <v>-666.49740856777657</v>
      </c>
      <c r="H60" s="39">
        <f t="shared" si="3"/>
        <v>0</v>
      </c>
      <c r="I60" s="37">
        <f t="shared" si="9"/>
        <v>-666.49740856777657</v>
      </c>
      <c r="J60" s="40">
        <f t="shared" si="10"/>
        <v>-40.265657119935746</v>
      </c>
      <c r="K60" s="37">
        <f t="shared" si="11"/>
        <v>-706.76306568771236</v>
      </c>
      <c r="L60" s="37">
        <f t="shared" si="12"/>
        <v>-950425.30461764941</v>
      </c>
      <c r="M60" s="37">
        <f t="shared" si="13"/>
        <v>-1007844.1316706778</v>
      </c>
      <c r="N60" s="41">
        <f>jan!M60</f>
        <v>1058556.5293644047</v>
      </c>
      <c r="O60" s="41">
        <f t="shared" si="14"/>
        <v>-2066400.6610350825</v>
      </c>
      <c r="P60" s="4"/>
      <c r="Q60" s="65"/>
      <c r="R60" s="4"/>
    </row>
    <row r="61" spans="1:18" s="34" customFormat="1" x14ac:dyDescent="0.3">
      <c r="A61" s="33">
        <v>1812</v>
      </c>
      <c r="B61" s="34" t="s">
        <v>291</v>
      </c>
      <c r="C61" s="36">
        <v>5551843</v>
      </c>
      <c r="D61" s="36">
        <v>1975</v>
      </c>
      <c r="E61" s="37">
        <f t="shared" si="8"/>
        <v>2811.0597468354431</v>
      </c>
      <c r="F61" s="38">
        <f t="shared" si="1"/>
        <v>0.68680081224548584</v>
      </c>
      <c r="G61" s="39">
        <f t="shared" si="2"/>
        <v>769.15019354133642</v>
      </c>
      <c r="H61" s="39">
        <f t="shared" si="3"/>
        <v>305.4167604699611</v>
      </c>
      <c r="I61" s="37">
        <f t="shared" si="9"/>
        <v>1074.5669540112976</v>
      </c>
      <c r="J61" s="40">
        <f t="shared" si="10"/>
        <v>-40.265657119935746</v>
      </c>
      <c r="K61" s="37">
        <f t="shared" si="11"/>
        <v>1034.301296891362</v>
      </c>
      <c r="L61" s="37">
        <f t="shared" si="12"/>
        <v>2122269.734172313</v>
      </c>
      <c r="M61" s="37">
        <f t="shared" si="13"/>
        <v>2042745.06136044</v>
      </c>
      <c r="N61" s="41">
        <f>jan!M61</f>
        <v>1798070.2630046979</v>
      </c>
      <c r="O61" s="41">
        <f t="shared" si="14"/>
        <v>244674.79835574212</v>
      </c>
      <c r="P61" s="4"/>
      <c r="Q61" s="65"/>
      <c r="R61" s="4"/>
    </row>
    <row r="62" spans="1:18" s="34" customFormat="1" x14ac:dyDescent="0.3">
      <c r="A62" s="33">
        <v>1813</v>
      </c>
      <c r="B62" s="34" t="s">
        <v>292</v>
      </c>
      <c r="C62" s="36">
        <v>26640773</v>
      </c>
      <c r="D62" s="36">
        <v>7917</v>
      </c>
      <c r="E62" s="37">
        <f t="shared" si="8"/>
        <v>3365.0085891120375</v>
      </c>
      <c r="F62" s="38">
        <f t="shared" si="1"/>
        <v>0.82214212444858181</v>
      </c>
      <c r="G62" s="39">
        <f t="shared" si="2"/>
        <v>436.7808881753798</v>
      </c>
      <c r="H62" s="39">
        <f t="shared" si="3"/>
        <v>111.53466567315306</v>
      </c>
      <c r="I62" s="37">
        <f t="shared" si="9"/>
        <v>548.31555384853289</v>
      </c>
      <c r="J62" s="40">
        <f t="shared" si="10"/>
        <v>-40.265657119935746</v>
      </c>
      <c r="K62" s="37">
        <f t="shared" si="11"/>
        <v>508.04989672859716</v>
      </c>
      <c r="L62" s="37">
        <f t="shared" si="12"/>
        <v>4341014.2398188347</v>
      </c>
      <c r="M62" s="37">
        <f t="shared" si="13"/>
        <v>4022231.0324003035</v>
      </c>
      <c r="N62" s="41">
        <f>jan!M62</f>
        <v>3163566.9075231347</v>
      </c>
      <c r="O62" s="41">
        <f t="shared" si="14"/>
        <v>858664.1248771688</v>
      </c>
      <c r="P62" s="4"/>
      <c r="Q62" s="65"/>
      <c r="R62" s="4"/>
    </row>
    <row r="63" spans="1:18" s="34" customFormat="1" x14ac:dyDescent="0.3">
      <c r="A63" s="33">
        <v>1815</v>
      </c>
      <c r="B63" s="34" t="s">
        <v>293</v>
      </c>
      <c r="C63" s="36">
        <v>3229987</v>
      </c>
      <c r="D63" s="36">
        <v>1200</v>
      </c>
      <c r="E63" s="37">
        <f t="shared" si="8"/>
        <v>2691.6558333333332</v>
      </c>
      <c r="F63" s="38">
        <f t="shared" si="1"/>
        <v>0.65762793362885097</v>
      </c>
      <c r="G63" s="39">
        <f t="shared" si="2"/>
        <v>840.79254164260237</v>
      </c>
      <c r="H63" s="39">
        <f t="shared" si="3"/>
        <v>347.20813019569954</v>
      </c>
      <c r="I63" s="37">
        <f t="shared" si="9"/>
        <v>1188.000671838302</v>
      </c>
      <c r="J63" s="40">
        <f t="shared" si="10"/>
        <v>-40.265657119935746</v>
      </c>
      <c r="K63" s="37">
        <f t="shared" si="11"/>
        <v>1147.7350147183663</v>
      </c>
      <c r="L63" s="37">
        <f t="shared" si="12"/>
        <v>1425600.8062059623</v>
      </c>
      <c r="M63" s="37">
        <f t="shared" si="13"/>
        <v>1377282.0176620395</v>
      </c>
      <c r="N63" s="41">
        <f>jan!M63</f>
        <v>1216733.050306652</v>
      </c>
      <c r="O63" s="41">
        <f t="shared" si="14"/>
        <v>160548.96735538752</v>
      </c>
      <c r="P63" s="4"/>
      <c r="Q63" s="65"/>
      <c r="R63" s="4"/>
    </row>
    <row r="64" spans="1:18" s="34" customFormat="1" x14ac:dyDescent="0.3">
      <c r="A64" s="33">
        <v>1816</v>
      </c>
      <c r="B64" s="34" t="s">
        <v>294</v>
      </c>
      <c r="C64" s="36">
        <v>1351333</v>
      </c>
      <c r="D64" s="36">
        <v>462</v>
      </c>
      <c r="E64" s="37">
        <f t="shared" si="8"/>
        <v>2924.9632034632036</v>
      </c>
      <c r="F64" s="38">
        <f t="shared" si="1"/>
        <v>0.71462981396541758</v>
      </c>
      <c r="G64" s="39">
        <f t="shared" si="2"/>
        <v>700.80811956468017</v>
      </c>
      <c r="H64" s="39">
        <f t="shared" si="3"/>
        <v>265.55055065024493</v>
      </c>
      <c r="I64" s="37">
        <f t="shared" si="9"/>
        <v>966.35867021492504</v>
      </c>
      <c r="J64" s="40">
        <f t="shared" si="10"/>
        <v>-40.265657119935746</v>
      </c>
      <c r="K64" s="37">
        <f t="shared" si="11"/>
        <v>926.09301309498926</v>
      </c>
      <c r="L64" s="37">
        <f t="shared" si="12"/>
        <v>446457.7056392954</v>
      </c>
      <c r="M64" s="37">
        <f t="shared" si="13"/>
        <v>427854.97204988502</v>
      </c>
      <c r="N64" s="41">
        <f>jan!M64</f>
        <v>437219.07311806094</v>
      </c>
      <c r="O64" s="41">
        <f t="shared" si="14"/>
        <v>-9364.1010681759217</v>
      </c>
      <c r="P64" s="4"/>
      <c r="Q64" s="65"/>
      <c r="R64" s="4"/>
    </row>
    <row r="65" spans="1:18" s="34" customFormat="1" x14ac:dyDescent="0.3">
      <c r="A65" s="33">
        <v>1818</v>
      </c>
      <c r="B65" s="34" t="s">
        <v>416</v>
      </c>
      <c r="C65" s="36">
        <v>5815472</v>
      </c>
      <c r="D65" s="36">
        <v>1777</v>
      </c>
      <c r="E65" s="37">
        <f t="shared" si="8"/>
        <v>3272.6347777152505</v>
      </c>
      <c r="F65" s="38">
        <f t="shared" si="1"/>
        <v>0.79957326629145975</v>
      </c>
      <c r="G65" s="39">
        <f t="shared" si="2"/>
        <v>492.20517501345199</v>
      </c>
      <c r="H65" s="39">
        <f t="shared" si="3"/>
        <v>143.8654996620285</v>
      </c>
      <c r="I65" s="37">
        <f t="shared" si="9"/>
        <v>636.07067467548052</v>
      </c>
      <c r="J65" s="40">
        <f t="shared" si="10"/>
        <v>-40.265657119935746</v>
      </c>
      <c r="K65" s="37">
        <f t="shared" si="11"/>
        <v>595.80501755554474</v>
      </c>
      <c r="L65" s="37">
        <f t="shared" si="12"/>
        <v>1130297.5888983288</v>
      </c>
      <c r="M65" s="37">
        <f t="shared" si="13"/>
        <v>1058745.516196203</v>
      </c>
      <c r="N65" s="41">
        <f>jan!M65</f>
        <v>785360.24595410016</v>
      </c>
      <c r="O65" s="41">
        <f t="shared" si="14"/>
        <v>273385.27024210279</v>
      </c>
      <c r="P65" s="4"/>
      <c r="Q65" s="65"/>
      <c r="R65" s="4"/>
    </row>
    <row r="66" spans="1:18" s="34" customFormat="1" x14ac:dyDescent="0.3">
      <c r="A66" s="33">
        <v>1820</v>
      </c>
      <c r="B66" s="34" t="s">
        <v>295</v>
      </c>
      <c r="C66" s="36">
        <v>25827210</v>
      </c>
      <c r="D66" s="36">
        <v>7447</v>
      </c>
      <c r="E66" s="37">
        <f t="shared" si="8"/>
        <v>3468.1361622129716</v>
      </c>
      <c r="F66" s="38">
        <f t="shared" si="1"/>
        <v>0.84733835197464635</v>
      </c>
      <c r="G66" s="39">
        <f t="shared" si="2"/>
        <v>374.90434431481935</v>
      </c>
      <c r="H66" s="39">
        <f t="shared" si="3"/>
        <v>75.440015087826112</v>
      </c>
      <c r="I66" s="37">
        <f t="shared" si="9"/>
        <v>450.34435940264547</v>
      </c>
      <c r="J66" s="40">
        <f t="shared" si="10"/>
        <v>-40.265657119935746</v>
      </c>
      <c r="K66" s="37">
        <f t="shared" si="11"/>
        <v>410.07870228270974</v>
      </c>
      <c r="L66" s="37">
        <f t="shared" si="12"/>
        <v>3353714.4444715008</v>
      </c>
      <c r="M66" s="37">
        <f t="shared" si="13"/>
        <v>3053856.0958993393</v>
      </c>
      <c r="N66" s="41">
        <f>jan!M66</f>
        <v>1947514.8024030293</v>
      </c>
      <c r="O66" s="41">
        <f t="shared" si="14"/>
        <v>1106341.29349631</v>
      </c>
      <c r="P66" s="4"/>
      <c r="Q66" s="65"/>
      <c r="R66" s="4"/>
    </row>
    <row r="67" spans="1:18" s="34" customFormat="1" x14ac:dyDescent="0.3">
      <c r="A67" s="33">
        <v>1822</v>
      </c>
      <c r="B67" s="34" t="s">
        <v>296</v>
      </c>
      <c r="C67" s="36">
        <v>6378572</v>
      </c>
      <c r="D67" s="36">
        <v>2294</v>
      </c>
      <c r="E67" s="37">
        <f t="shared" si="8"/>
        <v>2780.5457715780294</v>
      </c>
      <c r="F67" s="38">
        <f t="shared" si="1"/>
        <v>0.67934560855754478</v>
      </c>
      <c r="G67" s="39">
        <f t="shared" si="2"/>
        <v>787.45857869578469</v>
      </c>
      <c r="H67" s="39">
        <f t="shared" si="3"/>
        <v>316.09665181005585</v>
      </c>
      <c r="I67" s="37">
        <f t="shared" si="9"/>
        <v>1103.5552305058404</v>
      </c>
      <c r="J67" s="40">
        <f t="shared" si="10"/>
        <v>-40.265657119935746</v>
      </c>
      <c r="K67" s="37">
        <f t="shared" si="11"/>
        <v>1063.2895733859048</v>
      </c>
      <c r="L67" s="37">
        <f t="shared" si="12"/>
        <v>2531555.6987803979</v>
      </c>
      <c r="M67" s="37">
        <f t="shared" si="13"/>
        <v>2439186.2813472655</v>
      </c>
      <c r="N67" s="41">
        <f>jan!M67</f>
        <v>2194636.3515862157</v>
      </c>
      <c r="O67" s="41">
        <f t="shared" si="14"/>
        <v>244549.9297610498</v>
      </c>
      <c r="P67" s="4"/>
      <c r="Q67" s="65"/>
      <c r="R67" s="4"/>
    </row>
    <row r="68" spans="1:18" s="34" customFormat="1" x14ac:dyDescent="0.3">
      <c r="A68" s="33">
        <v>1824</v>
      </c>
      <c r="B68" s="34" t="s">
        <v>297</v>
      </c>
      <c r="C68" s="36">
        <v>46540098</v>
      </c>
      <c r="D68" s="36">
        <v>13278</v>
      </c>
      <c r="E68" s="37">
        <f t="shared" si="8"/>
        <v>3505.0533212833257</v>
      </c>
      <c r="F68" s="38">
        <f t="shared" si="1"/>
        <v>0.85635798767035087</v>
      </c>
      <c r="G68" s="39">
        <f t="shared" si="2"/>
        <v>352.75404887260692</v>
      </c>
      <c r="H68" s="39">
        <f t="shared" si="3"/>
        <v>62.519009413202205</v>
      </c>
      <c r="I68" s="37">
        <f t="shared" si="9"/>
        <v>415.2730582858091</v>
      </c>
      <c r="J68" s="40">
        <f t="shared" si="10"/>
        <v>-40.265657119935746</v>
      </c>
      <c r="K68" s="37">
        <f t="shared" si="11"/>
        <v>375.00740116587338</v>
      </c>
      <c r="L68" s="37">
        <f t="shared" si="12"/>
        <v>5513995.6679189736</v>
      </c>
      <c r="M68" s="37">
        <f t="shared" si="13"/>
        <v>4979348.272680467</v>
      </c>
      <c r="N68" s="41">
        <f>jan!M68</f>
        <v>4706294.1403931016</v>
      </c>
      <c r="O68" s="41">
        <f t="shared" si="14"/>
        <v>273054.13228736538</v>
      </c>
      <c r="P68" s="4"/>
      <c r="Q68" s="65"/>
      <c r="R68" s="4"/>
    </row>
    <row r="69" spans="1:18" s="34" customFormat="1" x14ac:dyDescent="0.3">
      <c r="A69" s="33">
        <v>1825</v>
      </c>
      <c r="B69" s="34" t="s">
        <v>298</v>
      </c>
      <c r="C69" s="36">
        <v>5469595</v>
      </c>
      <c r="D69" s="36">
        <v>1482</v>
      </c>
      <c r="E69" s="37">
        <f t="shared" si="8"/>
        <v>3690.6848852901485</v>
      </c>
      <c r="F69" s="38">
        <f t="shared" si="1"/>
        <v>0.90171166934923019</v>
      </c>
      <c r="G69" s="39">
        <f t="shared" si="2"/>
        <v>241.37511046851321</v>
      </c>
      <c r="H69" s="39">
        <f t="shared" si="3"/>
        <v>0</v>
      </c>
      <c r="I69" s="37">
        <f t="shared" si="9"/>
        <v>241.37511046851321</v>
      </c>
      <c r="J69" s="40">
        <f t="shared" si="10"/>
        <v>-40.265657119935746</v>
      </c>
      <c r="K69" s="37">
        <f t="shared" si="11"/>
        <v>201.10945334857746</v>
      </c>
      <c r="L69" s="37">
        <f t="shared" si="12"/>
        <v>357717.91371433658</v>
      </c>
      <c r="M69" s="37">
        <f t="shared" si="13"/>
        <v>298044.20986259182</v>
      </c>
      <c r="N69" s="41">
        <f>jan!M69</f>
        <v>1258663.3033787149</v>
      </c>
      <c r="O69" s="41">
        <f t="shared" si="14"/>
        <v>-960619.09351612313</v>
      </c>
      <c r="P69" s="4"/>
      <c r="Q69" s="65"/>
      <c r="R69" s="4"/>
    </row>
    <row r="70" spans="1:18" s="34" customFormat="1" x14ac:dyDescent="0.3">
      <c r="A70" s="33">
        <v>1826</v>
      </c>
      <c r="B70" s="34" t="s">
        <v>417</v>
      </c>
      <c r="C70" s="36">
        <v>5055429</v>
      </c>
      <c r="D70" s="36">
        <v>1297</v>
      </c>
      <c r="E70" s="37">
        <f t="shared" si="8"/>
        <v>3897.786430223593</v>
      </c>
      <c r="F70" s="38">
        <f t="shared" si="1"/>
        <v>0.95231091735088114</v>
      </c>
      <c r="G70" s="39">
        <f t="shared" si="2"/>
        <v>117.1141835084465</v>
      </c>
      <c r="H70" s="39">
        <f t="shared" si="3"/>
        <v>0</v>
      </c>
      <c r="I70" s="37">
        <f t="shared" si="9"/>
        <v>117.1141835084465</v>
      </c>
      <c r="J70" s="40">
        <f t="shared" si="10"/>
        <v>-40.265657119935746</v>
      </c>
      <c r="K70" s="37">
        <f t="shared" si="11"/>
        <v>76.848526388510749</v>
      </c>
      <c r="L70" s="37">
        <f t="shared" si="12"/>
        <v>151897.0960104551</v>
      </c>
      <c r="M70" s="37">
        <f t="shared" si="13"/>
        <v>99672.538725898441</v>
      </c>
      <c r="N70" s="41">
        <f>jan!M70</f>
        <v>1135672.1258314396</v>
      </c>
      <c r="O70" s="41">
        <f t="shared" si="14"/>
        <v>-1035999.5871055411</v>
      </c>
      <c r="P70" s="4"/>
      <c r="Q70" s="65"/>
      <c r="R70" s="4"/>
    </row>
    <row r="71" spans="1:18" s="34" customFormat="1" x14ac:dyDescent="0.3">
      <c r="A71" s="33">
        <v>1827</v>
      </c>
      <c r="B71" s="34" t="s">
        <v>299</v>
      </c>
      <c r="C71" s="36">
        <v>4768780</v>
      </c>
      <c r="D71" s="36">
        <v>1371</v>
      </c>
      <c r="E71" s="37">
        <f t="shared" si="8"/>
        <v>3478.3223924142962</v>
      </c>
      <c r="F71" s="38">
        <f t="shared" si="1"/>
        <v>0.84982706150273979</v>
      </c>
      <c r="G71" s="39">
        <f t="shared" si="2"/>
        <v>368.79260619402459</v>
      </c>
      <c r="H71" s="39">
        <f t="shared" si="3"/>
        <v>71.874834517362501</v>
      </c>
      <c r="I71" s="37">
        <f t="shared" si="9"/>
        <v>440.66744071138709</v>
      </c>
      <c r="J71" s="40">
        <f t="shared" si="10"/>
        <v>-40.265657119935746</v>
      </c>
      <c r="K71" s="37">
        <f t="shared" si="11"/>
        <v>400.40178359145136</v>
      </c>
      <c r="L71" s="37">
        <f t="shared" si="12"/>
        <v>604155.06121531175</v>
      </c>
      <c r="M71" s="37">
        <f t="shared" si="13"/>
        <v>548950.84530387982</v>
      </c>
      <c r="N71" s="41">
        <f>jan!M71</f>
        <v>427074.49685034959</v>
      </c>
      <c r="O71" s="41">
        <f t="shared" si="14"/>
        <v>121876.34845353023</v>
      </c>
      <c r="P71" s="4"/>
      <c r="Q71" s="65"/>
      <c r="R71" s="4"/>
    </row>
    <row r="72" spans="1:18" s="34" customFormat="1" x14ac:dyDescent="0.3">
      <c r="A72" s="33">
        <v>1828</v>
      </c>
      <c r="B72" s="34" t="s">
        <v>300</v>
      </c>
      <c r="C72" s="36">
        <v>5667439</v>
      </c>
      <c r="D72" s="36">
        <v>1761</v>
      </c>
      <c r="E72" s="37">
        <f t="shared" si="8"/>
        <v>3218.3072118114706</v>
      </c>
      <c r="F72" s="38">
        <f t="shared" ref="F72:F135" si="15">IF(ISNUMBER(C72),E72/E$365,"")</f>
        <v>0.78629990330725408</v>
      </c>
      <c r="G72" s="39">
        <f t="shared" ref="G72:G135" si="16">(E$365-E72)*0.6</f>
        <v>524.80171455571997</v>
      </c>
      <c r="H72" s="39">
        <f t="shared" ref="H72:H135" si="17">IF(E72&gt;=E$365*0.9,0,IF(E72&lt;0.9*E$365,(E$365*0.9-E72)*0.35))</f>
        <v>162.88014772835149</v>
      </c>
      <c r="I72" s="37">
        <f t="shared" si="9"/>
        <v>687.68186228407149</v>
      </c>
      <c r="J72" s="40">
        <f t="shared" si="10"/>
        <v>-40.265657119935746</v>
      </c>
      <c r="K72" s="37">
        <f t="shared" si="11"/>
        <v>647.4162051641357</v>
      </c>
      <c r="L72" s="37">
        <f t="shared" si="12"/>
        <v>1211007.7594822499</v>
      </c>
      <c r="M72" s="37">
        <f t="shared" si="13"/>
        <v>1140099.9372940429</v>
      </c>
      <c r="N72" s="41">
        <f>jan!M72</f>
        <v>937890.83195001155</v>
      </c>
      <c r="O72" s="41">
        <f t="shared" si="14"/>
        <v>202209.10534403136</v>
      </c>
      <c r="P72" s="4"/>
      <c r="Q72" s="65"/>
      <c r="R72" s="4"/>
    </row>
    <row r="73" spans="1:18" s="34" customFormat="1" x14ac:dyDescent="0.3">
      <c r="A73" s="33">
        <v>1832</v>
      </c>
      <c r="B73" s="34" t="s">
        <v>301</v>
      </c>
      <c r="C73" s="36">
        <v>29586747</v>
      </c>
      <c r="D73" s="36">
        <v>4454</v>
      </c>
      <c r="E73" s="37">
        <f t="shared" ref="E73:E136" si="18">(C73)/D73</f>
        <v>6642.7361921867987</v>
      </c>
      <c r="F73" s="38">
        <f t="shared" si="15"/>
        <v>1.6229596747142523</v>
      </c>
      <c r="G73" s="39">
        <f t="shared" si="16"/>
        <v>-1529.8556736694768</v>
      </c>
      <c r="H73" s="39">
        <f t="shared" si="17"/>
        <v>0</v>
      </c>
      <c r="I73" s="37">
        <f t="shared" ref="I73:I136" si="19">G73+H73</f>
        <v>-1529.8556736694768</v>
      </c>
      <c r="J73" s="40">
        <f t="shared" ref="J73:J136" si="20">I$367</f>
        <v>-40.265657119935746</v>
      </c>
      <c r="K73" s="37">
        <f t="shared" ref="K73:K136" si="21">I73+J73</f>
        <v>-1570.1213307894125</v>
      </c>
      <c r="L73" s="37">
        <f t="shared" ref="L73:L136" si="22">(I73*D73)</f>
        <v>-6813977.1705238493</v>
      </c>
      <c r="M73" s="37">
        <f t="shared" ref="M73:M136" si="23">(K73*D73)</f>
        <v>-6993320.4073360432</v>
      </c>
      <c r="N73" s="41">
        <f>jan!M73</f>
        <v>3130916.3921381896</v>
      </c>
      <c r="O73" s="41">
        <f t="shared" ref="O73:O136" si="24">M73-N73</f>
        <v>-10124236.799474232</v>
      </c>
      <c r="P73" s="4"/>
      <c r="Q73" s="65"/>
      <c r="R73" s="4"/>
    </row>
    <row r="74" spans="1:18" s="34" customFormat="1" x14ac:dyDescent="0.3">
      <c r="A74" s="33">
        <v>1833</v>
      </c>
      <c r="B74" s="34" t="s">
        <v>302</v>
      </c>
      <c r="C74" s="36">
        <v>108878572</v>
      </c>
      <c r="D74" s="36">
        <v>26184</v>
      </c>
      <c r="E74" s="37">
        <f t="shared" si="18"/>
        <v>4158.2100519401165</v>
      </c>
      <c r="F74" s="38">
        <f t="shared" si="15"/>
        <v>1.0159378662708287</v>
      </c>
      <c r="G74" s="39">
        <f t="shared" si="16"/>
        <v>-39.139989521467577</v>
      </c>
      <c r="H74" s="39">
        <f t="shared" si="17"/>
        <v>0</v>
      </c>
      <c r="I74" s="37">
        <f t="shared" si="19"/>
        <v>-39.139989521467577</v>
      </c>
      <c r="J74" s="40">
        <f t="shared" si="20"/>
        <v>-40.265657119935746</v>
      </c>
      <c r="K74" s="37">
        <f t="shared" si="21"/>
        <v>-79.405646641403322</v>
      </c>
      <c r="L74" s="37">
        <f t="shared" si="22"/>
        <v>-1024841.485630107</v>
      </c>
      <c r="M74" s="37">
        <f t="shared" si="23"/>
        <v>-2079157.4516585045</v>
      </c>
      <c r="N74" s="41">
        <f>jan!M74</f>
        <v>4218346.4138098154</v>
      </c>
      <c r="O74" s="41">
        <f t="shared" si="24"/>
        <v>-6297503.8654683195</v>
      </c>
      <c r="P74" s="4"/>
      <c r="Q74" s="65"/>
      <c r="R74" s="4"/>
    </row>
    <row r="75" spans="1:18" s="34" customFormat="1" x14ac:dyDescent="0.3">
      <c r="A75" s="33">
        <v>1834</v>
      </c>
      <c r="B75" s="34" t="s">
        <v>303</v>
      </c>
      <c r="C75" s="36">
        <v>7856749</v>
      </c>
      <c r="D75" s="36">
        <v>1890</v>
      </c>
      <c r="E75" s="37">
        <f t="shared" si="18"/>
        <v>4157.0100529100528</v>
      </c>
      <c r="F75" s="38">
        <f t="shared" si="15"/>
        <v>1.0156446813573918</v>
      </c>
      <c r="G75" s="39">
        <f t="shared" si="16"/>
        <v>-38.419990103429335</v>
      </c>
      <c r="H75" s="39">
        <f t="shared" si="17"/>
        <v>0</v>
      </c>
      <c r="I75" s="37">
        <f t="shared" si="19"/>
        <v>-38.419990103429335</v>
      </c>
      <c r="J75" s="40">
        <f t="shared" si="20"/>
        <v>-40.265657119935746</v>
      </c>
      <c r="K75" s="37">
        <f t="shared" si="21"/>
        <v>-78.685647223365081</v>
      </c>
      <c r="L75" s="37">
        <f t="shared" si="22"/>
        <v>-72613.781295481444</v>
      </c>
      <c r="M75" s="37">
        <f t="shared" si="23"/>
        <v>-148715.87325216</v>
      </c>
      <c r="N75" s="41">
        <f>jan!M75</f>
        <v>-316236.21857238951</v>
      </c>
      <c r="O75" s="41">
        <f t="shared" si="24"/>
        <v>167520.34532022951</v>
      </c>
      <c r="P75" s="4"/>
      <c r="Q75" s="65"/>
      <c r="R75" s="4"/>
    </row>
    <row r="76" spans="1:18" s="34" customFormat="1" x14ac:dyDescent="0.3">
      <c r="A76" s="33">
        <v>1835</v>
      </c>
      <c r="B76" s="34" t="s">
        <v>304</v>
      </c>
      <c r="C76" s="36">
        <v>1684614</v>
      </c>
      <c r="D76" s="36">
        <v>435</v>
      </c>
      <c r="E76" s="37">
        <f t="shared" si="18"/>
        <v>3872.6758620689657</v>
      </c>
      <c r="F76" s="38">
        <f t="shared" si="15"/>
        <v>0.94617587926641555</v>
      </c>
      <c r="G76" s="39">
        <f t="shared" si="16"/>
        <v>132.18052440122293</v>
      </c>
      <c r="H76" s="39">
        <f t="shared" si="17"/>
        <v>0</v>
      </c>
      <c r="I76" s="37">
        <f t="shared" si="19"/>
        <v>132.18052440122293</v>
      </c>
      <c r="J76" s="40">
        <f t="shared" si="20"/>
        <v>-40.265657119935746</v>
      </c>
      <c r="K76" s="37">
        <f t="shared" si="21"/>
        <v>91.914867281287172</v>
      </c>
      <c r="L76" s="37">
        <f t="shared" si="22"/>
        <v>57498.528114531975</v>
      </c>
      <c r="M76" s="37">
        <f t="shared" si="23"/>
        <v>39982.96726735992</v>
      </c>
      <c r="N76" s="41">
        <f>jan!M76</f>
        <v>-1521.0598301531029</v>
      </c>
      <c r="O76" s="41">
        <f t="shared" si="24"/>
        <v>41504.027097513026</v>
      </c>
      <c r="P76" s="4"/>
      <c r="Q76" s="65"/>
      <c r="R76" s="4"/>
    </row>
    <row r="77" spans="1:18" s="34" customFormat="1" x14ac:dyDescent="0.3">
      <c r="A77" s="33">
        <v>1836</v>
      </c>
      <c r="B77" s="34" t="s">
        <v>305</v>
      </c>
      <c r="C77" s="36">
        <v>4514233</v>
      </c>
      <c r="D77" s="36">
        <v>1213</v>
      </c>
      <c r="E77" s="37">
        <f t="shared" si="18"/>
        <v>3721.5441055234955</v>
      </c>
      <c r="F77" s="38">
        <f t="shared" si="15"/>
        <v>0.90925122362066979</v>
      </c>
      <c r="G77" s="39">
        <f t="shared" si="16"/>
        <v>222.85957832850499</v>
      </c>
      <c r="H77" s="39">
        <f t="shared" si="17"/>
        <v>0</v>
      </c>
      <c r="I77" s="37">
        <f t="shared" si="19"/>
        <v>222.85957832850499</v>
      </c>
      <c r="J77" s="40">
        <f t="shared" si="20"/>
        <v>-40.265657119935746</v>
      </c>
      <c r="K77" s="37">
        <f t="shared" si="21"/>
        <v>182.59392120856924</v>
      </c>
      <c r="L77" s="37">
        <f t="shared" si="22"/>
        <v>270328.66851247655</v>
      </c>
      <c r="M77" s="37">
        <f t="shared" si="23"/>
        <v>221486.42642599449</v>
      </c>
      <c r="N77" s="41">
        <f>jan!M77</f>
        <v>689816.639809974</v>
      </c>
      <c r="O77" s="41">
        <f t="shared" si="24"/>
        <v>-468330.21338397951</v>
      </c>
      <c r="P77" s="4"/>
      <c r="Q77" s="65"/>
      <c r="R77" s="4"/>
    </row>
    <row r="78" spans="1:18" s="34" customFormat="1" x14ac:dyDescent="0.3">
      <c r="A78" s="33">
        <v>1837</v>
      </c>
      <c r="B78" s="34" t="s">
        <v>306</v>
      </c>
      <c r="C78" s="36">
        <v>34695000</v>
      </c>
      <c r="D78" s="36">
        <v>6288</v>
      </c>
      <c r="E78" s="37">
        <f t="shared" si="18"/>
        <v>5517.6526717557254</v>
      </c>
      <c r="F78" s="38">
        <f t="shared" si="15"/>
        <v>1.3480781904107082</v>
      </c>
      <c r="G78" s="39">
        <f t="shared" si="16"/>
        <v>-854.80556141083287</v>
      </c>
      <c r="H78" s="39">
        <f t="shared" si="17"/>
        <v>0</v>
      </c>
      <c r="I78" s="37">
        <f t="shared" si="19"/>
        <v>-854.80556141083287</v>
      </c>
      <c r="J78" s="40">
        <f t="shared" si="20"/>
        <v>-40.265657119935746</v>
      </c>
      <c r="K78" s="37">
        <f t="shared" si="21"/>
        <v>-895.07121853076865</v>
      </c>
      <c r="L78" s="37">
        <f t="shared" si="22"/>
        <v>-5375017.3701513167</v>
      </c>
      <c r="M78" s="37">
        <f t="shared" si="23"/>
        <v>-5628207.822121473</v>
      </c>
      <c r="N78" s="41">
        <f>jan!M78</f>
        <v>650726.21376551059</v>
      </c>
      <c r="O78" s="41">
        <f t="shared" si="24"/>
        <v>-6278934.0358869834</v>
      </c>
      <c r="P78" s="4"/>
      <c r="Q78" s="65"/>
      <c r="R78" s="4"/>
    </row>
    <row r="79" spans="1:18" s="34" customFormat="1" x14ac:dyDescent="0.3">
      <c r="A79" s="33">
        <v>1838</v>
      </c>
      <c r="B79" s="34" t="s">
        <v>307</v>
      </c>
      <c r="C79" s="36">
        <v>8464616</v>
      </c>
      <c r="D79" s="36">
        <v>1950</v>
      </c>
      <c r="E79" s="37">
        <f t="shared" si="18"/>
        <v>4340.8287179487179</v>
      </c>
      <c r="F79" s="38">
        <f t="shared" si="15"/>
        <v>1.0605554338223862</v>
      </c>
      <c r="G79" s="39">
        <f t="shared" si="16"/>
        <v>-148.7111891266284</v>
      </c>
      <c r="H79" s="39">
        <f t="shared" si="17"/>
        <v>0</v>
      </c>
      <c r="I79" s="37">
        <f t="shared" si="19"/>
        <v>-148.7111891266284</v>
      </c>
      <c r="J79" s="40">
        <f t="shared" si="20"/>
        <v>-40.265657119935746</v>
      </c>
      <c r="K79" s="37">
        <f t="shared" si="21"/>
        <v>-188.97684624656415</v>
      </c>
      <c r="L79" s="37">
        <f t="shared" si="22"/>
        <v>-289986.81879692536</v>
      </c>
      <c r="M79" s="37">
        <f t="shared" si="23"/>
        <v>-368504.85018080007</v>
      </c>
      <c r="N79" s="41">
        <f>jan!M79</f>
        <v>601450.72549830913</v>
      </c>
      <c r="O79" s="41">
        <f t="shared" si="24"/>
        <v>-969955.5756791092</v>
      </c>
      <c r="P79" s="4"/>
      <c r="Q79" s="65"/>
      <c r="R79" s="4"/>
    </row>
    <row r="80" spans="1:18" s="34" customFormat="1" x14ac:dyDescent="0.3">
      <c r="A80" s="33">
        <v>1839</v>
      </c>
      <c r="B80" s="34" t="s">
        <v>308</v>
      </c>
      <c r="C80" s="36">
        <v>6185351</v>
      </c>
      <c r="D80" s="36">
        <v>1017</v>
      </c>
      <c r="E80" s="37">
        <f t="shared" si="18"/>
        <v>6081.9577187807272</v>
      </c>
      <c r="F80" s="38">
        <f t="shared" si="15"/>
        <v>1.4859497404861914</v>
      </c>
      <c r="G80" s="39">
        <f t="shared" si="16"/>
        <v>-1193.3885896258339</v>
      </c>
      <c r="H80" s="39">
        <f t="shared" si="17"/>
        <v>0</v>
      </c>
      <c r="I80" s="37">
        <f t="shared" si="19"/>
        <v>-1193.3885896258339</v>
      </c>
      <c r="J80" s="40">
        <f t="shared" si="20"/>
        <v>-40.265657119935746</v>
      </c>
      <c r="K80" s="37">
        <f t="shared" si="21"/>
        <v>-1233.6542467457696</v>
      </c>
      <c r="L80" s="37">
        <f t="shared" si="22"/>
        <v>-1213676.195649473</v>
      </c>
      <c r="M80" s="37">
        <f t="shared" si="23"/>
        <v>-1254626.3689404477</v>
      </c>
      <c r="N80" s="41">
        <f>jan!M80</f>
        <v>1212808.7557598876</v>
      </c>
      <c r="O80" s="41">
        <f t="shared" si="24"/>
        <v>-2467435.1247003353</v>
      </c>
      <c r="P80" s="4"/>
      <c r="Q80" s="65"/>
      <c r="R80" s="4"/>
    </row>
    <row r="81" spans="1:18" s="34" customFormat="1" x14ac:dyDescent="0.3">
      <c r="A81" s="33">
        <v>1840</v>
      </c>
      <c r="B81" s="34" t="s">
        <v>309</v>
      </c>
      <c r="C81" s="36">
        <v>15168914</v>
      </c>
      <c r="D81" s="36">
        <v>4671</v>
      </c>
      <c r="E81" s="37">
        <f t="shared" si="18"/>
        <v>3247.4660672232926</v>
      </c>
      <c r="F81" s="38">
        <f t="shared" si="15"/>
        <v>0.79342402281539781</v>
      </c>
      <c r="G81" s="39">
        <f t="shared" si="16"/>
        <v>507.30640130862673</v>
      </c>
      <c r="H81" s="39">
        <f t="shared" si="17"/>
        <v>152.67454833421377</v>
      </c>
      <c r="I81" s="37">
        <f t="shared" si="19"/>
        <v>659.98094964284053</v>
      </c>
      <c r="J81" s="40">
        <f t="shared" si="20"/>
        <v>-40.265657119935746</v>
      </c>
      <c r="K81" s="37">
        <f t="shared" si="21"/>
        <v>619.71529252290475</v>
      </c>
      <c r="L81" s="37">
        <f t="shared" si="22"/>
        <v>3082771.0157817081</v>
      </c>
      <c r="M81" s="37">
        <f t="shared" si="23"/>
        <v>2894690.1313744881</v>
      </c>
      <c r="N81" s="41">
        <f>jan!M81</f>
        <v>2579318.2476936425</v>
      </c>
      <c r="O81" s="41">
        <f t="shared" si="24"/>
        <v>315371.88368084561</v>
      </c>
      <c r="P81" s="4"/>
      <c r="Q81" s="65"/>
      <c r="R81" s="4"/>
    </row>
    <row r="82" spans="1:18" s="34" customFormat="1" x14ac:dyDescent="0.3">
      <c r="A82" s="33">
        <v>1841</v>
      </c>
      <c r="B82" s="34" t="s">
        <v>418</v>
      </c>
      <c r="C82" s="36">
        <v>40371443</v>
      </c>
      <c r="D82" s="36">
        <v>9739</v>
      </c>
      <c r="E82" s="37">
        <f t="shared" si="18"/>
        <v>4145.3376116644422</v>
      </c>
      <c r="F82" s="38">
        <f t="shared" si="15"/>
        <v>1.012792859322162</v>
      </c>
      <c r="G82" s="39">
        <f t="shared" si="16"/>
        <v>-31.416525356062991</v>
      </c>
      <c r="H82" s="39">
        <f t="shared" si="17"/>
        <v>0</v>
      </c>
      <c r="I82" s="37">
        <f t="shared" si="19"/>
        <v>-31.416525356062991</v>
      </c>
      <c r="J82" s="40">
        <f t="shared" si="20"/>
        <v>-40.265657119935746</v>
      </c>
      <c r="K82" s="37">
        <f t="shared" si="21"/>
        <v>-71.682182475998729</v>
      </c>
      <c r="L82" s="37">
        <f t="shared" si="22"/>
        <v>-305965.54044269747</v>
      </c>
      <c r="M82" s="37">
        <f t="shared" si="23"/>
        <v>-698112.77513375168</v>
      </c>
      <c r="N82" s="41">
        <f>jan!M82</f>
        <v>2649433.6709887334</v>
      </c>
      <c r="O82" s="41">
        <f t="shared" si="24"/>
        <v>-3347546.4461224852</v>
      </c>
      <c r="P82" s="4"/>
      <c r="Q82" s="65"/>
      <c r="R82" s="4"/>
    </row>
    <row r="83" spans="1:18" s="34" customFormat="1" x14ac:dyDescent="0.3">
      <c r="A83" s="33">
        <v>1845</v>
      </c>
      <c r="B83" s="34" t="s">
        <v>310</v>
      </c>
      <c r="C83" s="36">
        <v>14025091</v>
      </c>
      <c r="D83" s="36">
        <v>1926</v>
      </c>
      <c r="E83" s="37">
        <f t="shared" si="18"/>
        <v>7281.9787123572169</v>
      </c>
      <c r="F83" s="38">
        <f t="shared" si="15"/>
        <v>1.7791400200694645</v>
      </c>
      <c r="G83" s="39">
        <f t="shared" si="16"/>
        <v>-1913.4011857717278</v>
      </c>
      <c r="H83" s="39">
        <f t="shared" si="17"/>
        <v>0</v>
      </c>
      <c r="I83" s="37">
        <f t="shared" si="19"/>
        <v>-1913.4011857717278</v>
      </c>
      <c r="J83" s="40">
        <f t="shared" si="20"/>
        <v>-40.265657119935746</v>
      </c>
      <c r="K83" s="37">
        <f t="shared" si="21"/>
        <v>-1953.6668428916635</v>
      </c>
      <c r="L83" s="37">
        <f t="shared" si="22"/>
        <v>-3685210.6837963476</v>
      </c>
      <c r="M83" s="37">
        <f t="shared" si="23"/>
        <v>-3762762.3394093439</v>
      </c>
      <c r="N83" s="41">
        <f>jan!M83</f>
        <v>869657.82949217607</v>
      </c>
      <c r="O83" s="41">
        <f t="shared" si="24"/>
        <v>-4632420.1689015198</v>
      </c>
      <c r="P83" s="4"/>
      <c r="Q83" s="65"/>
      <c r="R83" s="4"/>
    </row>
    <row r="84" spans="1:18" s="34" customFormat="1" x14ac:dyDescent="0.3">
      <c r="A84" s="33">
        <v>1848</v>
      </c>
      <c r="B84" s="34" t="s">
        <v>311</v>
      </c>
      <c r="C84" s="36">
        <v>8816761</v>
      </c>
      <c r="D84" s="36">
        <v>2608</v>
      </c>
      <c r="E84" s="37">
        <f t="shared" si="18"/>
        <v>3380.659892638037</v>
      </c>
      <c r="F84" s="38">
        <f t="shared" si="15"/>
        <v>0.82596606593060051</v>
      </c>
      <c r="G84" s="39">
        <f t="shared" si="16"/>
        <v>427.39010605978007</v>
      </c>
      <c r="H84" s="39">
        <f t="shared" si="17"/>
        <v>106.05670943905322</v>
      </c>
      <c r="I84" s="37">
        <f t="shared" si="19"/>
        <v>533.4468154988333</v>
      </c>
      <c r="J84" s="40">
        <f t="shared" si="20"/>
        <v>-40.265657119935746</v>
      </c>
      <c r="K84" s="37">
        <f t="shared" si="21"/>
        <v>493.18115837889758</v>
      </c>
      <c r="L84" s="37">
        <f t="shared" si="22"/>
        <v>1391229.2948209574</v>
      </c>
      <c r="M84" s="37">
        <f t="shared" si="23"/>
        <v>1286216.4610521649</v>
      </c>
      <c r="N84" s="41">
        <f>jan!M84</f>
        <v>1016024.6326664559</v>
      </c>
      <c r="O84" s="41">
        <f t="shared" si="24"/>
        <v>270191.82838570897</v>
      </c>
      <c r="P84" s="4"/>
      <c r="Q84" s="65"/>
      <c r="R84" s="4"/>
    </row>
    <row r="85" spans="1:18" s="34" customFormat="1" x14ac:dyDescent="0.3">
      <c r="A85" s="33">
        <v>1851</v>
      </c>
      <c r="B85" s="34" t="s">
        <v>312</v>
      </c>
      <c r="C85" s="36">
        <v>6910309</v>
      </c>
      <c r="D85" s="36">
        <v>2034</v>
      </c>
      <c r="E85" s="37">
        <f t="shared" si="18"/>
        <v>3397.3987217305803</v>
      </c>
      <c r="F85" s="38">
        <f t="shared" si="15"/>
        <v>0.83005571270162315</v>
      </c>
      <c r="G85" s="39">
        <f t="shared" si="16"/>
        <v>417.34680860425414</v>
      </c>
      <c r="H85" s="39">
        <f t="shared" si="17"/>
        <v>100.19811925666308</v>
      </c>
      <c r="I85" s="37">
        <f t="shared" si="19"/>
        <v>517.54492786091726</v>
      </c>
      <c r="J85" s="40">
        <f t="shared" si="20"/>
        <v>-40.265657119935746</v>
      </c>
      <c r="K85" s="37">
        <f t="shared" si="21"/>
        <v>477.27927074098153</v>
      </c>
      <c r="L85" s="37">
        <f t="shared" si="22"/>
        <v>1052686.3832691058</v>
      </c>
      <c r="M85" s="37">
        <f t="shared" si="23"/>
        <v>970786.03668715642</v>
      </c>
      <c r="N85" s="41">
        <f>jan!M85</f>
        <v>706070.01151977503</v>
      </c>
      <c r="O85" s="41">
        <f t="shared" si="24"/>
        <v>264716.02516738139</v>
      </c>
      <c r="P85" s="4"/>
      <c r="Q85" s="65"/>
      <c r="R85" s="4"/>
    </row>
    <row r="86" spans="1:18" s="34" customFormat="1" x14ac:dyDescent="0.3">
      <c r="A86" s="33">
        <v>1853</v>
      </c>
      <c r="B86" s="34" t="s">
        <v>314</v>
      </c>
      <c r="C86" s="36">
        <v>4108865</v>
      </c>
      <c r="D86" s="36">
        <v>1348</v>
      </c>
      <c r="E86" s="37">
        <f t="shared" si="18"/>
        <v>3048.1194362017804</v>
      </c>
      <c r="F86" s="38">
        <f t="shared" si="15"/>
        <v>0.74471946281516865</v>
      </c>
      <c r="G86" s="39">
        <f t="shared" si="16"/>
        <v>626.91437992153408</v>
      </c>
      <c r="H86" s="39">
        <f t="shared" si="17"/>
        <v>222.44586919174301</v>
      </c>
      <c r="I86" s="37">
        <f t="shared" si="19"/>
        <v>849.36024911327706</v>
      </c>
      <c r="J86" s="40">
        <f t="shared" si="20"/>
        <v>-40.265657119935746</v>
      </c>
      <c r="K86" s="37">
        <f t="shared" si="21"/>
        <v>809.09459199334128</v>
      </c>
      <c r="L86" s="37">
        <f t="shared" si="22"/>
        <v>1144937.6158046974</v>
      </c>
      <c r="M86" s="37">
        <f t="shared" si="23"/>
        <v>1090659.510007024</v>
      </c>
      <c r="N86" s="41">
        <f>jan!M86</f>
        <v>1074889.9923444723</v>
      </c>
      <c r="O86" s="41">
        <f t="shared" si="24"/>
        <v>15769.51766255172</v>
      </c>
      <c r="P86" s="4"/>
      <c r="Q86" s="65"/>
      <c r="R86" s="4"/>
    </row>
    <row r="87" spans="1:18" s="34" customFormat="1" x14ac:dyDescent="0.3">
      <c r="A87" s="33">
        <v>1856</v>
      </c>
      <c r="B87" s="34" t="s">
        <v>315</v>
      </c>
      <c r="C87" s="36">
        <v>1870211</v>
      </c>
      <c r="D87" s="36">
        <v>498</v>
      </c>
      <c r="E87" s="37">
        <f t="shared" si="18"/>
        <v>3755.4437751004016</v>
      </c>
      <c r="F87" s="38">
        <f t="shared" si="15"/>
        <v>0.9175336233905369</v>
      </c>
      <c r="G87" s="39">
        <f t="shared" si="16"/>
        <v>202.51977658236137</v>
      </c>
      <c r="H87" s="39">
        <f t="shared" si="17"/>
        <v>0</v>
      </c>
      <c r="I87" s="37">
        <f t="shared" si="19"/>
        <v>202.51977658236137</v>
      </c>
      <c r="J87" s="40">
        <f t="shared" si="20"/>
        <v>-40.265657119935746</v>
      </c>
      <c r="K87" s="37">
        <f t="shared" si="21"/>
        <v>162.25411946242562</v>
      </c>
      <c r="L87" s="37">
        <f t="shared" si="22"/>
        <v>100854.84873801596</v>
      </c>
      <c r="M87" s="37">
        <f t="shared" si="23"/>
        <v>80802.551492287952</v>
      </c>
      <c r="N87" s="41">
        <f>jan!M87</f>
        <v>156611.96712726052</v>
      </c>
      <c r="O87" s="41">
        <f t="shared" si="24"/>
        <v>-75809.415634972567</v>
      </c>
      <c r="P87" s="4"/>
      <c r="Q87" s="65"/>
      <c r="R87" s="4"/>
    </row>
    <row r="88" spans="1:18" s="34" customFormat="1" x14ac:dyDescent="0.3">
      <c r="A88" s="33">
        <v>1857</v>
      </c>
      <c r="B88" s="34" t="s">
        <v>316</v>
      </c>
      <c r="C88" s="36">
        <v>3057224</v>
      </c>
      <c r="D88" s="36">
        <v>728</v>
      </c>
      <c r="E88" s="37">
        <f t="shared" si="18"/>
        <v>4199.4835164835167</v>
      </c>
      <c r="F88" s="38">
        <f t="shared" si="15"/>
        <v>1.0260218386959983</v>
      </c>
      <c r="G88" s="39">
        <f t="shared" si="16"/>
        <v>-63.904068247507709</v>
      </c>
      <c r="H88" s="39">
        <f t="shared" si="17"/>
        <v>0</v>
      </c>
      <c r="I88" s="37">
        <f t="shared" si="19"/>
        <v>-63.904068247507709</v>
      </c>
      <c r="J88" s="40">
        <f t="shared" si="20"/>
        <v>-40.265657119935746</v>
      </c>
      <c r="K88" s="37">
        <f t="shared" si="21"/>
        <v>-104.16972536744345</v>
      </c>
      <c r="L88" s="37">
        <f t="shared" si="22"/>
        <v>-46522.161684185616</v>
      </c>
      <c r="M88" s="37">
        <f t="shared" si="23"/>
        <v>-75835.560067498824</v>
      </c>
      <c r="N88" s="41">
        <f>jan!M88</f>
        <v>-112550.8353019575</v>
      </c>
      <c r="O88" s="41">
        <f t="shared" si="24"/>
        <v>36715.275234458677</v>
      </c>
      <c r="P88" s="4"/>
      <c r="Q88" s="65"/>
      <c r="R88" s="4"/>
    </row>
    <row r="89" spans="1:18" s="34" customFormat="1" x14ac:dyDescent="0.3">
      <c r="A89" s="33">
        <v>1859</v>
      </c>
      <c r="B89" s="34" t="s">
        <v>317</v>
      </c>
      <c r="C89" s="36">
        <v>5068845</v>
      </c>
      <c r="D89" s="36">
        <v>1272</v>
      </c>
      <c r="E89" s="37">
        <f t="shared" si="18"/>
        <v>3984.941037735849</v>
      </c>
      <c r="F89" s="38">
        <f t="shared" si="15"/>
        <v>0.97360461461140324</v>
      </c>
      <c r="G89" s="39">
        <f t="shared" si="16"/>
        <v>64.821419001092906</v>
      </c>
      <c r="H89" s="39">
        <f t="shared" si="17"/>
        <v>0</v>
      </c>
      <c r="I89" s="37">
        <f t="shared" si="19"/>
        <v>64.821419001092906</v>
      </c>
      <c r="J89" s="40">
        <f t="shared" si="20"/>
        <v>-40.265657119935746</v>
      </c>
      <c r="K89" s="37">
        <f t="shared" si="21"/>
        <v>24.55576188115716</v>
      </c>
      <c r="L89" s="37">
        <f t="shared" si="22"/>
        <v>82452.844969390178</v>
      </c>
      <c r="M89" s="37">
        <f t="shared" si="23"/>
        <v>31234.929112831909</v>
      </c>
      <c r="N89" s="41">
        <f>jan!M89</f>
        <v>-35862.688055068473</v>
      </c>
      <c r="O89" s="41">
        <f t="shared" si="24"/>
        <v>67097.617167900375</v>
      </c>
      <c r="P89" s="4"/>
      <c r="Q89" s="65"/>
      <c r="R89" s="4"/>
    </row>
    <row r="90" spans="1:18" s="34" customFormat="1" x14ac:dyDescent="0.3">
      <c r="A90" s="33">
        <v>1860</v>
      </c>
      <c r="B90" s="34" t="s">
        <v>318</v>
      </c>
      <c r="C90" s="36">
        <v>40746987</v>
      </c>
      <c r="D90" s="36">
        <v>11433</v>
      </c>
      <c r="E90" s="37">
        <f t="shared" si="18"/>
        <v>3563.980320125951</v>
      </c>
      <c r="F90" s="38">
        <f t="shared" si="15"/>
        <v>0.87075508851954642</v>
      </c>
      <c r="G90" s="39">
        <f t="shared" si="16"/>
        <v>317.3978495670317</v>
      </c>
      <c r="H90" s="39">
        <f t="shared" si="17"/>
        <v>41.894559818283319</v>
      </c>
      <c r="I90" s="37">
        <f t="shared" si="19"/>
        <v>359.29240938531501</v>
      </c>
      <c r="J90" s="40">
        <f t="shared" si="20"/>
        <v>-40.265657119935746</v>
      </c>
      <c r="K90" s="37">
        <f t="shared" si="21"/>
        <v>319.02675226537929</v>
      </c>
      <c r="L90" s="37">
        <f t="shared" si="22"/>
        <v>4107790.1165023064</v>
      </c>
      <c r="M90" s="37">
        <f t="shared" si="23"/>
        <v>3647432.8586500813</v>
      </c>
      <c r="N90" s="41">
        <f>jan!M90</f>
        <v>4131810.0724216253</v>
      </c>
      <c r="O90" s="41">
        <f t="shared" si="24"/>
        <v>-484377.21377154393</v>
      </c>
      <c r="P90" s="4"/>
      <c r="Q90" s="65"/>
      <c r="R90" s="4"/>
    </row>
    <row r="91" spans="1:18" s="34" customFormat="1" x14ac:dyDescent="0.3">
      <c r="A91" s="33">
        <v>1865</v>
      </c>
      <c r="B91" s="34" t="s">
        <v>319</v>
      </c>
      <c r="C91" s="36">
        <v>35616103</v>
      </c>
      <c r="D91" s="36">
        <v>9608</v>
      </c>
      <c r="E91" s="37">
        <f t="shared" si="18"/>
        <v>3706.921627810158</v>
      </c>
      <c r="F91" s="38">
        <f t="shared" si="15"/>
        <v>0.90567864584751245</v>
      </c>
      <c r="G91" s="39">
        <f t="shared" si="16"/>
        <v>231.6330649565075</v>
      </c>
      <c r="H91" s="39">
        <f t="shared" si="17"/>
        <v>0</v>
      </c>
      <c r="I91" s="37">
        <f t="shared" si="19"/>
        <v>231.6330649565075</v>
      </c>
      <c r="J91" s="40">
        <f t="shared" si="20"/>
        <v>-40.265657119935746</v>
      </c>
      <c r="K91" s="37">
        <f t="shared" si="21"/>
        <v>191.36740783657174</v>
      </c>
      <c r="L91" s="37">
        <f t="shared" si="22"/>
        <v>2225530.4881021241</v>
      </c>
      <c r="M91" s="37">
        <f t="shared" si="23"/>
        <v>1838658.0544937814</v>
      </c>
      <c r="N91" s="41">
        <f>jan!M91</f>
        <v>1416463.6329928481</v>
      </c>
      <c r="O91" s="41">
        <f t="shared" si="24"/>
        <v>422194.42150093336</v>
      </c>
      <c r="P91" s="4"/>
      <c r="Q91" s="65"/>
      <c r="R91" s="4"/>
    </row>
    <row r="92" spans="1:18" s="34" customFormat="1" x14ac:dyDescent="0.3">
      <c r="A92" s="33">
        <v>1866</v>
      </c>
      <c r="B92" s="34" t="s">
        <v>320</v>
      </c>
      <c r="C92" s="36">
        <v>27630012</v>
      </c>
      <c r="D92" s="36">
        <v>8061</v>
      </c>
      <c r="E92" s="37">
        <f t="shared" si="18"/>
        <v>3427.6159285448457</v>
      </c>
      <c r="F92" s="38">
        <f t="shared" si="15"/>
        <v>0.83743840963902916</v>
      </c>
      <c r="G92" s="39">
        <f t="shared" si="16"/>
        <v>399.2164845156949</v>
      </c>
      <c r="H92" s="39">
        <f t="shared" si="17"/>
        <v>89.62209687167018</v>
      </c>
      <c r="I92" s="37">
        <f t="shared" si="19"/>
        <v>488.83858138736508</v>
      </c>
      <c r="J92" s="40">
        <f t="shared" si="20"/>
        <v>-40.265657119935746</v>
      </c>
      <c r="K92" s="37">
        <f t="shared" si="21"/>
        <v>448.57292426742936</v>
      </c>
      <c r="L92" s="37">
        <f t="shared" si="22"/>
        <v>3940527.8045635498</v>
      </c>
      <c r="M92" s="37">
        <f t="shared" si="23"/>
        <v>3615946.342519748</v>
      </c>
      <c r="N92" s="41">
        <f>jan!M92</f>
        <v>3162917.4835599326</v>
      </c>
      <c r="O92" s="41">
        <f t="shared" si="24"/>
        <v>453028.85895981546</v>
      </c>
      <c r="P92" s="4"/>
      <c r="Q92" s="65"/>
      <c r="R92" s="4"/>
    </row>
    <row r="93" spans="1:18" s="34" customFormat="1" x14ac:dyDescent="0.3">
      <c r="A93" s="33">
        <v>1867</v>
      </c>
      <c r="B93" s="34" t="s">
        <v>170</v>
      </c>
      <c r="C93" s="36">
        <v>8550398</v>
      </c>
      <c r="D93" s="36">
        <v>2569</v>
      </c>
      <c r="E93" s="37">
        <f t="shared" si="18"/>
        <v>3328.2981704943559</v>
      </c>
      <c r="F93" s="38">
        <f t="shared" si="15"/>
        <v>0.81317299977847157</v>
      </c>
      <c r="G93" s="39">
        <f t="shared" si="16"/>
        <v>458.80713934598879</v>
      </c>
      <c r="H93" s="39">
        <f t="shared" si="17"/>
        <v>124.38331218934162</v>
      </c>
      <c r="I93" s="37">
        <f t="shared" si="19"/>
        <v>583.19045153533045</v>
      </c>
      <c r="J93" s="40">
        <f t="shared" si="20"/>
        <v>-40.265657119935746</v>
      </c>
      <c r="K93" s="37">
        <f t="shared" si="21"/>
        <v>542.92479441539467</v>
      </c>
      <c r="L93" s="37">
        <f t="shared" si="22"/>
        <v>1498216.269994264</v>
      </c>
      <c r="M93" s="37">
        <f t="shared" si="23"/>
        <v>1394773.7968531488</v>
      </c>
      <c r="N93" s="41">
        <f>jan!M93</f>
        <v>1345264.7641564901</v>
      </c>
      <c r="O93" s="41">
        <f t="shared" si="24"/>
        <v>49509.032696658745</v>
      </c>
      <c r="P93" s="4"/>
      <c r="Q93" s="65"/>
      <c r="R93" s="4"/>
    </row>
    <row r="94" spans="1:18" s="34" customFormat="1" x14ac:dyDescent="0.3">
      <c r="A94" s="33">
        <v>1868</v>
      </c>
      <c r="B94" s="34" t="s">
        <v>321</v>
      </c>
      <c r="C94" s="36">
        <v>18951564</v>
      </c>
      <c r="D94" s="36">
        <v>4410</v>
      </c>
      <c r="E94" s="37">
        <f t="shared" si="18"/>
        <v>4297.4068027210888</v>
      </c>
      <c r="F94" s="38">
        <f t="shared" si="15"/>
        <v>1.0499465498663754</v>
      </c>
      <c r="G94" s="39">
        <f t="shared" si="16"/>
        <v>-122.65803999005092</v>
      </c>
      <c r="H94" s="39">
        <f t="shared" si="17"/>
        <v>0</v>
      </c>
      <c r="I94" s="37">
        <f t="shared" si="19"/>
        <v>-122.65803999005092</v>
      </c>
      <c r="J94" s="40">
        <f t="shared" si="20"/>
        <v>-40.265657119935746</v>
      </c>
      <c r="K94" s="37">
        <f t="shared" si="21"/>
        <v>-162.92369710998668</v>
      </c>
      <c r="L94" s="37">
        <f t="shared" si="22"/>
        <v>-540921.9563561246</v>
      </c>
      <c r="M94" s="37">
        <f t="shared" si="23"/>
        <v>-718493.50425504125</v>
      </c>
      <c r="N94" s="41">
        <f>jan!M94</f>
        <v>-640630.91000224149</v>
      </c>
      <c r="O94" s="41">
        <f t="shared" si="24"/>
        <v>-77862.594252799754</v>
      </c>
      <c r="P94" s="4"/>
      <c r="Q94" s="65"/>
      <c r="R94" s="4"/>
    </row>
    <row r="95" spans="1:18" s="34" customFormat="1" x14ac:dyDescent="0.3">
      <c r="A95" s="33">
        <v>1870</v>
      </c>
      <c r="B95" s="34" t="s">
        <v>385</v>
      </c>
      <c r="C95" s="36">
        <v>39475024</v>
      </c>
      <c r="D95" s="36">
        <v>10566</v>
      </c>
      <c r="E95" s="37">
        <f t="shared" si="18"/>
        <v>3736.0424001514293</v>
      </c>
      <c r="F95" s="38">
        <f t="shared" si="15"/>
        <v>0.91279346086334989</v>
      </c>
      <c r="G95" s="39">
        <f t="shared" si="16"/>
        <v>214.16060155174472</v>
      </c>
      <c r="H95" s="39">
        <f t="shared" si="17"/>
        <v>0</v>
      </c>
      <c r="I95" s="37">
        <f t="shared" si="19"/>
        <v>214.16060155174472</v>
      </c>
      <c r="J95" s="40">
        <f t="shared" si="20"/>
        <v>-40.265657119935746</v>
      </c>
      <c r="K95" s="37">
        <f t="shared" si="21"/>
        <v>173.89494443180897</v>
      </c>
      <c r="L95" s="37">
        <f t="shared" si="22"/>
        <v>2262820.9159957347</v>
      </c>
      <c r="M95" s="37">
        <f t="shared" si="23"/>
        <v>1837373.9828664935</v>
      </c>
      <c r="N95" s="41">
        <f>jan!M95</f>
        <v>1346068.2695048335</v>
      </c>
      <c r="O95" s="41">
        <f t="shared" si="24"/>
        <v>491305.71336166002</v>
      </c>
      <c r="P95" s="4"/>
      <c r="Q95" s="65"/>
      <c r="R95" s="4"/>
    </row>
    <row r="96" spans="1:18" s="34" customFormat="1" x14ac:dyDescent="0.3">
      <c r="A96" s="33">
        <v>1871</v>
      </c>
      <c r="B96" s="34" t="s">
        <v>322</v>
      </c>
      <c r="C96" s="36">
        <v>18120801</v>
      </c>
      <c r="D96" s="36">
        <v>4663</v>
      </c>
      <c r="E96" s="37">
        <f t="shared" si="18"/>
        <v>3886.0821359639717</v>
      </c>
      <c r="F96" s="38">
        <f t="shared" si="15"/>
        <v>0.94945131295673135</v>
      </c>
      <c r="G96" s="39">
        <f t="shared" si="16"/>
        <v>124.13676006421929</v>
      </c>
      <c r="H96" s="39">
        <f t="shared" si="17"/>
        <v>0</v>
      </c>
      <c r="I96" s="37">
        <f t="shared" si="19"/>
        <v>124.13676006421929</v>
      </c>
      <c r="J96" s="40">
        <f t="shared" si="20"/>
        <v>-40.265657119935746</v>
      </c>
      <c r="K96" s="37">
        <f t="shared" si="21"/>
        <v>83.871102944283535</v>
      </c>
      <c r="L96" s="37">
        <f t="shared" si="22"/>
        <v>578849.71217945451</v>
      </c>
      <c r="M96" s="37">
        <f t="shared" si="23"/>
        <v>391090.95302919415</v>
      </c>
      <c r="N96" s="41">
        <f>jan!M96</f>
        <v>365108.78899309481</v>
      </c>
      <c r="O96" s="41">
        <f t="shared" si="24"/>
        <v>25982.164036099333</v>
      </c>
      <c r="P96" s="4"/>
      <c r="Q96" s="65"/>
      <c r="R96" s="4"/>
    </row>
    <row r="97" spans="1:18" s="34" customFormat="1" x14ac:dyDescent="0.3">
      <c r="A97" s="33">
        <v>1874</v>
      </c>
      <c r="B97" s="34" t="s">
        <v>323</v>
      </c>
      <c r="C97" s="36">
        <v>4454296</v>
      </c>
      <c r="D97" s="36">
        <v>1015</v>
      </c>
      <c r="E97" s="37">
        <f t="shared" si="18"/>
        <v>4388.4689655172415</v>
      </c>
      <c r="F97" s="38">
        <f t="shared" si="15"/>
        <v>1.072194944779943</v>
      </c>
      <c r="G97" s="39">
        <f t="shared" si="16"/>
        <v>-177.29533766774256</v>
      </c>
      <c r="H97" s="39">
        <f t="shared" si="17"/>
        <v>0</v>
      </c>
      <c r="I97" s="37">
        <f t="shared" si="19"/>
        <v>-177.29533766774256</v>
      </c>
      <c r="J97" s="40">
        <f t="shared" si="20"/>
        <v>-40.265657119935746</v>
      </c>
      <c r="K97" s="37">
        <f t="shared" si="21"/>
        <v>-217.56099478767831</v>
      </c>
      <c r="L97" s="37">
        <f t="shared" si="22"/>
        <v>-179954.76773275869</v>
      </c>
      <c r="M97" s="37">
        <f t="shared" si="23"/>
        <v>-220824.40970949348</v>
      </c>
      <c r="N97" s="41">
        <f>jan!M97</f>
        <v>37191.460396309296</v>
      </c>
      <c r="O97" s="41">
        <f t="shared" si="24"/>
        <v>-258015.87010580278</v>
      </c>
      <c r="P97" s="4"/>
      <c r="Q97" s="65"/>
      <c r="R97" s="4"/>
    </row>
    <row r="98" spans="1:18" s="34" customFormat="1" x14ac:dyDescent="0.3">
      <c r="A98" s="33">
        <v>1875</v>
      </c>
      <c r="B98" s="34" t="s">
        <v>384</v>
      </c>
      <c r="C98" s="36">
        <v>15854861</v>
      </c>
      <c r="D98" s="36">
        <v>2766</v>
      </c>
      <c r="E98" s="37">
        <f t="shared" si="18"/>
        <v>5732.0538684020248</v>
      </c>
      <c r="F98" s="38">
        <f t="shared" si="15"/>
        <v>1.4004608963168528</v>
      </c>
      <c r="G98" s="39">
        <f t="shared" si="16"/>
        <v>-983.44627939861255</v>
      </c>
      <c r="H98" s="39">
        <f t="shared" si="17"/>
        <v>0</v>
      </c>
      <c r="I98" s="37">
        <f t="shared" si="19"/>
        <v>-983.44627939861255</v>
      </c>
      <c r="J98" s="40">
        <f t="shared" si="20"/>
        <v>-40.265657119935746</v>
      </c>
      <c r="K98" s="37">
        <f t="shared" si="21"/>
        <v>-1023.7119365185483</v>
      </c>
      <c r="L98" s="37">
        <f t="shared" si="22"/>
        <v>-2720212.4088165625</v>
      </c>
      <c r="M98" s="37">
        <f t="shared" si="23"/>
        <v>-2831587.2164103049</v>
      </c>
      <c r="N98" s="41">
        <f>jan!M98</f>
        <v>-501668.80940276658</v>
      </c>
      <c r="O98" s="41">
        <f t="shared" si="24"/>
        <v>-2329918.4070075382</v>
      </c>
      <c r="P98" s="4"/>
      <c r="Q98" s="65"/>
      <c r="R98" s="4"/>
    </row>
    <row r="99" spans="1:18" s="34" customFormat="1" x14ac:dyDescent="0.3">
      <c r="A99" s="33">
        <v>3001</v>
      </c>
      <c r="B99" s="34" t="s">
        <v>63</v>
      </c>
      <c r="C99" s="36">
        <v>95836645</v>
      </c>
      <c r="D99" s="36">
        <v>31373</v>
      </c>
      <c r="E99" s="37">
        <f t="shared" si="18"/>
        <v>3054.7491473560067</v>
      </c>
      <c r="F99" s="38">
        <f t="shared" si="15"/>
        <v>0.74633924020012166</v>
      </c>
      <c r="G99" s="39">
        <f t="shared" si="16"/>
        <v>622.93655322899826</v>
      </c>
      <c r="H99" s="39">
        <f t="shared" si="17"/>
        <v>220.12547028776385</v>
      </c>
      <c r="I99" s="37">
        <f t="shared" si="19"/>
        <v>843.06202351676211</v>
      </c>
      <c r="J99" s="40">
        <f t="shared" si="20"/>
        <v>-40.265657119935746</v>
      </c>
      <c r="K99" s="37">
        <f t="shared" si="21"/>
        <v>802.79636639682633</v>
      </c>
      <c r="L99" s="37">
        <f t="shared" si="22"/>
        <v>26449384.863791376</v>
      </c>
      <c r="M99" s="37">
        <f t="shared" si="23"/>
        <v>25186130.402967632</v>
      </c>
      <c r="N99" s="41">
        <f>jan!M99</f>
        <v>20828444.537517156</v>
      </c>
      <c r="O99" s="41">
        <f t="shared" si="24"/>
        <v>4357685.8654504754</v>
      </c>
      <c r="P99" s="4"/>
      <c r="Q99" s="65"/>
      <c r="R99" s="4"/>
    </row>
    <row r="100" spans="1:18" s="34" customFormat="1" x14ac:dyDescent="0.3">
      <c r="A100" s="33">
        <v>3002</v>
      </c>
      <c r="B100" s="34" t="s">
        <v>64</v>
      </c>
      <c r="C100" s="36">
        <v>171522938</v>
      </c>
      <c r="D100" s="36">
        <v>49273</v>
      </c>
      <c r="E100" s="37">
        <f t="shared" si="18"/>
        <v>3481.0735697034888</v>
      </c>
      <c r="F100" s="38">
        <f t="shared" si="15"/>
        <v>0.850499231775526</v>
      </c>
      <c r="G100" s="39">
        <f t="shared" si="16"/>
        <v>367.14189982050902</v>
      </c>
      <c r="H100" s="39">
        <f t="shared" si="17"/>
        <v>70.911922466145086</v>
      </c>
      <c r="I100" s="37">
        <f t="shared" si="19"/>
        <v>438.05382228665411</v>
      </c>
      <c r="J100" s="40">
        <f t="shared" si="20"/>
        <v>-40.265657119935746</v>
      </c>
      <c r="K100" s="37">
        <f t="shared" si="21"/>
        <v>397.78816516671839</v>
      </c>
      <c r="L100" s="37">
        <f t="shared" si="22"/>
        <v>21584225.985530309</v>
      </c>
      <c r="M100" s="37">
        <f t="shared" si="23"/>
        <v>19600216.262259714</v>
      </c>
      <c r="N100" s="41">
        <f>jan!M100</f>
        <v>13473469.892091375</v>
      </c>
      <c r="O100" s="41">
        <f t="shared" si="24"/>
        <v>6126746.3701683395</v>
      </c>
      <c r="P100" s="4"/>
      <c r="Q100" s="65"/>
      <c r="R100" s="4"/>
    </row>
    <row r="101" spans="1:18" s="34" customFormat="1" x14ac:dyDescent="0.3">
      <c r="A101" s="33">
        <v>3003</v>
      </c>
      <c r="B101" s="34" t="s">
        <v>65</v>
      </c>
      <c r="C101" s="36">
        <v>185555708</v>
      </c>
      <c r="D101" s="36">
        <v>56732</v>
      </c>
      <c r="E101" s="37">
        <f t="shared" si="18"/>
        <v>3270.7415215398719</v>
      </c>
      <c r="F101" s="38">
        <f t="shared" si="15"/>
        <v>0.79911070412766982</v>
      </c>
      <c r="G101" s="39">
        <f t="shared" si="16"/>
        <v>493.34112871867916</v>
      </c>
      <c r="H101" s="39">
        <f t="shared" si="17"/>
        <v>144.52813932341101</v>
      </c>
      <c r="I101" s="37">
        <f t="shared" si="19"/>
        <v>637.8692680420902</v>
      </c>
      <c r="J101" s="40">
        <f t="shared" si="20"/>
        <v>-40.265657119935746</v>
      </c>
      <c r="K101" s="37">
        <f t="shared" si="21"/>
        <v>597.60361092215442</v>
      </c>
      <c r="L101" s="37">
        <f t="shared" si="22"/>
        <v>36187599.314563863</v>
      </c>
      <c r="M101" s="37">
        <f t="shared" si="23"/>
        <v>33903248.054835662</v>
      </c>
      <c r="N101" s="41">
        <f>jan!M101</f>
        <v>30009332.292497482</v>
      </c>
      <c r="O101" s="41">
        <f t="shared" si="24"/>
        <v>3893915.7623381801</v>
      </c>
      <c r="P101" s="4"/>
      <c r="Q101" s="65"/>
      <c r="R101" s="4"/>
    </row>
    <row r="102" spans="1:18" s="34" customFormat="1" x14ac:dyDescent="0.3">
      <c r="A102" s="33">
        <v>3004</v>
      </c>
      <c r="B102" s="34" t="s">
        <v>66</v>
      </c>
      <c r="C102" s="36">
        <v>276804694</v>
      </c>
      <c r="D102" s="36">
        <v>82385</v>
      </c>
      <c r="E102" s="37">
        <f t="shared" si="18"/>
        <v>3359.8918977969292</v>
      </c>
      <c r="F102" s="38">
        <f t="shared" si="15"/>
        <v>0.82089200952121966</v>
      </c>
      <c r="G102" s="39">
        <f t="shared" si="16"/>
        <v>439.85090296444474</v>
      </c>
      <c r="H102" s="39">
        <f t="shared" si="17"/>
        <v>113.32550763344095</v>
      </c>
      <c r="I102" s="37">
        <f t="shared" si="19"/>
        <v>553.17641059788571</v>
      </c>
      <c r="J102" s="40">
        <f t="shared" si="20"/>
        <v>-40.265657119935746</v>
      </c>
      <c r="K102" s="37">
        <f t="shared" si="21"/>
        <v>512.91075347794992</v>
      </c>
      <c r="L102" s="37">
        <f t="shared" si="22"/>
        <v>45573438.587106816</v>
      </c>
      <c r="M102" s="37">
        <f t="shared" si="23"/>
        <v>42256152.425280906</v>
      </c>
      <c r="N102" s="41">
        <f>jan!M102</f>
        <v>31961511.848552931</v>
      </c>
      <c r="O102" s="41">
        <f t="shared" si="24"/>
        <v>10294640.576727975</v>
      </c>
      <c r="P102" s="4"/>
      <c r="Q102" s="65"/>
      <c r="R102" s="4"/>
    </row>
    <row r="103" spans="1:18" s="34" customFormat="1" x14ac:dyDescent="0.3">
      <c r="A103" s="33">
        <v>3005</v>
      </c>
      <c r="B103" s="34" t="s">
        <v>138</v>
      </c>
      <c r="C103" s="36">
        <v>378068582</v>
      </c>
      <c r="D103" s="36">
        <v>101386</v>
      </c>
      <c r="E103" s="37">
        <f t="shared" si="18"/>
        <v>3729.0018542994103</v>
      </c>
      <c r="F103" s="38">
        <f t="shared" si="15"/>
        <v>0.91107330795117436</v>
      </c>
      <c r="G103" s="39">
        <f t="shared" si="16"/>
        <v>218.38492906295613</v>
      </c>
      <c r="H103" s="39">
        <f t="shared" si="17"/>
        <v>0</v>
      </c>
      <c r="I103" s="37">
        <f t="shared" si="19"/>
        <v>218.38492906295613</v>
      </c>
      <c r="J103" s="40">
        <f t="shared" si="20"/>
        <v>-40.265657119935746</v>
      </c>
      <c r="K103" s="37">
        <f t="shared" si="21"/>
        <v>178.11927194302038</v>
      </c>
      <c r="L103" s="37">
        <f t="shared" si="22"/>
        <v>22141174.417976871</v>
      </c>
      <c r="M103" s="37">
        <f t="shared" si="23"/>
        <v>18058800.505215064</v>
      </c>
      <c r="N103" s="41">
        <f>jan!M103</f>
        <v>10595939.99186228</v>
      </c>
      <c r="O103" s="41">
        <f t="shared" si="24"/>
        <v>7462860.5133527834</v>
      </c>
      <c r="P103" s="4"/>
      <c r="Q103" s="65"/>
      <c r="R103" s="4"/>
    </row>
    <row r="104" spans="1:18" s="34" customFormat="1" x14ac:dyDescent="0.3">
      <c r="A104" s="33">
        <v>3006</v>
      </c>
      <c r="B104" s="34" t="s">
        <v>139</v>
      </c>
      <c r="C104" s="36">
        <v>117622551</v>
      </c>
      <c r="D104" s="36">
        <v>27723</v>
      </c>
      <c r="E104" s="37">
        <f t="shared" si="18"/>
        <v>4242.7785953901093</v>
      </c>
      <c r="F104" s="38">
        <f t="shared" si="15"/>
        <v>1.0365997338804582</v>
      </c>
      <c r="G104" s="39">
        <f t="shared" si="16"/>
        <v>-89.881115591463271</v>
      </c>
      <c r="H104" s="39">
        <f t="shared" si="17"/>
        <v>0</v>
      </c>
      <c r="I104" s="37">
        <f t="shared" si="19"/>
        <v>-89.881115591463271</v>
      </c>
      <c r="J104" s="40">
        <f t="shared" si="20"/>
        <v>-40.265657119935746</v>
      </c>
      <c r="K104" s="37">
        <f t="shared" si="21"/>
        <v>-130.14677271139902</v>
      </c>
      <c r="L104" s="37">
        <f t="shared" si="22"/>
        <v>-2491774.1675421363</v>
      </c>
      <c r="M104" s="37">
        <f t="shared" si="23"/>
        <v>-3608058.979878115</v>
      </c>
      <c r="N104" s="41">
        <f>jan!M104</f>
        <v>-3214717.5413134131</v>
      </c>
      <c r="O104" s="41">
        <f t="shared" si="24"/>
        <v>-393341.43856470194</v>
      </c>
      <c r="P104" s="4"/>
      <c r="Q104" s="65"/>
      <c r="R104" s="4"/>
    </row>
    <row r="105" spans="1:18" s="34" customFormat="1" x14ac:dyDescent="0.3">
      <c r="A105" s="33">
        <v>3007</v>
      </c>
      <c r="B105" s="34" t="s">
        <v>140</v>
      </c>
      <c r="C105" s="36">
        <v>106157935</v>
      </c>
      <c r="D105" s="36">
        <v>30641</v>
      </c>
      <c r="E105" s="37">
        <f t="shared" si="18"/>
        <v>3464.5714891811626</v>
      </c>
      <c r="F105" s="38">
        <f t="shared" si="15"/>
        <v>0.84646742764214433</v>
      </c>
      <c r="G105" s="39">
        <f t="shared" si="16"/>
        <v>377.04314813390471</v>
      </c>
      <c r="H105" s="39">
        <f t="shared" si="17"/>
        <v>76.687650648959263</v>
      </c>
      <c r="I105" s="37">
        <f t="shared" si="19"/>
        <v>453.73079878286399</v>
      </c>
      <c r="J105" s="40">
        <f t="shared" si="20"/>
        <v>-40.265657119935746</v>
      </c>
      <c r="K105" s="37">
        <f t="shared" si="21"/>
        <v>413.46514166292826</v>
      </c>
      <c r="L105" s="37">
        <f t="shared" si="22"/>
        <v>13902765.405505735</v>
      </c>
      <c r="M105" s="37">
        <f t="shared" si="23"/>
        <v>12668985.405693784</v>
      </c>
      <c r="N105" s="41">
        <f>jan!M105</f>
        <v>12337966.459330093</v>
      </c>
      <c r="O105" s="41">
        <f t="shared" si="24"/>
        <v>331018.94636369124</v>
      </c>
      <c r="P105" s="4"/>
      <c r="Q105" s="65"/>
      <c r="R105" s="4"/>
    </row>
    <row r="106" spans="1:18" s="34" customFormat="1" x14ac:dyDescent="0.3">
      <c r="A106" s="33">
        <v>3011</v>
      </c>
      <c r="B106" s="34" t="s">
        <v>67</v>
      </c>
      <c r="C106" s="36">
        <v>18353964</v>
      </c>
      <c r="D106" s="36">
        <v>4668</v>
      </c>
      <c r="E106" s="37">
        <f t="shared" si="18"/>
        <v>3931.8688946015423</v>
      </c>
      <c r="F106" s="38">
        <f t="shared" si="15"/>
        <v>0.96063797772178039</v>
      </c>
      <c r="G106" s="39">
        <f t="shared" si="16"/>
        <v>96.664704881676968</v>
      </c>
      <c r="H106" s="39">
        <f t="shared" si="17"/>
        <v>0</v>
      </c>
      <c r="I106" s="37">
        <f t="shared" si="19"/>
        <v>96.664704881676968</v>
      </c>
      <c r="J106" s="40">
        <f t="shared" si="20"/>
        <v>-40.265657119935746</v>
      </c>
      <c r="K106" s="37">
        <f t="shared" si="21"/>
        <v>56.399047761741222</v>
      </c>
      <c r="L106" s="37">
        <f t="shared" si="22"/>
        <v>451230.84238766809</v>
      </c>
      <c r="M106" s="37">
        <f t="shared" si="23"/>
        <v>263270.75495180802</v>
      </c>
      <c r="N106" s="41">
        <f>jan!M106</f>
        <v>-36734.570315297758</v>
      </c>
      <c r="O106" s="41">
        <f t="shared" si="24"/>
        <v>300005.32526710577</v>
      </c>
      <c r="P106" s="4"/>
      <c r="Q106" s="65"/>
      <c r="R106" s="4"/>
    </row>
    <row r="107" spans="1:18" s="34" customFormat="1" x14ac:dyDescent="0.3">
      <c r="A107" s="33">
        <v>3012</v>
      </c>
      <c r="B107" s="34" t="s">
        <v>68</v>
      </c>
      <c r="C107" s="36">
        <v>4144843</v>
      </c>
      <c r="D107" s="36">
        <v>1325</v>
      </c>
      <c r="E107" s="37">
        <f t="shared" si="18"/>
        <v>3128.183396226415</v>
      </c>
      <c r="F107" s="38">
        <f t="shared" si="15"/>
        <v>0.76428076628387365</v>
      </c>
      <c r="G107" s="39">
        <f t="shared" si="16"/>
        <v>578.87600390675334</v>
      </c>
      <c r="H107" s="39">
        <f t="shared" si="17"/>
        <v>194.42348318312094</v>
      </c>
      <c r="I107" s="37">
        <f t="shared" si="19"/>
        <v>773.29948708987422</v>
      </c>
      <c r="J107" s="40">
        <f t="shared" si="20"/>
        <v>-40.265657119935746</v>
      </c>
      <c r="K107" s="37">
        <f t="shared" si="21"/>
        <v>733.03382996993844</v>
      </c>
      <c r="L107" s="37">
        <f t="shared" si="22"/>
        <v>1024621.8203940834</v>
      </c>
      <c r="M107" s="37">
        <f t="shared" si="23"/>
        <v>971269.82471016841</v>
      </c>
      <c r="N107" s="41">
        <f>jan!M107</f>
        <v>925978.48783859448</v>
      </c>
      <c r="O107" s="41">
        <f t="shared" si="24"/>
        <v>45291.336871573934</v>
      </c>
      <c r="P107" s="4"/>
      <c r="Q107" s="65"/>
      <c r="R107" s="4"/>
    </row>
    <row r="108" spans="1:18" s="34" customFormat="1" x14ac:dyDescent="0.3">
      <c r="A108" s="33">
        <v>3013</v>
      </c>
      <c r="B108" s="34" t="s">
        <v>69</v>
      </c>
      <c r="C108" s="36">
        <v>10819128</v>
      </c>
      <c r="D108" s="36">
        <v>3595</v>
      </c>
      <c r="E108" s="37">
        <f t="shared" si="18"/>
        <v>3009.4931849791378</v>
      </c>
      <c r="F108" s="38">
        <f t="shared" si="15"/>
        <v>0.73528226008634956</v>
      </c>
      <c r="G108" s="39">
        <f t="shared" si="16"/>
        <v>650.09013065511965</v>
      </c>
      <c r="H108" s="39">
        <f t="shared" si="17"/>
        <v>235.96505711966793</v>
      </c>
      <c r="I108" s="37">
        <f t="shared" si="19"/>
        <v>886.05518777478756</v>
      </c>
      <c r="J108" s="40">
        <f t="shared" si="20"/>
        <v>-40.265657119935746</v>
      </c>
      <c r="K108" s="37">
        <f t="shared" si="21"/>
        <v>845.78953065485177</v>
      </c>
      <c r="L108" s="37">
        <f t="shared" si="22"/>
        <v>3185368.4000503612</v>
      </c>
      <c r="M108" s="37">
        <f t="shared" si="23"/>
        <v>3040613.3627041923</v>
      </c>
      <c r="N108" s="41">
        <f>jan!M108</f>
        <v>2512928.5934186778</v>
      </c>
      <c r="O108" s="41">
        <f t="shared" si="24"/>
        <v>527684.76928551449</v>
      </c>
      <c r="P108" s="4"/>
      <c r="Q108" s="65"/>
      <c r="R108" s="4"/>
    </row>
    <row r="109" spans="1:18" s="34" customFormat="1" x14ac:dyDescent="0.3">
      <c r="A109" s="33">
        <v>3014</v>
      </c>
      <c r="B109" s="34" t="s">
        <v>419</v>
      </c>
      <c r="C109" s="36">
        <v>160919226</v>
      </c>
      <c r="D109" s="36">
        <v>44792</v>
      </c>
      <c r="E109" s="37">
        <f t="shared" si="18"/>
        <v>3592.5885425968922</v>
      </c>
      <c r="F109" s="38">
        <f t="shared" si="15"/>
        <v>0.87774467685969493</v>
      </c>
      <c r="G109" s="39">
        <f t="shared" si="16"/>
        <v>300.23291608446698</v>
      </c>
      <c r="H109" s="39">
        <f t="shared" si="17"/>
        <v>31.881681953453903</v>
      </c>
      <c r="I109" s="37">
        <f t="shared" si="19"/>
        <v>332.11459803792087</v>
      </c>
      <c r="J109" s="40">
        <f t="shared" si="20"/>
        <v>-40.265657119935746</v>
      </c>
      <c r="K109" s="37">
        <f t="shared" si="21"/>
        <v>291.84894091798515</v>
      </c>
      <c r="L109" s="37">
        <f t="shared" si="22"/>
        <v>14876077.075314552</v>
      </c>
      <c r="M109" s="37">
        <f t="shared" si="23"/>
        <v>13072497.761598391</v>
      </c>
      <c r="N109" s="41">
        <f>jan!M109</f>
        <v>23907516.029446278</v>
      </c>
      <c r="O109" s="41">
        <f t="shared" si="24"/>
        <v>-10835018.267847886</v>
      </c>
      <c r="P109" s="4"/>
      <c r="Q109" s="65"/>
      <c r="R109" s="4"/>
    </row>
    <row r="110" spans="1:18" s="34" customFormat="1" x14ac:dyDescent="0.3">
      <c r="A110" s="33">
        <v>3015</v>
      </c>
      <c r="B110" s="34" t="s">
        <v>70</v>
      </c>
      <c r="C110" s="36">
        <v>13261885</v>
      </c>
      <c r="D110" s="36">
        <v>3805</v>
      </c>
      <c r="E110" s="37">
        <f t="shared" si="18"/>
        <v>3485.3837056504599</v>
      </c>
      <c r="F110" s="38">
        <f t="shared" si="15"/>
        <v>0.85155228832211871</v>
      </c>
      <c r="G110" s="39">
        <f t="shared" si="16"/>
        <v>364.55581825232639</v>
      </c>
      <c r="H110" s="39">
        <f t="shared" si="17"/>
        <v>69.403374884705215</v>
      </c>
      <c r="I110" s="37">
        <f t="shared" si="19"/>
        <v>433.9591931370316</v>
      </c>
      <c r="J110" s="40">
        <f t="shared" si="20"/>
        <v>-40.265657119935746</v>
      </c>
      <c r="K110" s="37">
        <f t="shared" si="21"/>
        <v>393.69353601709588</v>
      </c>
      <c r="L110" s="37">
        <f t="shared" si="22"/>
        <v>1651214.7298864052</v>
      </c>
      <c r="M110" s="37">
        <f t="shared" si="23"/>
        <v>1498003.9045450499</v>
      </c>
      <c r="N110" s="41">
        <f>jan!M110</f>
        <v>2357549.3584723421</v>
      </c>
      <c r="O110" s="41">
        <f t="shared" si="24"/>
        <v>-859545.45392729226</v>
      </c>
      <c r="P110" s="4"/>
      <c r="Q110" s="65"/>
      <c r="R110" s="4"/>
    </row>
    <row r="111" spans="1:18" s="34" customFormat="1" x14ac:dyDescent="0.3">
      <c r="A111" s="33">
        <v>3016</v>
      </c>
      <c r="B111" s="34" t="s">
        <v>71</v>
      </c>
      <c r="C111" s="36">
        <v>26286354</v>
      </c>
      <c r="D111" s="36">
        <v>8255</v>
      </c>
      <c r="E111" s="37">
        <f t="shared" si="18"/>
        <v>3184.2948516050878</v>
      </c>
      <c r="F111" s="38">
        <f t="shared" si="15"/>
        <v>0.77798997085475918</v>
      </c>
      <c r="G111" s="39">
        <f t="shared" si="16"/>
        <v>545.20913067954962</v>
      </c>
      <c r="H111" s="39">
        <f t="shared" si="17"/>
        <v>174.78447380058543</v>
      </c>
      <c r="I111" s="37">
        <f t="shared" si="19"/>
        <v>719.99360448013499</v>
      </c>
      <c r="J111" s="40">
        <f t="shared" si="20"/>
        <v>-40.265657119935746</v>
      </c>
      <c r="K111" s="37">
        <f t="shared" si="21"/>
        <v>679.72794736019921</v>
      </c>
      <c r="L111" s="37">
        <f t="shared" si="22"/>
        <v>5943547.2049835147</v>
      </c>
      <c r="M111" s="37">
        <f t="shared" si="23"/>
        <v>5611154.2054584445</v>
      </c>
      <c r="N111" s="41">
        <f>jan!M111</f>
        <v>5463157.6346095093</v>
      </c>
      <c r="O111" s="41">
        <f t="shared" si="24"/>
        <v>147996.57084893528</v>
      </c>
      <c r="P111" s="4"/>
      <c r="Q111" s="65"/>
      <c r="R111" s="4"/>
    </row>
    <row r="112" spans="1:18" s="34" customFormat="1" x14ac:dyDescent="0.3">
      <c r="A112" s="33">
        <v>3017</v>
      </c>
      <c r="B112" s="34" t="s">
        <v>72</v>
      </c>
      <c r="C112" s="36">
        <v>26045700</v>
      </c>
      <c r="D112" s="36">
        <v>7508</v>
      </c>
      <c r="E112" s="37">
        <f t="shared" si="18"/>
        <v>3469.0596696856687</v>
      </c>
      <c r="F112" s="38">
        <f t="shared" si="15"/>
        <v>0.84756398420572121</v>
      </c>
      <c r="G112" s="39">
        <f t="shared" si="16"/>
        <v>374.35023983120107</v>
      </c>
      <c r="H112" s="39">
        <f t="shared" si="17"/>
        <v>75.116787472382128</v>
      </c>
      <c r="I112" s="37">
        <f t="shared" si="19"/>
        <v>449.46702730358322</v>
      </c>
      <c r="J112" s="40">
        <f t="shared" si="20"/>
        <v>-40.265657119935746</v>
      </c>
      <c r="K112" s="37">
        <f t="shared" si="21"/>
        <v>409.2013701836475</v>
      </c>
      <c r="L112" s="37">
        <f t="shared" si="22"/>
        <v>3374598.440995303</v>
      </c>
      <c r="M112" s="37">
        <f t="shared" si="23"/>
        <v>3072283.8873388255</v>
      </c>
      <c r="N112" s="41">
        <f>jan!M112</f>
        <v>2234840.9839186184</v>
      </c>
      <c r="O112" s="41">
        <f t="shared" si="24"/>
        <v>837442.90342020709</v>
      </c>
      <c r="P112" s="4"/>
      <c r="Q112" s="65"/>
      <c r="R112" s="4"/>
    </row>
    <row r="113" spans="1:18" s="34" customFormat="1" x14ac:dyDescent="0.3">
      <c r="A113" s="33">
        <v>3018</v>
      </c>
      <c r="B113" s="34" t="s">
        <v>420</v>
      </c>
      <c r="C113" s="36">
        <v>18767396</v>
      </c>
      <c r="D113" s="36">
        <v>5736</v>
      </c>
      <c r="E113" s="37">
        <f t="shared" si="18"/>
        <v>3271.8612273361227</v>
      </c>
      <c r="F113" s="38">
        <f t="shared" si="15"/>
        <v>0.79938427172124615</v>
      </c>
      <c r="G113" s="39">
        <f t="shared" si="16"/>
        <v>492.66930524092868</v>
      </c>
      <c r="H113" s="39">
        <f t="shared" si="17"/>
        <v>144.13624229472322</v>
      </c>
      <c r="I113" s="37">
        <f t="shared" si="19"/>
        <v>636.80554753565184</v>
      </c>
      <c r="J113" s="40">
        <f t="shared" si="20"/>
        <v>-40.265657119935746</v>
      </c>
      <c r="K113" s="37">
        <f t="shared" si="21"/>
        <v>596.53989041571606</v>
      </c>
      <c r="L113" s="37">
        <f t="shared" si="22"/>
        <v>3652716.6206644988</v>
      </c>
      <c r="M113" s="37">
        <f t="shared" si="23"/>
        <v>3421752.8114245473</v>
      </c>
      <c r="N113" s="41">
        <f>jan!M113</f>
        <v>2763531.0954657947</v>
      </c>
      <c r="O113" s="41">
        <f t="shared" si="24"/>
        <v>658221.71595875267</v>
      </c>
      <c r="P113" s="4"/>
      <c r="Q113" s="65"/>
      <c r="R113" s="4"/>
    </row>
    <row r="114" spans="1:18" s="34" customFormat="1" x14ac:dyDescent="0.3">
      <c r="A114" s="33">
        <v>3019</v>
      </c>
      <c r="B114" s="34" t="s">
        <v>73</v>
      </c>
      <c r="C114" s="36">
        <v>70572843</v>
      </c>
      <c r="D114" s="36">
        <v>18042</v>
      </c>
      <c r="E114" s="37">
        <f t="shared" si="18"/>
        <v>3911.5864649151977</v>
      </c>
      <c r="F114" s="38">
        <f t="shared" si="15"/>
        <v>0.95568255505651145</v>
      </c>
      <c r="G114" s="39">
        <f t="shared" si="16"/>
        <v>108.83416269348372</v>
      </c>
      <c r="H114" s="39">
        <f t="shared" si="17"/>
        <v>0</v>
      </c>
      <c r="I114" s="37">
        <f t="shared" si="19"/>
        <v>108.83416269348372</v>
      </c>
      <c r="J114" s="40">
        <f t="shared" si="20"/>
        <v>-40.265657119935746</v>
      </c>
      <c r="K114" s="37">
        <f t="shared" si="21"/>
        <v>68.568505573547981</v>
      </c>
      <c r="L114" s="37">
        <f t="shared" si="22"/>
        <v>1963585.9633158334</v>
      </c>
      <c r="M114" s="37">
        <f t="shared" si="23"/>
        <v>1237112.9775579527</v>
      </c>
      <c r="N114" s="41">
        <f>jan!M114</f>
        <v>-221919.40840372839</v>
      </c>
      <c r="O114" s="41">
        <f t="shared" si="24"/>
        <v>1459032.3859616811</v>
      </c>
      <c r="P114" s="4"/>
      <c r="Q114" s="65"/>
      <c r="R114" s="4"/>
    </row>
    <row r="115" spans="1:18" s="34" customFormat="1" x14ac:dyDescent="0.3">
      <c r="A115" s="33">
        <v>3020</v>
      </c>
      <c r="B115" s="34" t="s">
        <v>421</v>
      </c>
      <c r="C115" s="36">
        <v>265400731</v>
      </c>
      <c r="D115" s="36">
        <v>59288</v>
      </c>
      <c r="E115" s="37">
        <f t="shared" si="18"/>
        <v>4476.4662494939957</v>
      </c>
      <c r="F115" s="38">
        <f t="shared" si="15"/>
        <v>1.093694525562126</v>
      </c>
      <c r="G115" s="39">
        <f t="shared" si="16"/>
        <v>-230.09370805379513</v>
      </c>
      <c r="H115" s="39">
        <f t="shared" si="17"/>
        <v>0</v>
      </c>
      <c r="I115" s="37">
        <f t="shared" si="19"/>
        <v>-230.09370805379513</v>
      </c>
      <c r="J115" s="40">
        <f t="shared" si="20"/>
        <v>-40.265657119935746</v>
      </c>
      <c r="K115" s="37">
        <f t="shared" si="21"/>
        <v>-270.35936517373085</v>
      </c>
      <c r="L115" s="37">
        <f t="shared" si="22"/>
        <v>-13641795.763093406</v>
      </c>
      <c r="M115" s="37">
        <f t="shared" si="23"/>
        <v>-16029066.042420154</v>
      </c>
      <c r="N115" s="41">
        <f>jan!M115</f>
        <v>-20271598.455195669</v>
      </c>
      <c r="O115" s="41">
        <f t="shared" si="24"/>
        <v>4242532.4127755146</v>
      </c>
      <c r="P115" s="4"/>
      <c r="Q115" s="65"/>
      <c r="R115" s="4"/>
    </row>
    <row r="116" spans="1:18" s="34" customFormat="1" x14ac:dyDescent="0.3">
      <c r="A116" s="33">
        <v>3021</v>
      </c>
      <c r="B116" s="34" t="s">
        <v>74</v>
      </c>
      <c r="C116" s="36">
        <v>79742123</v>
      </c>
      <c r="D116" s="36">
        <v>20439</v>
      </c>
      <c r="E116" s="37">
        <f t="shared" si="18"/>
        <v>3901.4689074807966</v>
      </c>
      <c r="F116" s="38">
        <f t="shared" si="15"/>
        <v>0.9532106237246678</v>
      </c>
      <c r="G116" s="39">
        <f t="shared" si="16"/>
        <v>114.90469715412436</v>
      </c>
      <c r="H116" s="39">
        <f t="shared" si="17"/>
        <v>0</v>
      </c>
      <c r="I116" s="37">
        <f t="shared" si="19"/>
        <v>114.90469715412436</v>
      </c>
      <c r="J116" s="40">
        <f t="shared" si="20"/>
        <v>-40.265657119935746</v>
      </c>
      <c r="K116" s="37">
        <f t="shared" si="21"/>
        <v>74.639040034188611</v>
      </c>
      <c r="L116" s="37">
        <f t="shared" si="22"/>
        <v>2348537.1051331479</v>
      </c>
      <c r="M116" s="37">
        <f t="shared" si="23"/>
        <v>1525547.3392587809</v>
      </c>
      <c r="N116" s="41">
        <f>jan!M116</f>
        <v>203445.85915287535</v>
      </c>
      <c r="O116" s="41">
        <f t="shared" si="24"/>
        <v>1322101.4801059056</v>
      </c>
      <c r="P116" s="4"/>
      <c r="Q116" s="65"/>
      <c r="R116" s="4"/>
    </row>
    <row r="117" spans="1:18" s="34" customFormat="1" x14ac:dyDescent="0.3">
      <c r="A117" s="33">
        <v>3022</v>
      </c>
      <c r="B117" s="34" t="s">
        <v>75</v>
      </c>
      <c r="C117" s="36">
        <v>73791240</v>
      </c>
      <c r="D117" s="36">
        <v>15877</v>
      </c>
      <c r="E117" s="37">
        <f t="shared" si="18"/>
        <v>4647.6815519304655</v>
      </c>
      <c r="F117" s="38">
        <f t="shared" si="15"/>
        <v>1.1355260123935966</v>
      </c>
      <c r="G117" s="39">
        <f t="shared" si="16"/>
        <v>-332.82288951567699</v>
      </c>
      <c r="H117" s="39">
        <f t="shared" si="17"/>
        <v>0</v>
      </c>
      <c r="I117" s="37">
        <f t="shared" si="19"/>
        <v>-332.82288951567699</v>
      </c>
      <c r="J117" s="40">
        <f t="shared" si="20"/>
        <v>-40.265657119935746</v>
      </c>
      <c r="K117" s="37">
        <f t="shared" si="21"/>
        <v>-373.08854663561272</v>
      </c>
      <c r="L117" s="37">
        <f t="shared" si="22"/>
        <v>-5284229.0168404039</v>
      </c>
      <c r="M117" s="37">
        <f t="shared" si="23"/>
        <v>-5923526.8549336232</v>
      </c>
      <c r="N117" s="41">
        <f>jan!M117</f>
        <v>-6493167.0278697526</v>
      </c>
      <c r="O117" s="41">
        <f t="shared" si="24"/>
        <v>569640.17293612938</v>
      </c>
      <c r="P117" s="4"/>
      <c r="Q117" s="65"/>
      <c r="R117" s="4"/>
    </row>
    <row r="118" spans="1:18" s="34" customFormat="1" x14ac:dyDescent="0.3">
      <c r="A118" s="33">
        <v>3023</v>
      </c>
      <c r="B118" s="34" t="s">
        <v>76</v>
      </c>
      <c r="C118" s="36">
        <v>80017931</v>
      </c>
      <c r="D118" s="36">
        <v>19616</v>
      </c>
      <c r="E118" s="37">
        <f t="shared" si="18"/>
        <v>4079.2175265089722</v>
      </c>
      <c r="F118" s="38">
        <f t="shared" si="15"/>
        <v>0.99663833672916513</v>
      </c>
      <c r="G118" s="39">
        <f t="shared" si="16"/>
        <v>8.2555257372189761</v>
      </c>
      <c r="H118" s="39">
        <f t="shared" si="17"/>
        <v>0</v>
      </c>
      <c r="I118" s="37">
        <f t="shared" si="19"/>
        <v>8.2555257372189761</v>
      </c>
      <c r="J118" s="40">
        <f t="shared" si="20"/>
        <v>-40.265657119935746</v>
      </c>
      <c r="K118" s="37">
        <f t="shared" si="21"/>
        <v>-32.010131382716771</v>
      </c>
      <c r="L118" s="37">
        <f t="shared" si="22"/>
        <v>161940.39286128743</v>
      </c>
      <c r="M118" s="37">
        <f t="shared" si="23"/>
        <v>-627910.73720337218</v>
      </c>
      <c r="N118" s="41">
        <f>jan!M118</f>
        <v>-1574107.2786857109</v>
      </c>
      <c r="O118" s="41">
        <f t="shared" si="24"/>
        <v>946196.54148233868</v>
      </c>
      <c r="P118" s="4"/>
      <c r="Q118" s="65"/>
      <c r="R118" s="4"/>
    </row>
    <row r="119" spans="1:18" s="34" customFormat="1" x14ac:dyDescent="0.3">
      <c r="A119" s="33">
        <v>3024</v>
      </c>
      <c r="B119" s="34" t="s">
        <v>77</v>
      </c>
      <c r="C119" s="36">
        <v>746603779</v>
      </c>
      <c r="D119" s="36">
        <v>127731</v>
      </c>
      <c r="E119" s="37">
        <f t="shared" si="18"/>
        <v>5845.1259208806005</v>
      </c>
      <c r="F119" s="38">
        <f t="shared" si="15"/>
        <v>1.4280867685780076</v>
      </c>
      <c r="G119" s="39">
        <f t="shared" si="16"/>
        <v>-1051.2895108857579</v>
      </c>
      <c r="H119" s="39">
        <f t="shared" si="17"/>
        <v>0</v>
      </c>
      <c r="I119" s="37">
        <f t="shared" si="19"/>
        <v>-1051.2895108857579</v>
      </c>
      <c r="J119" s="40">
        <f t="shared" si="20"/>
        <v>-40.265657119935746</v>
      </c>
      <c r="K119" s="37">
        <f t="shared" si="21"/>
        <v>-1091.5551680056935</v>
      </c>
      <c r="L119" s="37">
        <f t="shared" si="22"/>
        <v>-134282260.51494873</v>
      </c>
      <c r="M119" s="37">
        <f t="shared" si="23"/>
        <v>-139425433.16453525</v>
      </c>
      <c r="N119" s="41">
        <f>jan!M119</f>
        <v>-144634112.20405811</v>
      </c>
      <c r="O119" s="41">
        <f t="shared" si="24"/>
        <v>5208679.0395228565</v>
      </c>
      <c r="P119" s="4"/>
      <c r="Q119" s="65"/>
      <c r="R119" s="4"/>
    </row>
    <row r="120" spans="1:18" s="34" customFormat="1" x14ac:dyDescent="0.3">
      <c r="A120" s="33">
        <v>3025</v>
      </c>
      <c r="B120" s="34" t="s">
        <v>78</v>
      </c>
      <c r="C120" s="36">
        <v>474313576</v>
      </c>
      <c r="D120" s="36">
        <v>94441</v>
      </c>
      <c r="E120" s="37">
        <f t="shared" si="18"/>
        <v>5022.3269130991839</v>
      </c>
      <c r="F120" s="38">
        <f t="shared" si="15"/>
        <v>1.2270597261982723</v>
      </c>
      <c r="G120" s="39">
        <f t="shared" si="16"/>
        <v>-557.61010621690798</v>
      </c>
      <c r="H120" s="39">
        <f t="shared" si="17"/>
        <v>0</v>
      </c>
      <c r="I120" s="37">
        <f t="shared" si="19"/>
        <v>-557.61010621690798</v>
      </c>
      <c r="J120" s="40">
        <f t="shared" si="20"/>
        <v>-40.265657119935746</v>
      </c>
      <c r="K120" s="37">
        <f t="shared" si="21"/>
        <v>-597.87576333684376</v>
      </c>
      <c r="L120" s="37">
        <f t="shared" si="22"/>
        <v>-52661256.041231006</v>
      </c>
      <c r="M120" s="37">
        <f t="shared" si="23"/>
        <v>-56463984.96529486</v>
      </c>
      <c r="N120" s="41">
        <f>jan!M120</f>
        <v>-61818578.528780416</v>
      </c>
      <c r="O120" s="41">
        <f t="shared" si="24"/>
        <v>5354593.5634855554</v>
      </c>
      <c r="P120" s="4"/>
      <c r="Q120" s="65"/>
      <c r="R120" s="4"/>
    </row>
    <row r="121" spans="1:18" s="34" customFormat="1" x14ac:dyDescent="0.3">
      <c r="A121" s="33">
        <v>3026</v>
      </c>
      <c r="B121" s="34" t="s">
        <v>79</v>
      </c>
      <c r="C121" s="36">
        <v>56417839</v>
      </c>
      <c r="D121" s="36">
        <v>17390</v>
      </c>
      <c r="E121" s="37">
        <f t="shared" si="18"/>
        <v>3244.2690626797012</v>
      </c>
      <c r="F121" s="38">
        <f t="shared" si="15"/>
        <v>0.79264292760041244</v>
      </c>
      <c r="G121" s="39">
        <f t="shared" si="16"/>
        <v>509.22460403478158</v>
      </c>
      <c r="H121" s="39">
        <f t="shared" si="17"/>
        <v>153.79349992447078</v>
      </c>
      <c r="I121" s="37">
        <f t="shared" si="19"/>
        <v>663.01810395925236</v>
      </c>
      <c r="J121" s="40">
        <f t="shared" si="20"/>
        <v>-40.265657119935746</v>
      </c>
      <c r="K121" s="37">
        <f t="shared" si="21"/>
        <v>622.75244683931658</v>
      </c>
      <c r="L121" s="37">
        <f t="shared" si="22"/>
        <v>11529884.827851398</v>
      </c>
      <c r="M121" s="37">
        <f t="shared" si="23"/>
        <v>10829665.050535716</v>
      </c>
      <c r="N121" s="41">
        <f>jan!M121</f>
        <v>9151378.839443896</v>
      </c>
      <c r="O121" s="41">
        <f t="shared" si="24"/>
        <v>1678286.2110918202</v>
      </c>
      <c r="P121" s="4"/>
      <c r="Q121" s="65"/>
      <c r="R121" s="4"/>
    </row>
    <row r="122" spans="1:18" s="34" customFormat="1" x14ac:dyDescent="0.3">
      <c r="A122" s="33">
        <v>3027</v>
      </c>
      <c r="B122" s="34" t="s">
        <v>80</v>
      </c>
      <c r="C122" s="36">
        <v>74688323</v>
      </c>
      <c r="D122" s="36">
        <v>18530</v>
      </c>
      <c r="E122" s="37">
        <f t="shared" si="18"/>
        <v>4030.6704263356719</v>
      </c>
      <c r="F122" s="38">
        <f t="shared" si="15"/>
        <v>0.98477726267383037</v>
      </c>
      <c r="G122" s="39">
        <f t="shared" si="16"/>
        <v>37.383785841199185</v>
      </c>
      <c r="H122" s="39">
        <f t="shared" si="17"/>
        <v>0</v>
      </c>
      <c r="I122" s="37">
        <f t="shared" si="19"/>
        <v>37.383785841199185</v>
      </c>
      <c r="J122" s="40">
        <f t="shared" si="20"/>
        <v>-40.265657119935746</v>
      </c>
      <c r="K122" s="37">
        <f t="shared" si="21"/>
        <v>-2.8818712787365612</v>
      </c>
      <c r="L122" s="37">
        <f t="shared" si="22"/>
        <v>692721.5516374209</v>
      </c>
      <c r="M122" s="37">
        <f t="shared" si="23"/>
        <v>-53401.074794988483</v>
      </c>
      <c r="N122" s="41">
        <f>jan!M122</f>
        <v>-1131913.5969028429</v>
      </c>
      <c r="O122" s="41">
        <f t="shared" si="24"/>
        <v>1078512.5221078545</v>
      </c>
      <c r="P122" s="4"/>
      <c r="Q122" s="65"/>
      <c r="R122" s="4"/>
    </row>
    <row r="123" spans="1:18" s="34" customFormat="1" x14ac:dyDescent="0.3">
      <c r="A123" s="33">
        <v>3028</v>
      </c>
      <c r="B123" s="34" t="s">
        <v>81</v>
      </c>
      <c r="C123" s="36">
        <v>39778781</v>
      </c>
      <c r="D123" s="36">
        <v>11110</v>
      </c>
      <c r="E123" s="37">
        <f t="shared" si="18"/>
        <v>3580.4483348334834</v>
      </c>
      <c r="F123" s="38">
        <f t="shared" si="15"/>
        <v>0.87477856966039957</v>
      </c>
      <c r="G123" s="39">
        <f t="shared" si="16"/>
        <v>307.51704074251228</v>
      </c>
      <c r="H123" s="39">
        <f t="shared" si="17"/>
        <v>36.130754670647001</v>
      </c>
      <c r="I123" s="37">
        <f t="shared" si="19"/>
        <v>343.64779541315926</v>
      </c>
      <c r="J123" s="40">
        <f t="shared" si="20"/>
        <v>-40.265657119935746</v>
      </c>
      <c r="K123" s="37">
        <f t="shared" si="21"/>
        <v>303.38213829322353</v>
      </c>
      <c r="L123" s="37">
        <f t="shared" si="22"/>
        <v>3817927.0070401994</v>
      </c>
      <c r="M123" s="37">
        <f t="shared" si="23"/>
        <v>3370575.5564377136</v>
      </c>
      <c r="N123" s="41">
        <f>jan!M123</f>
        <v>2599694.6178390854</v>
      </c>
      <c r="O123" s="41">
        <f t="shared" si="24"/>
        <v>770880.93859862816</v>
      </c>
      <c r="P123" s="4"/>
      <c r="Q123" s="65"/>
      <c r="R123" s="4"/>
    </row>
    <row r="124" spans="1:18" s="34" customFormat="1" x14ac:dyDescent="0.3">
      <c r="A124" s="33">
        <v>3029</v>
      </c>
      <c r="B124" s="34" t="s">
        <v>82</v>
      </c>
      <c r="C124" s="36">
        <v>168880572</v>
      </c>
      <c r="D124" s="36">
        <v>41460</v>
      </c>
      <c r="E124" s="37">
        <f t="shared" si="18"/>
        <v>4073.3374819102751</v>
      </c>
      <c r="F124" s="38">
        <f t="shared" si="15"/>
        <v>0.99520171859574724</v>
      </c>
      <c r="G124" s="39">
        <f t="shared" si="16"/>
        <v>11.783552496437277</v>
      </c>
      <c r="H124" s="39">
        <f t="shared" si="17"/>
        <v>0</v>
      </c>
      <c r="I124" s="37">
        <f t="shared" si="19"/>
        <v>11.783552496437277</v>
      </c>
      <c r="J124" s="40">
        <f t="shared" si="20"/>
        <v>-40.265657119935746</v>
      </c>
      <c r="K124" s="37">
        <f t="shared" si="21"/>
        <v>-28.482104623498468</v>
      </c>
      <c r="L124" s="37">
        <f t="shared" si="22"/>
        <v>488546.08650228952</v>
      </c>
      <c r="M124" s="37">
        <f t="shared" si="23"/>
        <v>-1180868.0576902465</v>
      </c>
      <c r="N124" s="41">
        <f>jan!M124</f>
        <v>-3973540.5851911479</v>
      </c>
      <c r="O124" s="41">
        <f t="shared" si="24"/>
        <v>2792672.5275009014</v>
      </c>
      <c r="P124" s="4"/>
      <c r="Q124" s="65"/>
      <c r="R124" s="4"/>
    </row>
    <row r="125" spans="1:18" s="34" customFormat="1" x14ac:dyDescent="0.3">
      <c r="A125" s="33">
        <v>3030</v>
      </c>
      <c r="B125" s="34" t="s">
        <v>422</v>
      </c>
      <c r="C125" s="36">
        <v>353429742</v>
      </c>
      <c r="D125" s="36">
        <v>85983</v>
      </c>
      <c r="E125" s="37">
        <f t="shared" si="18"/>
        <v>4110.4606957189208</v>
      </c>
      <c r="F125" s="38">
        <f t="shared" si="15"/>
        <v>1.0042716977826511</v>
      </c>
      <c r="G125" s="39">
        <f t="shared" si="16"/>
        <v>-10.490375788750134</v>
      </c>
      <c r="H125" s="39">
        <f t="shared" si="17"/>
        <v>0</v>
      </c>
      <c r="I125" s="37">
        <f t="shared" si="19"/>
        <v>-10.490375788750134</v>
      </c>
      <c r="J125" s="40">
        <f t="shared" si="20"/>
        <v>-40.265657119935746</v>
      </c>
      <c r="K125" s="37">
        <f t="shared" si="21"/>
        <v>-50.756032908685881</v>
      </c>
      <c r="L125" s="37">
        <f t="shared" si="22"/>
        <v>-901993.98144410271</v>
      </c>
      <c r="M125" s="37">
        <f t="shared" si="23"/>
        <v>-4364155.9775875378</v>
      </c>
      <c r="N125" s="41">
        <f>jan!M125</f>
        <v>-11200955.002703572</v>
      </c>
      <c r="O125" s="41">
        <f t="shared" si="24"/>
        <v>6836799.0251160339</v>
      </c>
      <c r="P125" s="4"/>
      <c r="Q125" s="65"/>
      <c r="R125" s="4"/>
    </row>
    <row r="126" spans="1:18" s="34" customFormat="1" x14ac:dyDescent="0.3">
      <c r="A126" s="33">
        <v>3031</v>
      </c>
      <c r="B126" s="34" t="s">
        <v>83</v>
      </c>
      <c r="C126" s="36">
        <v>108913356</v>
      </c>
      <c r="D126" s="36">
        <v>24249</v>
      </c>
      <c r="E126" s="37">
        <f t="shared" si="18"/>
        <v>4491.4576271186443</v>
      </c>
      <c r="F126" s="38">
        <f t="shared" si="15"/>
        <v>1.0973572333152708</v>
      </c>
      <c r="G126" s="39">
        <f t="shared" si="16"/>
        <v>-239.08853462858423</v>
      </c>
      <c r="H126" s="39">
        <f t="shared" si="17"/>
        <v>0</v>
      </c>
      <c r="I126" s="37">
        <f t="shared" si="19"/>
        <v>-239.08853462858423</v>
      </c>
      <c r="J126" s="40">
        <f t="shared" si="20"/>
        <v>-40.265657119935746</v>
      </c>
      <c r="K126" s="37">
        <f t="shared" si="21"/>
        <v>-279.35419174851995</v>
      </c>
      <c r="L126" s="37">
        <f t="shared" si="22"/>
        <v>-5797657.8762085391</v>
      </c>
      <c r="M126" s="37">
        <f t="shared" si="23"/>
        <v>-6774059.7957098605</v>
      </c>
      <c r="N126" s="41">
        <f>jan!M126</f>
        <v>-8396194.1338422559</v>
      </c>
      <c r="O126" s="41">
        <f t="shared" si="24"/>
        <v>1622134.3381323954</v>
      </c>
      <c r="P126" s="4"/>
      <c r="Q126" s="65"/>
      <c r="R126" s="4"/>
    </row>
    <row r="127" spans="1:18" s="34" customFormat="1" x14ac:dyDescent="0.3">
      <c r="A127" s="33">
        <v>3032</v>
      </c>
      <c r="B127" s="34" t="s">
        <v>84</v>
      </c>
      <c r="C127" s="36">
        <v>31106363</v>
      </c>
      <c r="D127" s="36">
        <v>6890</v>
      </c>
      <c r="E127" s="37">
        <f t="shared" si="18"/>
        <v>4514.7116110304787</v>
      </c>
      <c r="F127" s="38">
        <f t="shared" si="15"/>
        <v>1.1030386689576726</v>
      </c>
      <c r="G127" s="39">
        <f t="shared" si="16"/>
        <v>-253.0409249756849</v>
      </c>
      <c r="H127" s="39">
        <f t="shared" si="17"/>
        <v>0</v>
      </c>
      <c r="I127" s="37">
        <f t="shared" si="19"/>
        <v>-253.0409249756849</v>
      </c>
      <c r="J127" s="40">
        <f t="shared" si="20"/>
        <v>-40.265657119935746</v>
      </c>
      <c r="K127" s="37">
        <f t="shared" si="21"/>
        <v>-293.30658209562063</v>
      </c>
      <c r="L127" s="37">
        <f t="shared" si="22"/>
        <v>-1743451.9730824691</v>
      </c>
      <c r="M127" s="37">
        <f t="shared" si="23"/>
        <v>-2020882.3506388261</v>
      </c>
      <c r="N127" s="41">
        <f>jan!M127</f>
        <v>-2413130.7269649534</v>
      </c>
      <c r="O127" s="41">
        <f t="shared" si="24"/>
        <v>392248.37632612721</v>
      </c>
      <c r="P127" s="4"/>
      <c r="Q127" s="65"/>
      <c r="R127" s="4"/>
    </row>
    <row r="128" spans="1:18" s="34" customFormat="1" x14ac:dyDescent="0.3">
      <c r="A128" s="33">
        <v>3033</v>
      </c>
      <c r="B128" s="34" t="s">
        <v>85</v>
      </c>
      <c r="C128" s="36">
        <v>145377335</v>
      </c>
      <c r="D128" s="36">
        <v>39625</v>
      </c>
      <c r="E128" s="37">
        <f t="shared" si="18"/>
        <v>3668.8286435331229</v>
      </c>
      <c r="F128" s="38">
        <f t="shared" si="15"/>
        <v>0.89637173141007487</v>
      </c>
      <c r="G128" s="39">
        <f t="shared" si="16"/>
        <v>254.48885552272858</v>
      </c>
      <c r="H128" s="39">
        <f t="shared" si="17"/>
        <v>5.197646625773177</v>
      </c>
      <c r="I128" s="37">
        <f t="shared" si="19"/>
        <v>259.68650214850175</v>
      </c>
      <c r="J128" s="40">
        <f t="shared" si="20"/>
        <v>-40.265657119935746</v>
      </c>
      <c r="K128" s="37">
        <f t="shared" si="21"/>
        <v>219.42084502856599</v>
      </c>
      <c r="L128" s="37">
        <f t="shared" si="22"/>
        <v>10290077.647634381</v>
      </c>
      <c r="M128" s="37">
        <f t="shared" si="23"/>
        <v>8694550.9842569269</v>
      </c>
      <c r="N128" s="41">
        <f>jan!M128</f>
        <v>5896029.8809889248</v>
      </c>
      <c r="O128" s="41">
        <f t="shared" si="24"/>
        <v>2798521.1032680022</v>
      </c>
      <c r="P128" s="4"/>
      <c r="Q128" s="65"/>
      <c r="R128" s="4"/>
    </row>
    <row r="129" spans="1:18" s="34" customFormat="1" x14ac:dyDescent="0.3">
      <c r="A129" s="33">
        <v>3034</v>
      </c>
      <c r="B129" s="34" t="s">
        <v>86</v>
      </c>
      <c r="C129" s="36">
        <v>73976967</v>
      </c>
      <c r="D129" s="36">
        <v>23092</v>
      </c>
      <c r="E129" s="37">
        <f t="shared" si="18"/>
        <v>3203.5755672960331</v>
      </c>
      <c r="F129" s="38">
        <f t="shared" si="15"/>
        <v>0.7827006537963519</v>
      </c>
      <c r="G129" s="39">
        <f t="shared" si="16"/>
        <v>533.64070126498245</v>
      </c>
      <c r="H129" s="39">
        <f t="shared" si="17"/>
        <v>168.03622330875459</v>
      </c>
      <c r="I129" s="37">
        <f t="shared" si="19"/>
        <v>701.6769245737371</v>
      </c>
      <c r="J129" s="40">
        <f t="shared" si="20"/>
        <v>-40.265657119935746</v>
      </c>
      <c r="K129" s="37">
        <f t="shared" si="21"/>
        <v>661.41126745380132</v>
      </c>
      <c r="L129" s="37">
        <f t="shared" si="22"/>
        <v>16203123.542256737</v>
      </c>
      <c r="M129" s="37">
        <f t="shared" si="23"/>
        <v>15273308.98804318</v>
      </c>
      <c r="N129" s="41">
        <f>jan!M129</f>
        <v>12794477.373901</v>
      </c>
      <c r="O129" s="41">
        <f t="shared" si="24"/>
        <v>2478831.6141421795</v>
      </c>
      <c r="P129" s="4"/>
      <c r="Q129" s="65"/>
      <c r="R129" s="4"/>
    </row>
    <row r="130" spans="1:18" s="34" customFormat="1" x14ac:dyDescent="0.3">
      <c r="A130" s="33">
        <v>3035</v>
      </c>
      <c r="B130" s="34" t="s">
        <v>87</v>
      </c>
      <c r="C130" s="36">
        <v>84587558</v>
      </c>
      <c r="D130" s="36">
        <v>25436</v>
      </c>
      <c r="E130" s="37">
        <f t="shared" si="18"/>
        <v>3325.5055040100647</v>
      </c>
      <c r="F130" s="38">
        <f t="shared" si="15"/>
        <v>0.81249069282576414</v>
      </c>
      <c r="G130" s="39">
        <f t="shared" si="16"/>
        <v>460.48273923656348</v>
      </c>
      <c r="H130" s="39">
        <f t="shared" si="17"/>
        <v>125.36074545884354</v>
      </c>
      <c r="I130" s="37">
        <f t="shared" si="19"/>
        <v>585.84348469540703</v>
      </c>
      <c r="J130" s="40">
        <f t="shared" si="20"/>
        <v>-40.265657119935746</v>
      </c>
      <c r="K130" s="37">
        <f t="shared" si="21"/>
        <v>545.57782757547125</v>
      </c>
      <c r="L130" s="37">
        <f t="shared" si="22"/>
        <v>14901514.876712373</v>
      </c>
      <c r="M130" s="37">
        <f t="shared" si="23"/>
        <v>13877317.622209687</v>
      </c>
      <c r="N130" s="41">
        <f>jan!M130</f>
        <v>11164962.850499989</v>
      </c>
      <c r="O130" s="41">
        <f t="shared" si="24"/>
        <v>2712354.7717096973</v>
      </c>
      <c r="P130" s="4"/>
      <c r="Q130" s="65"/>
      <c r="R130" s="4"/>
    </row>
    <row r="131" spans="1:18" s="34" customFormat="1" x14ac:dyDescent="0.3">
      <c r="A131" s="33">
        <v>3036</v>
      </c>
      <c r="B131" s="34" t="s">
        <v>88</v>
      </c>
      <c r="C131" s="36">
        <v>48598694</v>
      </c>
      <c r="D131" s="36">
        <v>14139</v>
      </c>
      <c r="E131" s="37">
        <f t="shared" si="18"/>
        <v>3437.2087134875169</v>
      </c>
      <c r="F131" s="38">
        <f t="shared" si="15"/>
        <v>0.83978212805260599</v>
      </c>
      <c r="G131" s="39">
        <f t="shared" si="16"/>
        <v>393.46081355009215</v>
      </c>
      <c r="H131" s="39">
        <f t="shared" si="17"/>
        <v>86.264622141735273</v>
      </c>
      <c r="I131" s="37">
        <f t="shared" si="19"/>
        <v>479.72543569182744</v>
      </c>
      <c r="J131" s="40">
        <f t="shared" si="20"/>
        <v>-40.265657119935746</v>
      </c>
      <c r="K131" s="37">
        <f t="shared" si="21"/>
        <v>439.45977857189172</v>
      </c>
      <c r="L131" s="37">
        <f t="shared" si="22"/>
        <v>6782837.9352467479</v>
      </c>
      <c r="M131" s="37">
        <f t="shared" si="23"/>
        <v>6213521.8092279769</v>
      </c>
      <c r="N131" s="41">
        <f>jan!M131</f>
        <v>4523900.8221131256</v>
      </c>
      <c r="O131" s="41">
        <f t="shared" si="24"/>
        <v>1689620.9871148514</v>
      </c>
      <c r="P131" s="4"/>
      <c r="Q131" s="65"/>
      <c r="R131" s="4"/>
    </row>
    <row r="132" spans="1:18" s="34" customFormat="1" x14ac:dyDescent="0.3">
      <c r="A132" s="33">
        <v>3037</v>
      </c>
      <c r="B132" s="34" t="s">
        <v>89</v>
      </c>
      <c r="C132" s="36">
        <v>8648704</v>
      </c>
      <c r="D132" s="36">
        <v>2854</v>
      </c>
      <c r="E132" s="37">
        <f t="shared" si="18"/>
        <v>3030.3798177995795</v>
      </c>
      <c r="F132" s="38">
        <f t="shared" si="15"/>
        <v>0.74038530224057675</v>
      </c>
      <c r="G132" s="39">
        <f t="shared" si="16"/>
        <v>637.5581509628546</v>
      </c>
      <c r="H132" s="39">
        <f t="shared" si="17"/>
        <v>228.65473563251334</v>
      </c>
      <c r="I132" s="37">
        <f t="shared" si="19"/>
        <v>866.21288659536799</v>
      </c>
      <c r="J132" s="40">
        <f t="shared" si="20"/>
        <v>-40.265657119935746</v>
      </c>
      <c r="K132" s="37">
        <f t="shared" si="21"/>
        <v>825.94722947543221</v>
      </c>
      <c r="L132" s="37">
        <f t="shared" si="22"/>
        <v>2472171.5783431805</v>
      </c>
      <c r="M132" s="37">
        <f t="shared" si="23"/>
        <v>2357253.3929228834</v>
      </c>
      <c r="N132" s="41">
        <f>jan!M132</f>
        <v>2079773.8417293204</v>
      </c>
      <c r="O132" s="41">
        <f t="shared" si="24"/>
        <v>277479.55119356303</v>
      </c>
      <c r="P132" s="4"/>
      <c r="Q132" s="65"/>
      <c r="R132" s="4"/>
    </row>
    <row r="133" spans="1:18" s="34" customFormat="1" x14ac:dyDescent="0.3">
      <c r="A133" s="33">
        <v>3038</v>
      </c>
      <c r="B133" s="34" t="s">
        <v>141</v>
      </c>
      <c r="C133" s="36">
        <v>28215442</v>
      </c>
      <c r="D133" s="36">
        <v>6799</v>
      </c>
      <c r="E133" s="37">
        <f t="shared" si="18"/>
        <v>4149.9399911751725</v>
      </c>
      <c r="F133" s="38">
        <f t="shared" si="15"/>
        <v>1.0139173170964195</v>
      </c>
      <c r="G133" s="39">
        <f t="shared" si="16"/>
        <v>-34.177953062501182</v>
      </c>
      <c r="H133" s="39">
        <f t="shared" si="17"/>
        <v>0</v>
      </c>
      <c r="I133" s="37">
        <f t="shared" si="19"/>
        <v>-34.177953062501182</v>
      </c>
      <c r="J133" s="40">
        <f t="shared" si="20"/>
        <v>-40.265657119935746</v>
      </c>
      <c r="K133" s="37">
        <f t="shared" si="21"/>
        <v>-74.443610182436927</v>
      </c>
      <c r="L133" s="37">
        <f t="shared" si="22"/>
        <v>-232375.90287194552</v>
      </c>
      <c r="M133" s="37">
        <f t="shared" si="23"/>
        <v>-506142.10563038866</v>
      </c>
      <c r="N133" s="41">
        <f>jan!M133</f>
        <v>-1188095.7475522088</v>
      </c>
      <c r="O133" s="41">
        <f t="shared" si="24"/>
        <v>681953.64192182012</v>
      </c>
      <c r="P133" s="4"/>
      <c r="Q133" s="65"/>
      <c r="R133" s="4"/>
    </row>
    <row r="134" spans="1:18" s="34" customFormat="1" x14ac:dyDescent="0.3">
      <c r="A134" s="33">
        <v>3039</v>
      </c>
      <c r="B134" s="34" t="s">
        <v>142</v>
      </c>
      <c r="C134" s="36">
        <v>4309398</v>
      </c>
      <c r="D134" s="36">
        <v>1050</v>
      </c>
      <c r="E134" s="37">
        <f t="shared" si="18"/>
        <v>4104.1885714285718</v>
      </c>
      <c r="F134" s="38">
        <f t="shared" si="15"/>
        <v>1.0027392863630911</v>
      </c>
      <c r="G134" s="39">
        <f t="shared" si="16"/>
        <v>-6.7271012145407436</v>
      </c>
      <c r="H134" s="39">
        <f t="shared" si="17"/>
        <v>0</v>
      </c>
      <c r="I134" s="37">
        <f t="shared" si="19"/>
        <v>-6.7271012145407436</v>
      </c>
      <c r="J134" s="40">
        <f t="shared" si="20"/>
        <v>-40.265657119935746</v>
      </c>
      <c r="K134" s="37">
        <f t="shared" si="21"/>
        <v>-46.992758334476491</v>
      </c>
      <c r="L134" s="37">
        <f t="shared" si="22"/>
        <v>-7063.4562752677812</v>
      </c>
      <c r="M134" s="37">
        <f t="shared" si="23"/>
        <v>-49342.396251200313</v>
      </c>
      <c r="N134" s="41">
        <f>jan!M134</f>
        <v>-123251.25476243868</v>
      </c>
      <c r="O134" s="41">
        <f t="shared" si="24"/>
        <v>73908.858511238359</v>
      </c>
      <c r="P134" s="4"/>
      <c r="Q134" s="65"/>
      <c r="R134" s="4"/>
    </row>
    <row r="135" spans="1:18" s="34" customFormat="1" x14ac:dyDescent="0.3">
      <c r="A135" s="33">
        <v>3040</v>
      </c>
      <c r="B135" s="34" t="s">
        <v>423</v>
      </c>
      <c r="C135" s="36">
        <v>14567608</v>
      </c>
      <c r="D135" s="36">
        <v>3273</v>
      </c>
      <c r="E135" s="37">
        <f t="shared" si="18"/>
        <v>4450.8426520012217</v>
      </c>
      <c r="F135" s="38">
        <f t="shared" si="15"/>
        <v>1.0874341436579349</v>
      </c>
      <c r="G135" s="39">
        <f t="shared" si="16"/>
        <v>-214.71954955813069</v>
      </c>
      <c r="H135" s="39">
        <f t="shared" si="17"/>
        <v>0</v>
      </c>
      <c r="I135" s="37">
        <f t="shared" si="19"/>
        <v>-214.71954955813069</v>
      </c>
      <c r="J135" s="40">
        <f t="shared" si="20"/>
        <v>-40.265657119935746</v>
      </c>
      <c r="K135" s="37">
        <f t="shared" si="21"/>
        <v>-254.98520667806645</v>
      </c>
      <c r="L135" s="37">
        <f t="shared" si="22"/>
        <v>-702777.08570376178</v>
      </c>
      <c r="M135" s="37">
        <f t="shared" si="23"/>
        <v>-834566.58145731152</v>
      </c>
      <c r="N135" s="41">
        <f>jan!M135</f>
        <v>170489.87672622723</v>
      </c>
      <c r="O135" s="41">
        <f t="shared" si="24"/>
        <v>-1005056.4581835388</v>
      </c>
      <c r="P135" s="4"/>
      <c r="Q135" s="65"/>
      <c r="R135" s="4"/>
    </row>
    <row r="136" spans="1:18" s="34" customFormat="1" x14ac:dyDescent="0.3">
      <c r="A136" s="33">
        <v>3041</v>
      </c>
      <c r="B136" s="34" t="s">
        <v>143</v>
      </c>
      <c r="C136" s="36">
        <v>21401970</v>
      </c>
      <c r="D136" s="36">
        <v>4608</v>
      </c>
      <c r="E136" s="37">
        <f t="shared" si="18"/>
        <v>4644.524739583333</v>
      </c>
      <c r="F136" s="38">
        <f t="shared" ref="F136:F199" si="25">IF(ISNUMBER(C136),E136/E$365,"")</f>
        <v>1.1347547369745814</v>
      </c>
      <c r="G136" s="39">
        <f t="shared" ref="G136:G199" si="26">(E$365-E136)*0.6</f>
        <v>-330.92880210739747</v>
      </c>
      <c r="H136" s="39">
        <f t="shared" ref="H136:H199" si="27">IF(E136&gt;=E$365*0.9,0,IF(E136&lt;0.9*E$365,(E$365*0.9-E136)*0.35))</f>
        <v>0</v>
      </c>
      <c r="I136" s="37">
        <f t="shared" si="19"/>
        <v>-330.92880210739747</v>
      </c>
      <c r="J136" s="40">
        <f t="shared" si="20"/>
        <v>-40.265657119935746</v>
      </c>
      <c r="K136" s="37">
        <f t="shared" si="21"/>
        <v>-371.1944592273332</v>
      </c>
      <c r="L136" s="37">
        <f t="shared" si="22"/>
        <v>-1524919.9201108876</v>
      </c>
      <c r="M136" s="37">
        <f t="shared" si="23"/>
        <v>-1710464.0681195513</v>
      </c>
      <c r="N136" s="41">
        <f>jan!M136</f>
        <v>407103.54138541245</v>
      </c>
      <c r="O136" s="41">
        <f t="shared" si="24"/>
        <v>-2117567.6095049637</v>
      </c>
      <c r="P136" s="4"/>
      <c r="Q136" s="65"/>
      <c r="R136" s="4"/>
    </row>
    <row r="137" spans="1:18" s="34" customFormat="1" x14ac:dyDescent="0.3">
      <c r="A137" s="33">
        <v>3042</v>
      </c>
      <c r="B137" s="34" t="s">
        <v>144</v>
      </c>
      <c r="C137" s="36">
        <v>11739602</v>
      </c>
      <c r="D137" s="36">
        <v>2486</v>
      </c>
      <c r="E137" s="37">
        <f t="shared" ref="E137:E200" si="28">(C137)/D137</f>
        <v>4722.2855993563962</v>
      </c>
      <c r="F137" s="38">
        <f t="shared" si="25"/>
        <v>1.1537533447818931</v>
      </c>
      <c r="G137" s="39">
        <f t="shared" si="26"/>
        <v>-377.58531797123538</v>
      </c>
      <c r="H137" s="39">
        <f t="shared" si="27"/>
        <v>0</v>
      </c>
      <c r="I137" s="37">
        <f t="shared" ref="I137:I200" si="29">G137+H137</f>
        <v>-377.58531797123538</v>
      </c>
      <c r="J137" s="40">
        <f t="shared" ref="J137:J200" si="30">I$367</f>
        <v>-40.265657119935746</v>
      </c>
      <c r="K137" s="37">
        <f t="shared" ref="K137:K200" si="31">I137+J137</f>
        <v>-417.85097509117111</v>
      </c>
      <c r="L137" s="37">
        <f t="shared" ref="L137:L200" si="32">(I137*D137)</f>
        <v>-938677.10047649115</v>
      </c>
      <c r="M137" s="37">
        <f t="shared" ref="M137:M200" si="33">(K137*D137)</f>
        <v>-1038777.5240766514</v>
      </c>
      <c r="N137" s="41">
        <f>jan!M137</f>
        <v>201496.5118672167</v>
      </c>
      <c r="O137" s="41">
        <f t="shared" ref="O137:O200" si="34">M137-N137</f>
        <v>-1240274.0359438681</v>
      </c>
      <c r="P137" s="4"/>
      <c r="Q137" s="65"/>
      <c r="R137" s="4"/>
    </row>
    <row r="138" spans="1:18" s="34" customFormat="1" x14ac:dyDescent="0.3">
      <c r="A138" s="33">
        <v>3043</v>
      </c>
      <c r="B138" s="34" t="s">
        <v>145</v>
      </c>
      <c r="C138" s="36">
        <v>23832598</v>
      </c>
      <c r="D138" s="36">
        <v>4674</v>
      </c>
      <c r="E138" s="37">
        <f t="shared" si="28"/>
        <v>5098.9726144629867</v>
      </c>
      <c r="F138" s="38">
        <f t="shared" si="25"/>
        <v>1.2457858774339565</v>
      </c>
      <c r="G138" s="39">
        <f t="shared" si="26"/>
        <v>-603.59752703518973</v>
      </c>
      <c r="H138" s="39">
        <f t="shared" si="27"/>
        <v>0</v>
      </c>
      <c r="I138" s="37">
        <f t="shared" si="29"/>
        <v>-603.59752703518973</v>
      </c>
      <c r="J138" s="40">
        <f t="shared" si="30"/>
        <v>-40.265657119935746</v>
      </c>
      <c r="K138" s="37">
        <f t="shared" si="31"/>
        <v>-643.86318415512551</v>
      </c>
      <c r="L138" s="37">
        <f t="shared" si="32"/>
        <v>-2821214.8413624768</v>
      </c>
      <c r="M138" s="37">
        <f t="shared" si="33"/>
        <v>-3009416.5227410565</v>
      </c>
      <c r="N138" s="41">
        <f>jan!M138</f>
        <v>850626.35851463093</v>
      </c>
      <c r="O138" s="41">
        <f t="shared" si="34"/>
        <v>-3860042.8812556872</v>
      </c>
      <c r="P138" s="4"/>
      <c r="Q138" s="65"/>
      <c r="R138" s="4"/>
    </row>
    <row r="139" spans="1:18" s="34" customFormat="1" x14ac:dyDescent="0.3">
      <c r="A139" s="33">
        <v>3044</v>
      </c>
      <c r="B139" s="34" t="s">
        <v>146</v>
      </c>
      <c r="C139" s="36">
        <v>31908444</v>
      </c>
      <c r="D139" s="36">
        <v>4441</v>
      </c>
      <c r="E139" s="37">
        <f t="shared" si="28"/>
        <v>7184.9682503940558</v>
      </c>
      <c r="F139" s="38">
        <f t="shared" si="25"/>
        <v>1.755438331000915</v>
      </c>
      <c r="G139" s="39">
        <f t="shared" si="26"/>
        <v>-1855.1949085938311</v>
      </c>
      <c r="H139" s="39">
        <f t="shared" si="27"/>
        <v>0</v>
      </c>
      <c r="I139" s="37">
        <f t="shared" si="29"/>
        <v>-1855.1949085938311</v>
      </c>
      <c r="J139" s="40">
        <f t="shared" si="30"/>
        <v>-40.265657119935746</v>
      </c>
      <c r="K139" s="37">
        <f t="shared" si="31"/>
        <v>-1895.4605657137668</v>
      </c>
      <c r="L139" s="37">
        <f t="shared" si="32"/>
        <v>-8238920.5890652034</v>
      </c>
      <c r="M139" s="37">
        <f t="shared" si="33"/>
        <v>-8417740.3723348379</v>
      </c>
      <c r="N139" s="41">
        <f>jan!M139</f>
        <v>-1188296.9777142764</v>
      </c>
      <c r="O139" s="41">
        <f t="shared" si="34"/>
        <v>-7229443.394620562</v>
      </c>
      <c r="P139" s="4"/>
      <c r="Q139" s="65"/>
      <c r="R139" s="4"/>
    </row>
    <row r="140" spans="1:18" s="34" customFormat="1" x14ac:dyDescent="0.3">
      <c r="A140" s="33">
        <v>3045</v>
      </c>
      <c r="B140" s="34" t="s">
        <v>147</v>
      </c>
      <c r="C140" s="36">
        <v>12741616</v>
      </c>
      <c r="D140" s="36">
        <v>3467</v>
      </c>
      <c r="E140" s="37">
        <f t="shared" si="28"/>
        <v>3675.1127776175367</v>
      </c>
      <c r="F140" s="38">
        <f t="shared" si="25"/>
        <v>0.89790707707403439</v>
      </c>
      <c r="G140" s="39">
        <f t="shared" si="26"/>
        <v>250.71837507208028</v>
      </c>
      <c r="H140" s="39">
        <f t="shared" si="27"/>
        <v>2.9981996962283346</v>
      </c>
      <c r="I140" s="37">
        <f t="shared" si="29"/>
        <v>253.71657476830862</v>
      </c>
      <c r="J140" s="40">
        <f t="shared" si="30"/>
        <v>-40.265657119935746</v>
      </c>
      <c r="K140" s="37">
        <f t="shared" si="31"/>
        <v>213.45091764837287</v>
      </c>
      <c r="L140" s="37">
        <f t="shared" si="32"/>
        <v>879635.36472172593</v>
      </c>
      <c r="M140" s="37">
        <f t="shared" si="33"/>
        <v>740034.33148690872</v>
      </c>
      <c r="N140" s="41">
        <f>jan!M140</f>
        <v>485570.77556059591</v>
      </c>
      <c r="O140" s="41">
        <f t="shared" si="34"/>
        <v>254463.55592631281</v>
      </c>
      <c r="P140" s="4"/>
      <c r="Q140" s="65"/>
      <c r="R140" s="4"/>
    </row>
    <row r="141" spans="1:18" s="34" customFormat="1" x14ac:dyDescent="0.3">
      <c r="A141" s="33">
        <v>3046</v>
      </c>
      <c r="B141" s="34" t="s">
        <v>148</v>
      </c>
      <c r="C141" s="36">
        <v>9569643</v>
      </c>
      <c r="D141" s="36">
        <v>2212</v>
      </c>
      <c r="E141" s="37">
        <f t="shared" si="28"/>
        <v>4326.2400542495479</v>
      </c>
      <c r="F141" s="38">
        <f t="shared" si="25"/>
        <v>1.0569911175215869</v>
      </c>
      <c r="G141" s="39">
        <f t="shared" si="26"/>
        <v>-139.95799090712643</v>
      </c>
      <c r="H141" s="39">
        <f t="shared" si="27"/>
        <v>0</v>
      </c>
      <c r="I141" s="37">
        <f t="shared" si="29"/>
        <v>-139.95799090712643</v>
      </c>
      <c r="J141" s="40">
        <f t="shared" si="30"/>
        <v>-40.265657119935746</v>
      </c>
      <c r="K141" s="37">
        <f t="shared" si="31"/>
        <v>-180.22364802706218</v>
      </c>
      <c r="L141" s="37">
        <f t="shared" si="32"/>
        <v>-309587.07588656369</v>
      </c>
      <c r="M141" s="37">
        <f t="shared" si="33"/>
        <v>-398654.70943586156</v>
      </c>
      <c r="N141" s="41">
        <f>jan!M141</f>
        <v>-301763.63803287072</v>
      </c>
      <c r="O141" s="41">
        <f t="shared" si="34"/>
        <v>-96891.071402990841</v>
      </c>
      <c r="P141" s="4"/>
      <c r="Q141" s="65"/>
      <c r="R141" s="4"/>
    </row>
    <row r="142" spans="1:18" s="34" customFormat="1" x14ac:dyDescent="0.3">
      <c r="A142" s="33">
        <v>3047</v>
      </c>
      <c r="B142" s="34" t="s">
        <v>149</v>
      </c>
      <c r="C142" s="36">
        <v>54066422</v>
      </c>
      <c r="D142" s="36">
        <v>14115</v>
      </c>
      <c r="E142" s="37">
        <f t="shared" si="28"/>
        <v>3830.423095997166</v>
      </c>
      <c r="F142" s="38">
        <f t="shared" si="25"/>
        <v>0.93585264295299353</v>
      </c>
      <c r="G142" s="39">
        <f t="shared" si="26"/>
        <v>157.53218404430271</v>
      </c>
      <c r="H142" s="39">
        <f t="shared" si="27"/>
        <v>0</v>
      </c>
      <c r="I142" s="37">
        <f t="shared" si="29"/>
        <v>157.53218404430271</v>
      </c>
      <c r="J142" s="40">
        <f t="shared" si="30"/>
        <v>-40.265657119935746</v>
      </c>
      <c r="K142" s="37">
        <f t="shared" si="31"/>
        <v>117.26652692436696</v>
      </c>
      <c r="L142" s="37">
        <f t="shared" si="32"/>
        <v>2223566.7777853329</v>
      </c>
      <c r="M142" s="37">
        <f t="shared" si="33"/>
        <v>1655217.0275374395</v>
      </c>
      <c r="N142" s="41">
        <f>jan!M142</f>
        <v>5612982.0261069918</v>
      </c>
      <c r="O142" s="41">
        <f t="shared" si="34"/>
        <v>-3957764.9985695523</v>
      </c>
      <c r="P142" s="4"/>
      <c r="Q142" s="65"/>
      <c r="R142" s="4"/>
    </row>
    <row r="143" spans="1:18" s="34" customFormat="1" x14ac:dyDescent="0.3">
      <c r="A143" s="33">
        <v>3048</v>
      </c>
      <c r="B143" s="34" t="s">
        <v>150</v>
      </c>
      <c r="C143" s="36">
        <v>71072769</v>
      </c>
      <c r="D143" s="36">
        <v>19423</v>
      </c>
      <c r="E143" s="37">
        <f t="shared" si="28"/>
        <v>3659.2065592338981</v>
      </c>
      <c r="F143" s="38">
        <f t="shared" si="25"/>
        <v>0.89402085454961633</v>
      </c>
      <c r="G143" s="39">
        <f t="shared" si="26"/>
        <v>260.26210610226343</v>
      </c>
      <c r="H143" s="39">
        <f t="shared" si="27"/>
        <v>8.5653761305018392</v>
      </c>
      <c r="I143" s="37">
        <f t="shared" si="29"/>
        <v>268.82748223276525</v>
      </c>
      <c r="J143" s="40">
        <f t="shared" si="30"/>
        <v>-40.265657119935746</v>
      </c>
      <c r="K143" s="37">
        <f t="shared" si="31"/>
        <v>228.5618251128295</v>
      </c>
      <c r="L143" s="37">
        <f t="shared" si="32"/>
        <v>5221436.1874069991</v>
      </c>
      <c r="M143" s="37">
        <f t="shared" si="33"/>
        <v>4439356.3291664869</v>
      </c>
      <c r="N143" s="41">
        <f>jan!M143</f>
        <v>3424280.3106182413</v>
      </c>
      <c r="O143" s="41">
        <f t="shared" si="34"/>
        <v>1015076.0185482455</v>
      </c>
      <c r="P143" s="4"/>
      <c r="Q143" s="65"/>
      <c r="R143" s="4"/>
    </row>
    <row r="144" spans="1:18" s="34" customFormat="1" x14ac:dyDescent="0.3">
      <c r="A144" s="33">
        <v>3049</v>
      </c>
      <c r="B144" s="34" t="s">
        <v>151</v>
      </c>
      <c r="C144" s="36">
        <v>114719290</v>
      </c>
      <c r="D144" s="36">
        <v>26811</v>
      </c>
      <c r="E144" s="37">
        <f t="shared" si="28"/>
        <v>4278.8142926410801</v>
      </c>
      <c r="F144" s="38">
        <f t="shared" si="25"/>
        <v>1.0454040099794137</v>
      </c>
      <c r="G144" s="39">
        <f t="shared" si="26"/>
        <v>-111.50253394204573</v>
      </c>
      <c r="H144" s="39">
        <f t="shared" si="27"/>
        <v>0</v>
      </c>
      <c r="I144" s="37">
        <f t="shared" si="29"/>
        <v>-111.50253394204573</v>
      </c>
      <c r="J144" s="40">
        <f t="shared" si="30"/>
        <v>-40.265657119935746</v>
      </c>
      <c r="K144" s="37">
        <f t="shared" si="31"/>
        <v>-151.76819106198147</v>
      </c>
      <c r="L144" s="37">
        <f t="shared" si="32"/>
        <v>-2989494.4375201883</v>
      </c>
      <c r="M144" s="37">
        <f t="shared" si="33"/>
        <v>-4069056.9705627849</v>
      </c>
      <c r="N144" s="41">
        <f>jan!M144</f>
        <v>-5944073.7234626124</v>
      </c>
      <c r="O144" s="41">
        <f t="shared" si="34"/>
        <v>1875016.7528998274</v>
      </c>
      <c r="P144" s="4"/>
      <c r="Q144" s="65"/>
      <c r="R144" s="4"/>
    </row>
    <row r="145" spans="1:18" s="34" customFormat="1" x14ac:dyDescent="0.3">
      <c r="A145" s="33">
        <v>3050</v>
      </c>
      <c r="B145" s="34" t="s">
        <v>152</v>
      </c>
      <c r="C145" s="36">
        <v>10368667</v>
      </c>
      <c r="D145" s="36">
        <v>2688</v>
      </c>
      <c r="E145" s="37">
        <f t="shared" si="28"/>
        <v>3857.3909970238096</v>
      </c>
      <c r="F145" s="38">
        <f t="shared" si="25"/>
        <v>0.94244146638533266</v>
      </c>
      <c r="G145" s="39">
        <f t="shared" si="26"/>
        <v>141.35144342831654</v>
      </c>
      <c r="H145" s="39">
        <f t="shared" si="27"/>
        <v>0</v>
      </c>
      <c r="I145" s="37">
        <f t="shared" si="29"/>
        <v>141.35144342831654</v>
      </c>
      <c r="J145" s="40">
        <f t="shared" si="30"/>
        <v>-40.265657119935746</v>
      </c>
      <c r="K145" s="37">
        <f t="shared" si="31"/>
        <v>101.08578630838079</v>
      </c>
      <c r="L145" s="37">
        <f t="shared" si="32"/>
        <v>379952.67993531487</v>
      </c>
      <c r="M145" s="37">
        <f t="shared" si="33"/>
        <v>271718.59359692759</v>
      </c>
      <c r="N145" s="41">
        <f>jan!M145</f>
        <v>482867.91580815689</v>
      </c>
      <c r="O145" s="41">
        <f t="shared" si="34"/>
        <v>-211149.3222112293</v>
      </c>
      <c r="P145" s="4"/>
      <c r="Q145" s="65"/>
      <c r="R145" s="4"/>
    </row>
    <row r="146" spans="1:18" s="34" customFormat="1" x14ac:dyDescent="0.3">
      <c r="A146" s="33">
        <v>3051</v>
      </c>
      <c r="B146" s="34" t="s">
        <v>153</v>
      </c>
      <c r="C146" s="36">
        <v>6541920</v>
      </c>
      <c r="D146" s="36">
        <v>1390</v>
      </c>
      <c r="E146" s="37">
        <f t="shared" si="28"/>
        <v>4706.4172661870507</v>
      </c>
      <c r="F146" s="38">
        <f t="shared" si="25"/>
        <v>1.1498763784093506</v>
      </c>
      <c r="G146" s="39">
        <f t="shared" si="26"/>
        <v>-368.06431806962809</v>
      </c>
      <c r="H146" s="39">
        <f t="shared" si="27"/>
        <v>0</v>
      </c>
      <c r="I146" s="37">
        <f t="shared" si="29"/>
        <v>-368.06431806962809</v>
      </c>
      <c r="J146" s="40">
        <f t="shared" si="30"/>
        <v>-40.265657119935746</v>
      </c>
      <c r="K146" s="37">
        <f t="shared" si="31"/>
        <v>-408.32997518956381</v>
      </c>
      <c r="L146" s="37">
        <f t="shared" si="32"/>
        <v>-511609.40211678302</v>
      </c>
      <c r="M146" s="37">
        <f t="shared" si="33"/>
        <v>-567578.6655134937</v>
      </c>
      <c r="N146" s="41">
        <f>jan!M146</f>
        <v>659633.38535520493</v>
      </c>
      <c r="O146" s="41">
        <f t="shared" si="34"/>
        <v>-1227212.0508686986</v>
      </c>
      <c r="P146" s="4"/>
      <c r="Q146" s="65"/>
      <c r="R146" s="4"/>
    </row>
    <row r="147" spans="1:18" s="34" customFormat="1" x14ac:dyDescent="0.3">
      <c r="A147" s="33">
        <v>3052</v>
      </c>
      <c r="B147" s="34" t="s">
        <v>154</v>
      </c>
      <c r="C147" s="36">
        <v>20931211</v>
      </c>
      <c r="D147" s="36">
        <v>2439</v>
      </c>
      <c r="E147" s="37">
        <f t="shared" si="28"/>
        <v>8581.8823288232888</v>
      </c>
      <c r="F147" s="38">
        <f t="shared" si="25"/>
        <v>2.0967337178323051</v>
      </c>
      <c r="G147" s="39">
        <f t="shared" si="26"/>
        <v>-2693.343355651371</v>
      </c>
      <c r="H147" s="39">
        <f t="shared" si="27"/>
        <v>0</v>
      </c>
      <c r="I147" s="37">
        <f t="shared" si="29"/>
        <v>-2693.343355651371</v>
      </c>
      <c r="J147" s="40">
        <f t="shared" si="30"/>
        <v>-40.265657119935746</v>
      </c>
      <c r="K147" s="37">
        <f t="shared" si="31"/>
        <v>-2733.6090127713069</v>
      </c>
      <c r="L147" s="37">
        <f t="shared" si="32"/>
        <v>-6569064.4444336938</v>
      </c>
      <c r="M147" s="37">
        <f t="shared" si="33"/>
        <v>-6667272.3821492177</v>
      </c>
      <c r="N147" s="41">
        <f>jan!M147</f>
        <v>509011.61912327004</v>
      </c>
      <c r="O147" s="41">
        <f t="shared" si="34"/>
        <v>-7176284.0012724875</v>
      </c>
      <c r="P147" s="4"/>
      <c r="Q147" s="65"/>
      <c r="R147" s="4"/>
    </row>
    <row r="148" spans="1:18" s="34" customFormat="1" x14ac:dyDescent="0.3">
      <c r="A148" s="33">
        <v>3053</v>
      </c>
      <c r="B148" s="34" t="s">
        <v>127</v>
      </c>
      <c r="C148" s="36">
        <v>22422226</v>
      </c>
      <c r="D148" s="36">
        <v>6852</v>
      </c>
      <c r="E148" s="37">
        <f t="shared" si="28"/>
        <v>3272.3622300058378</v>
      </c>
      <c r="F148" s="38">
        <f t="shared" si="25"/>
        <v>0.79950667717381074</v>
      </c>
      <c r="G148" s="39">
        <f t="shared" si="26"/>
        <v>492.36870363909964</v>
      </c>
      <c r="H148" s="39">
        <f t="shared" si="27"/>
        <v>143.96089136032296</v>
      </c>
      <c r="I148" s="37">
        <f t="shared" si="29"/>
        <v>636.32959499942262</v>
      </c>
      <c r="J148" s="40">
        <f t="shared" si="30"/>
        <v>-40.265657119935746</v>
      </c>
      <c r="K148" s="37">
        <f t="shared" si="31"/>
        <v>596.06393787948684</v>
      </c>
      <c r="L148" s="37">
        <f t="shared" si="32"/>
        <v>4360130.384936044</v>
      </c>
      <c r="M148" s="37">
        <f t="shared" si="33"/>
        <v>4084230.1023502438</v>
      </c>
      <c r="N148" s="41">
        <f>jan!M148</f>
        <v>3178212.8097509807</v>
      </c>
      <c r="O148" s="41">
        <f t="shared" si="34"/>
        <v>906017.29259926314</v>
      </c>
      <c r="P148" s="4"/>
      <c r="Q148" s="65"/>
      <c r="R148" s="4"/>
    </row>
    <row r="149" spans="1:18" s="34" customFormat="1" x14ac:dyDescent="0.3">
      <c r="A149" s="33">
        <v>3054</v>
      </c>
      <c r="B149" s="34" t="s">
        <v>128</v>
      </c>
      <c r="C149" s="36">
        <v>33386240</v>
      </c>
      <c r="D149" s="36">
        <v>9048</v>
      </c>
      <c r="E149" s="37">
        <f t="shared" si="28"/>
        <v>3689.9027409372238</v>
      </c>
      <c r="F149" s="38">
        <f t="shared" si="25"/>
        <v>0.90152057509109973</v>
      </c>
      <c r="G149" s="39">
        <f t="shared" si="26"/>
        <v>241.84439708026801</v>
      </c>
      <c r="H149" s="39">
        <f t="shared" si="27"/>
        <v>0</v>
      </c>
      <c r="I149" s="37">
        <f t="shared" si="29"/>
        <v>241.84439708026801</v>
      </c>
      <c r="J149" s="40">
        <f t="shared" si="30"/>
        <v>-40.265657119935746</v>
      </c>
      <c r="K149" s="37">
        <f t="shared" si="31"/>
        <v>201.57873996033226</v>
      </c>
      <c r="L149" s="37">
        <f t="shared" si="32"/>
        <v>2188208.1047822651</v>
      </c>
      <c r="M149" s="37">
        <f t="shared" si="33"/>
        <v>1823884.4391610862</v>
      </c>
      <c r="N149" s="41">
        <f>jan!M149</f>
        <v>1277940.0755328157</v>
      </c>
      <c r="O149" s="41">
        <f t="shared" si="34"/>
        <v>545944.36362827057</v>
      </c>
      <c r="P149" s="4"/>
      <c r="Q149" s="65"/>
      <c r="R149" s="4"/>
    </row>
    <row r="150" spans="1:18" s="34" customFormat="1" x14ac:dyDescent="0.3">
      <c r="A150" s="33">
        <v>3401</v>
      </c>
      <c r="B150" s="34" t="s">
        <v>91</v>
      </c>
      <c r="C150" s="36">
        <v>57117098</v>
      </c>
      <c r="D150" s="36">
        <v>17829</v>
      </c>
      <c r="E150" s="37">
        <f t="shared" si="28"/>
        <v>3203.6063716417075</v>
      </c>
      <c r="F150" s="38">
        <f t="shared" si="25"/>
        <v>0.78270817994361852</v>
      </c>
      <c r="G150" s="39">
        <f t="shared" si="26"/>
        <v>533.62221865757783</v>
      </c>
      <c r="H150" s="39">
        <f t="shared" si="27"/>
        <v>168.02544178776856</v>
      </c>
      <c r="I150" s="37">
        <f t="shared" si="29"/>
        <v>701.64766044534645</v>
      </c>
      <c r="J150" s="40">
        <f t="shared" si="30"/>
        <v>-40.265657119935746</v>
      </c>
      <c r="K150" s="37">
        <f t="shared" si="31"/>
        <v>661.38200332541066</v>
      </c>
      <c r="L150" s="37">
        <f t="shared" si="32"/>
        <v>12509676.138080081</v>
      </c>
      <c r="M150" s="37">
        <f t="shared" si="33"/>
        <v>11791779.737288747</v>
      </c>
      <c r="N150" s="41">
        <f>jan!M150</f>
        <v>9722205.0080560744</v>
      </c>
      <c r="O150" s="41">
        <f t="shared" si="34"/>
        <v>2069574.7292326726</v>
      </c>
      <c r="P150" s="4"/>
      <c r="Q150" s="65"/>
      <c r="R150" s="4"/>
    </row>
    <row r="151" spans="1:18" s="34" customFormat="1" x14ac:dyDescent="0.3">
      <c r="A151" s="33">
        <v>3403</v>
      </c>
      <c r="B151" s="34" t="s">
        <v>92</v>
      </c>
      <c r="C151" s="36">
        <v>116070855</v>
      </c>
      <c r="D151" s="36">
        <v>31369</v>
      </c>
      <c r="E151" s="37">
        <f t="shared" si="28"/>
        <v>3700.177085657815</v>
      </c>
      <c r="F151" s="38">
        <f t="shared" si="25"/>
        <v>0.90403081284301379</v>
      </c>
      <c r="G151" s="39">
        <f t="shared" si="26"/>
        <v>235.67979024791327</v>
      </c>
      <c r="H151" s="39">
        <f t="shared" si="27"/>
        <v>0</v>
      </c>
      <c r="I151" s="37">
        <f t="shared" si="29"/>
        <v>235.67979024791327</v>
      </c>
      <c r="J151" s="40">
        <f t="shared" si="30"/>
        <v>-40.265657119935746</v>
      </c>
      <c r="K151" s="37">
        <f t="shared" si="31"/>
        <v>195.41413312797752</v>
      </c>
      <c r="L151" s="37">
        <f t="shared" si="32"/>
        <v>7393039.3402867913</v>
      </c>
      <c r="M151" s="37">
        <f t="shared" si="33"/>
        <v>6129945.9420915265</v>
      </c>
      <c r="N151" s="41">
        <f>jan!M151</f>
        <v>3691934.8110067248</v>
      </c>
      <c r="O151" s="41">
        <f t="shared" si="34"/>
        <v>2438011.1310848016</v>
      </c>
      <c r="P151" s="4"/>
      <c r="Q151" s="65"/>
      <c r="R151" s="4"/>
    </row>
    <row r="152" spans="1:18" s="34" customFormat="1" x14ac:dyDescent="0.3">
      <c r="A152" s="33">
        <v>3405</v>
      </c>
      <c r="B152" s="34" t="s">
        <v>112</v>
      </c>
      <c r="C152" s="36">
        <v>106264258</v>
      </c>
      <c r="D152" s="36">
        <v>28345</v>
      </c>
      <c r="E152" s="37">
        <f t="shared" si="28"/>
        <v>3748.959534309402</v>
      </c>
      <c r="F152" s="38">
        <f t="shared" si="25"/>
        <v>0.91594938746418664</v>
      </c>
      <c r="G152" s="39">
        <f t="shared" si="26"/>
        <v>206.41032105696112</v>
      </c>
      <c r="H152" s="39">
        <f t="shared" si="27"/>
        <v>0</v>
      </c>
      <c r="I152" s="37">
        <f t="shared" si="29"/>
        <v>206.41032105696112</v>
      </c>
      <c r="J152" s="40">
        <f t="shared" si="30"/>
        <v>-40.265657119935746</v>
      </c>
      <c r="K152" s="37">
        <f t="shared" si="31"/>
        <v>166.14466393702537</v>
      </c>
      <c r="L152" s="37">
        <f t="shared" si="32"/>
        <v>5850700.550359563</v>
      </c>
      <c r="M152" s="37">
        <f t="shared" si="33"/>
        <v>4709370.4992949842</v>
      </c>
      <c r="N152" s="41">
        <f>jan!M152</f>
        <v>3329834.680722551</v>
      </c>
      <c r="O152" s="41">
        <f t="shared" si="34"/>
        <v>1379535.8185724332</v>
      </c>
      <c r="P152" s="4"/>
      <c r="Q152" s="65"/>
      <c r="R152" s="4"/>
    </row>
    <row r="153" spans="1:18" s="34" customFormat="1" x14ac:dyDescent="0.3">
      <c r="A153" s="33">
        <v>3407</v>
      </c>
      <c r="B153" s="34" t="s">
        <v>113</v>
      </c>
      <c r="C153" s="36">
        <v>102818871</v>
      </c>
      <c r="D153" s="36">
        <v>30560</v>
      </c>
      <c r="E153" s="37">
        <f t="shared" si="28"/>
        <v>3364.491852094241</v>
      </c>
      <c r="F153" s="38">
        <f t="shared" si="25"/>
        <v>0.82201587476500981</v>
      </c>
      <c r="G153" s="39">
        <f t="shared" si="26"/>
        <v>437.09093038605766</v>
      </c>
      <c r="H153" s="39">
        <f t="shared" si="27"/>
        <v>111.71552362938182</v>
      </c>
      <c r="I153" s="37">
        <f t="shared" si="29"/>
        <v>548.8064540154395</v>
      </c>
      <c r="J153" s="40">
        <f t="shared" si="30"/>
        <v>-40.265657119935746</v>
      </c>
      <c r="K153" s="37">
        <f t="shared" si="31"/>
        <v>508.54079689550377</v>
      </c>
      <c r="L153" s="37">
        <f t="shared" si="32"/>
        <v>16771525.234711831</v>
      </c>
      <c r="M153" s="37">
        <f t="shared" si="33"/>
        <v>15541006.753126595</v>
      </c>
      <c r="N153" s="41">
        <f>jan!M153</f>
        <v>11698850.897809401</v>
      </c>
      <c r="O153" s="41">
        <f t="shared" si="34"/>
        <v>3842155.855317194</v>
      </c>
      <c r="P153" s="4"/>
      <c r="Q153" s="65"/>
      <c r="R153" s="4"/>
    </row>
    <row r="154" spans="1:18" s="34" customFormat="1" x14ac:dyDescent="0.3">
      <c r="A154" s="33">
        <v>3411</v>
      </c>
      <c r="B154" s="34" t="s">
        <v>93</v>
      </c>
      <c r="C154" s="36">
        <v>112702669</v>
      </c>
      <c r="D154" s="36">
        <v>34768</v>
      </c>
      <c r="E154" s="37">
        <f t="shared" si="28"/>
        <v>3241.5631902899217</v>
      </c>
      <c r="F154" s="38">
        <f t="shared" si="25"/>
        <v>0.79198182626408364</v>
      </c>
      <c r="G154" s="39">
        <f t="shared" si="26"/>
        <v>510.84812746864924</v>
      </c>
      <c r="H154" s="39">
        <f t="shared" si="27"/>
        <v>154.74055526089356</v>
      </c>
      <c r="I154" s="37">
        <f t="shared" si="29"/>
        <v>665.58868272954282</v>
      </c>
      <c r="J154" s="40">
        <f t="shared" si="30"/>
        <v>-40.265657119935746</v>
      </c>
      <c r="K154" s="37">
        <f t="shared" si="31"/>
        <v>625.32302560960704</v>
      </c>
      <c r="L154" s="37">
        <f t="shared" si="32"/>
        <v>23141187.321140744</v>
      </c>
      <c r="M154" s="37">
        <f t="shared" si="33"/>
        <v>21741230.954394817</v>
      </c>
      <c r="N154" s="41">
        <f>jan!M154</f>
        <v>17746413.580884714</v>
      </c>
      <c r="O154" s="41">
        <f t="shared" si="34"/>
        <v>3994817.3735101037</v>
      </c>
      <c r="P154" s="4"/>
      <c r="Q154" s="65"/>
      <c r="R154" s="4"/>
    </row>
    <row r="155" spans="1:18" s="34" customFormat="1" x14ac:dyDescent="0.3">
      <c r="A155" s="33">
        <v>3412</v>
      </c>
      <c r="B155" s="34" t="s">
        <v>94</v>
      </c>
      <c r="C155" s="36">
        <v>22575089</v>
      </c>
      <c r="D155" s="36">
        <v>7674</v>
      </c>
      <c r="E155" s="37">
        <f t="shared" si="28"/>
        <v>2941.7629658587439</v>
      </c>
      <c r="F155" s="38">
        <f t="shared" si="25"/>
        <v>0.7187343480194438</v>
      </c>
      <c r="G155" s="39">
        <f t="shared" si="26"/>
        <v>690.72826212735595</v>
      </c>
      <c r="H155" s="39">
        <f t="shared" si="27"/>
        <v>259.67063381180583</v>
      </c>
      <c r="I155" s="37">
        <f t="shared" si="29"/>
        <v>950.39889593916178</v>
      </c>
      <c r="J155" s="40">
        <f t="shared" si="30"/>
        <v>-40.265657119935746</v>
      </c>
      <c r="K155" s="37">
        <f t="shared" si="31"/>
        <v>910.13323881922599</v>
      </c>
      <c r="L155" s="37">
        <f t="shared" si="32"/>
        <v>7293361.1274371278</v>
      </c>
      <c r="M155" s="37">
        <f t="shared" si="33"/>
        <v>6984362.4746987401</v>
      </c>
      <c r="N155" s="41">
        <f>jan!M155</f>
        <v>6101490.6729610367</v>
      </c>
      <c r="O155" s="41">
        <f t="shared" si="34"/>
        <v>882871.80173770338</v>
      </c>
      <c r="P155" s="4"/>
      <c r="Q155" s="65"/>
      <c r="R155" s="4"/>
    </row>
    <row r="156" spans="1:18" s="34" customFormat="1" x14ac:dyDescent="0.3">
      <c r="A156" s="33">
        <v>3413</v>
      </c>
      <c r="B156" s="34" t="s">
        <v>95</v>
      </c>
      <c r="C156" s="36">
        <v>66994340</v>
      </c>
      <c r="D156" s="36">
        <v>21064</v>
      </c>
      <c r="E156" s="37">
        <f t="shared" si="28"/>
        <v>3180.5136726167871</v>
      </c>
      <c r="F156" s="38">
        <f t="shared" si="25"/>
        <v>0.77706614957940778</v>
      </c>
      <c r="G156" s="39">
        <f t="shared" si="26"/>
        <v>547.47783807253006</v>
      </c>
      <c r="H156" s="39">
        <f t="shared" si="27"/>
        <v>176.10788644649071</v>
      </c>
      <c r="I156" s="37">
        <f t="shared" si="29"/>
        <v>723.5857245190208</v>
      </c>
      <c r="J156" s="40">
        <f t="shared" si="30"/>
        <v>-40.265657119935746</v>
      </c>
      <c r="K156" s="37">
        <f t="shared" si="31"/>
        <v>683.32006739908502</v>
      </c>
      <c r="L156" s="37">
        <f t="shared" si="32"/>
        <v>15241609.701268654</v>
      </c>
      <c r="M156" s="37">
        <f t="shared" si="33"/>
        <v>14393453.899694327</v>
      </c>
      <c r="N156" s="41">
        <f>jan!M156</f>
        <v>11709913.761382757</v>
      </c>
      <c r="O156" s="41">
        <f t="shared" si="34"/>
        <v>2683540.1383115705</v>
      </c>
      <c r="P156" s="4"/>
      <c r="Q156" s="65"/>
      <c r="R156" s="4"/>
    </row>
    <row r="157" spans="1:18" s="34" customFormat="1" x14ac:dyDescent="0.3">
      <c r="A157" s="33">
        <v>3414</v>
      </c>
      <c r="B157" s="34" t="s">
        <v>96</v>
      </c>
      <c r="C157" s="36">
        <v>14206782</v>
      </c>
      <c r="D157" s="36">
        <v>5016</v>
      </c>
      <c r="E157" s="37">
        <f t="shared" si="28"/>
        <v>2832.2930622009571</v>
      </c>
      <c r="F157" s="38">
        <f t="shared" si="25"/>
        <v>0.69198855621148181</v>
      </c>
      <c r="G157" s="39">
        <f t="shared" si="26"/>
        <v>756.41020432202799</v>
      </c>
      <c r="H157" s="39">
        <f t="shared" si="27"/>
        <v>297.98510009203119</v>
      </c>
      <c r="I157" s="37">
        <f t="shared" si="29"/>
        <v>1054.3953044140592</v>
      </c>
      <c r="J157" s="40">
        <f t="shared" si="30"/>
        <v>-40.265657119935746</v>
      </c>
      <c r="K157" s="37">
        <f t="shared" si="31"/>
        <v>1014.1296472941234</v>
      </c>
      <c r="L157" s="37">
        <f t="shared" si="32"/>
        <v>5288846.8469409207</v>
      </c>
      <c r="M157" s="37">
        <f t="shared" si="33"/>
        <v>5086874.3108273232</v>
      </c>
      <c r="N157" s="41">
        <f>jan!M157</f>
        <v>4396364.5152818039</v>
      </c>
      <c r="O157" s="41">
        <f t="shared" si="34"/>
        <v>690509.79554551933</v>
      </c>
      <c r="P157" s="4"/>
      <c r="Q157" s="65"/>
      <c r="R157" s="4"/>
    </row>
    <row r="158" spans="1:18" s="34" customFormat="1" x14ac:dyDescent="0.3">
      <c r="A158" s="33">
        <v>3415</v>
      </c>
      <c r="B158" s="34" t="s">
        <v>97</v>
      </c>
      <c r="C158" s="36">
        <v>25448826</v>
      </c>
      <c r="D158" s="36">
        <v>7905</v>
      </c>
      <c r="E158" s="37">
        <f t="shared" si="28"/>
        <v>3219.3328273244783</v>
      </c>
      <c r="F158" s="38">
        <f t="shared" si="25"/>
        <v>0.78655048267262617</v>
      </c>
      <c r="G158" s="39">
        <f t="shared" si="26"/>
        <v>524.18634524791526</v>
      </c>
      <c r="H158" s="39">
        <f t="shared" si="27"/>
        <v>162.52118229879875</v>
      </c>
      <c r="I158" s="37">
        <f t="shared" si="29"/>
        <v>686.707527546714</v>
      </c>
      <c r="J158" s="40">
        <f t="shared" si="30"/>
        <v>-40.265657119935746</v>
      </c>
      <c r="K158" s="37">
        <f t="shared" si="31"/>
        <v>646.44187042677822</v>
      </c>
      <c r="L158" s="37">
        <f t="shared" si="32"/>
        <v>5428423.0052567739</v>
      </c>
      <c r="M158" s="37">
        <f t="shared" si="33"/>
        <v>5110122.9857236817</v>
      </c>
      <c r="N158" s="41">
        <f>jan!M158</f>
        <v>4469820.3595200684</v>
      </c>
      <c r="O158" s="41">
        <f t="shared" si="34"/>
        <v>640302.62620361336</v>
      </c>
      <c r="P158" s="4"/>
      <c r="Q158" s="65"/>
      <c r="R158" s="4"/>
    </row>
    <row r="159" spans="1:18" s="34" customFormat="1" x14ac:dyDescent="0.3">
      <c r="A159" s="33">
        <v>3416</v>
      </c>
      <c r="B159" s="34" t="s">
        <v>98</v>
      </c>
      <c r="C159" s="36">
        <v>16249235</v>
      </c>
      <c r="D159" s="36">
        <v>6106</v>
      </c>
      <c r="E159" s="37">
        <f t="shared" si="28"/>
        <v>2661.191451031772</v>
      </c>
      <c r="F159" s="38">
        <f t="shared" si="25"/>
        <v>0.65018484653942732</v>
      </c>
      <c r="G159" s="39">
        <f t="shared" si="26"/>
        <v>859.07117102353914</v>
      </c>
      <c r="H159" s="39">
        <f t="shared" si="27"/>
        <v>357.87066400124598</v>
      </c>
      <c r="I159" s="37">
        <f t="shared" si="29"/>
        <v>1216.9418350247852</v>
      </c>
      <c r="J159" s="40">
        <f t="shared" si="30"/>
        <v>-40.265657119935746</v>
      </c>
      <c r="K159" s="37">
        <f t="shared" si="31"/>
        <v>1176.6761779048495</v>
      </c>
      <c r="L159" s="37">
        <f t="shared" si="32"/>
        <v>7430646.8446613383</v>
      </c>
      <c r="M159" s="37">
        <f t="shared" si="33"/>
        <v>7184784.7422870109</v>
      </c>
      <c r="N159" s="41">
        <f>jan!M159</f>
        <v>6564781.1005603448</v>
      </c>
      <c r="O159" s="41">
        <f t="shared" si="34"/>
        <v>620003.64172666613</v>
      </c>
      <c r="P159" s="4"/>
      <c r="Q159" s="65"/>
      <c r="R159" s="4"/>
    </row>
    <row r="160" spans="1:18" s="34" customFormat="1" x14ac:dyDescent="0.3">
      <c r="A160" s="33">
        <v>3417</v>
      </c>
      <c r="B160" s="34" t="s">
        <v>99</v>
      </c>
      <c r="C160" s="36">
        <v>13148464</v>
      </c>
      <c r="D160" s="36">
        <v>4612</v>
      </c>
      <c r="E160" s="37">
        <f t="shared" si="28"/>
        <v>2850.9245446660884</v>
      </c>
      <c r="F160" s="38">
        <f t="shared" si="25"/>
        <v>0.69654061786893851</v>
      </c>
      <c r="G160" s="39">
        <f t="shared" si="26"/>
        <v>745.23131484294925</v>
      </c>
      <c r="H160" s="39">
        <f t="shared" si="27"/>
        <v>291.46408122923521</v>
      </c>
      <c r="I160" s="37">
        <f t="shared" si="29"/>
        <v>1036.6953960721844</v>
      </c>
      <c r="J160" s="40">
        <f t="shared" si="30"/>
        <v>-40.265657119935746</v>
      </c>
      <c r="K160" s="37">
        <f t="shared" si="31"/>
        <v>996.42973895224861</v>
      </c>
      <c r="L160" s="37">
        <f t="shared" si="32"/>
        <v>4781239.1666849144</v>
      </c>
      <c r="M160" s="37">
        <f t="shared" si="33"/>
        <v>4595533.9560477706</v>
      </c>
      <c r="N160" s="41">
        <f>jan!M160</f>
        <v>4484482.3991785655</v>
      </c>
      <c r="O160" s="41">
        <f t="shared" si="34"/>
        <v>111051.55686920509</v>
      </c>
      <c r="P160" s="4"/>
      <c r="Q160" s="65"/>
      <c r="R160" s="4"/>
    </row>
    <row r="161" spans="1:18" s="34" customFormat="1" x14ac:dyDescent="0.3">
      <c r="A161" s="33">
        <v>3418</v>
      </c>
      <c r="B161" s="34" t="s">
        <v>100</v>
      </c>
      <c r="C161" s="36">
        <v>20099361</v>
      </c>
      <c r="D161" s="36">
        <v>7203</v>
      </c>
      <c r="E161" s="37">
        <f t="shared" si="28"/>
        <v>2790.4152436484796</v>
      </c>
      <c r="F161" s="38">
        <f t="shared" si="25"/>
        <v>0.68175692743543415</v>
      </c>
      <c r="G161" s="39">
        <f t="shared" si="26"/>
        <v>781.53689545351449</v>
      </c>
      <c r="H161" s="39">
        <f t="shared" si="27"/>
        <v>312.64233658539831</v>
      </c>
      <c r="I161" s="37">
        <f t="shared" si="29"/>
        <v>1094.1792320389127</v>
      </c>
      <c r="J161" s="40">
        <f t="shared" si="30"/>
        <v>-40.265657119935746</v>
      </c>
      <c r="K161" s="37">
        <f t="shared" si="31"/>
        <v>1053.913574918977</v>
      </c>
      <c r="L161" s="37">
        <f t="shared" si="32"/>
        <v>7881373.0083762882</v>
      </c>
      <c r="M161" s="37">
        <f t="shared" si="33"/>
        <v>7591339.480141391</v>
      </c>
      <c r="N161" s="41">
        <f>jan!M161</f>
        <v>6978421.7763406765</v>
      </c>
      <c r="O161" s="41">
        <f t="shared" si="34"/>
        <v>612917.70380071457</v>
      </c>
      <c r="P161" s="4"/>
      <c r="Q161" s="65"/>
      <c r="R161" s="4"/>
    </row>
    <row r="162" spans="1:18" s="34" customFormat="1" x14ac:dyDescent="0.3">
      <c r="A162" s="33">
        <v>3419</v>
      </c>
      <c r="B162" s="34" t="s">
        <v>424</v>
      </c>
      <c r="C162" s="36">
        <v>10913612</v>
      </c>
      <c r="D162" s="36">
        <v>3662</v>
      </c>
      <c r="E162" s="37">
        <f t="shared" si="28"/>
        <v>2980.2326597487713</v>
      </c>
      <c r="F162" s="38">
        <f t="shared" si="25"/>
        <v>0.72813330051067049</v>
      </c>
      <c r="G162" s="39">
        <f t="shared" si="26"/>
        <v>667.64644579333947</v>
      </c>
      <c r="H162" s="39">
        <f t="shared" si="27"/>
        <v>246.20624095029621</v>
      </c>
      <c r="I162" s="37">
        <f t="shared" si="29"/>
        <v>913.85268674363567</v>
      </c>
      <c r="J162" s="40">
        <f t="shared" si="30"/>
        <v>-40.265657119935746</v>
      </c>
      <c r="K162" s="37">
        <f t="shared" si="31"/>
        <v>873.58702962369989</v>
      </c>
      <c r="L162" s="37">
        <f t="shared" si="32"/>
        <v>3346528.5388551936</v>
      </c>
      <c r="M162" s="37">
        <f t="shared" si="33"/>
        <v>3199075.7024819888</v>
      </c>
      <c r="N162" s="41">
        <f>jan!M162</f>
        <v>3386769.2739357986</v>
      </c>
      <c r="O162" s="41">
        <f t="shared" si="34"/>
        <v>-187693.57145380974</v>
      </c>
      <c r="P162" s="4"/>
      <c r="Q162" s="65"/>
      <c r="R162" s="4"/>
    </row>
    <row r="163" spans="1:18" s="34" customFormat="1" x14ac:dyDescent="0.3">
      <c r="A163" s="33">
        <v>3420</v>
      </c>
      <c r="B163" s="34" t="s">
        <v>101</v>
      </c>
      <c r="C163" s="36">
        <v>69668683</v>
      </c>
      <c r="D163" s="36">
        <v>21254</v>
      </c>
      <c r="E163" s="37">
        <f t="shared" si="28"/>
        <v>3277.9092406135314</v>
      </c>
      <c r="F163" s="38">
        <f t="shared" si="25"/>
        <v>0.80086192812327461</v>
      </c>
      <c r="G163" s="39">
        <f t="shared" si="26"/>
        <v>489.04049727448341</v>
      </c>
      <c r="H163" s="39">
        <f t="shared" si="27"/>
        <v>142.01943764763018</v>
      </c>
      <c r="I163" s="37">
        <f t="shared" si="29"/>
        <v>631.0599349221136</v>
      </c>
      <c r="J163" s="40">
        <f t="shared" si="30"/>
        <v>-40.265657119935746</v>
      </c>
      <c r="K163" s="37">
        <f t="shared" si="31"/>
        <v>590.79427780217782</v>
      </c>
      <c r="L163" s="37">
        <f t="shared" si="32"/>
        <v>13412547.856834602</v>
      </c>
      <c r="M163" s="37">
        <f t="shared" si="33"/>
        <v>12556741.580407487</v>
      </c>
      <c r="N163" s="41">
        <f>jan!M163</f>
        <v>11119243.946431311</v>
      </c>
      <c r="O163" s="41">
        <f t="shared" si="34"/>
        <v>1437497.6339761764</v>
      </c>
      <c r="P163" s="4"/>
      <c r="Q163" s="65"/>
      <c r="R163" s="4"/>
    </row>
    <row r="164" spans="1:18" s="34" customFormat="1" x14ac:dyDescent="0.3">
      <c r="A164" s="33">
        <v>3421</v>
      </c>
      <c r="B164" s="34" t="s">
        <v>102</v>
      </c>
      <c r="C164" s="36">
        <v>21227841</v>
      </c>
      <c r="D164" s="36">
        <v>6627</v>
      </c>
      <c r="E164" s="37">
        <f t="shared" si="28"/>
        <v>3203.235400633771</v>
      </c>
      <c r="F164" s="38">
        <f t="shared" si="25"/>
        <v>0.782617543951318</v>
      </c>
      <c r="G164" s="39">
        <f t="shared" si="26"/>
        <v>533.84480126233973</v>
      </c>
      <c r="H164" s="39">
        <f t="shared" si="27"/>
        <v>168.15528164054635</v>
      </c>
      <c r="I164" s="37">
        <f t="shared" si="29"/>
        <v>702.00008290288611</v>
      </c>
      <c r="J164" s="40">
        <f t="shared" si="30"/>
        <v>-40.265657119935746</v>
      </c>
      <c r="K164" s="37">
        <f t="shared" si="31"/>
        <v>661.73442578295032</v>
      </c>
      <c r="L164" s="37">
        <f t="shared" si="32"/>
        <v>4652154.5493974267</v>
      </c>
      <c r="M164" s="37">
        <f t="shared" si="33"/>
        <v>4385314.0396636119</v>
      </c>
      <c r="N164" s="41">
        <f>jan!M164</f>
        <v>4339545.4221934844</v>
      </c>
      <c r="O164" s="41">
        <f t="shared" si="34"/>
        <v>45768.61747012753</v>
      </c>
      <c r="P164" s="4"/>
      <c r="Q164" s="65"/>
      <c r="R164" s="4"/>
    </row>
    <row r="165" spans="1:18" s="34" customFormat="1" x14ac:dyDescent="0.3">
      <c r="A165" s="33">
        <v>3422</v>
      </c>
      <c r="B165" s="34" t="s">
        <v>103</v>
      </c>
      <c r="C165" s="36">
        <v>16014370</v>
      </c>
      <c r="D165" s="36">
        <v>4356</v>
      </c>
      <c r="E165" s="37">
        <f t="shared" si="28"/>
        <v>3676.3934802571166</v>
      </c>
      <c r="F165" s="38">
        <f t="shared" si="25"/>
        <v>0.89821997957071686</v>
      </c>
      <c r="G165" s="39">
        <f t="shared" si="26"/>
        <v>249.94995348833234</v>
      </c>
      <c r="H165" s="39">
        <f t="shared" si="27"/>
        <v>2.5499537723753747</v>
      </c>
      <c r="I165" s="37">
        <f t="shared" si="29"/>
        <v>252.49990726070772</v>
      </c>
      <c r="J165" s="40">
        <f t="shared" si="30"/>
        <v>-40.265657119935746</v>
      </c>
      <c r="K165" s="37">
        <f t="shared" si="31"/>
        <v>212.23425014077196</v>
      </c>
      <c r="L165" s="37">
        <f t="shared" si="32"/>
        <v>1099889.5960276427</v>
      </c>
      <c r="M165" s="37">
        <f t="shared" si="33"/>
        <v>924492.39361320261</v>
      </c>
      <c r="N165" s="41">
        <f>jan!M165</f>
        <v>2721350.975113146</v>
      </c>
      <c r="O165" s="41">
        <f t="shared" si="34"/>
        <v>-1796858.5814999435</v>
      </c>
      <c r="P165" s="4"/>
      <c r="Q165" s="65"/>
      <c r="R165" s="4"/>
    </row>
    <row r="166" spans="1:18" s="34" customFormat="1" x14ac:dyDescent="0.3">
      <c r="A166" s="33">
        <v>3423</v>
      </c>
      <c r="B166" s="34" t="s">
        <v>104</v>
      </c>
      <c r="C166" s="36">
        <v>7266517</v>
      </c>
      <c r="D166" s="36">
        <v>2419</v>
      </c>
      <c r="E166" s="37">
        <f t="shared" si="28"/>
        <v>3003.9342703596526</v>
      </c>
      <c r="F166" s="38">
        <f t="shared" si="25"/>
        <v>0.73392410073731262</v>
      </c>
      <c r="G166" s="39">
        <f t="shared" si="26"/>
        <v>653.42547942681074</v>
      </c>
      <c r="H166" s="39">
        <f t="shared" si="27"/>
        <v>237.91067723648777</v>
      </c>
      <c r="I166" s="37">
        <f t="shared" si="29"/>
        <v>891.33615666329854</v>
      </c>
      <c r="J166" s="40">
        <f t="shared" si="30"/>
        <v>-40.265657119935746</v>
      </c>
      <c r="K166" s="37">
        <f t="shared" si="31"/>
        <v>851.07049954336276</v>
      </c>
      <c r="L166" s="37">
        <f t="shared" si="32"/>
        <v>2156142.1629685191</v>
      </c>
      <c r="M166" s="37">
        <f t="shared" si="33"/>
        <v>2058739.5383953946</v>
      </c>
      <c r="N166" s="41">
        <f>jan!M166</f>
        <v>2227311.189118159</v>
      </c>
      <c r="O166" s="41">
        <f t="shared" si="34"/>
        <v>-168571.65072276443</v>
      </c>
      <c r="P166" s="4"/>
      <c r="Q166" s="65"/>
      <c r="R166" s="4"/>
    </row>
    <row r="167" spans="1:18" s="34" customFormat="1" x14ac:dyDescent="0.3">
      <c r="A167" s="33">
        <v>3424</v>
      </c>
      <c r="B167" s="34" t="s">
        <v>105</v>
      </c>
      <c r="C167" s="36">
        <v>7991566</v>
      </c>
      <c r="D167" s="36">
        <v>1780</v>
      </c>
      <c r="E167" s="37">
        <f t="shared" si="28"/>
        <v>4489.6438202247191</v>
      </c>
      <c r="F167" s="38">
        <f t="shared" si="25"/>
        <v>1.0969140822760919</v>
      </c>
      <c r="G167" s="39">
        <f t="shared" si="26"/>
        <v>-238.00025049222913</v>
      </c>
      <c r="H167" s="39">
        <f t="shared" si="27"/>
        <v>0</v>
      </c>
      <c r="I167" s="37">
        <f t="shared" si="29"/>
        <v>-238.00025049222913</v>
      </c>
      <c r="J167" s="40">
        <f t="shared" si="30"/>
        <v>-40.265657119935746</v>
      </c>
      <c r="K167" s="37">
        <f t="shared" si="31"/>
        <v>-278.26590761216488</v>
      </c>
      <c r="L167" s="37">
        <f t="shared" si="32"/>
        <v>-423640.44587616785</v>
      </c>
      <c r="M167" s="37">
        <f t="shared" si="33"/>
        <v>-495313.31554965349</v>
      </c>
      <c r="N167" s="41">
        <f>jan!M167</f>
        <v>1781629.3704548671</v>
      </c>
      <c r="O167" s="41">
        <f t="shared" si="34"/>
        <v>-2276942.6860045204</v>
      </c>
      <c r="P167" s="4"/>
      <c r="Q167" s="65"/>
      <c r="R167" s="4"/>
    </row>
    <row r="168" spans="1:18" s="34" customFormat="1" x14ac:dyDescent="0.3">
      <c r="A168" s="33">
        <v>3425</v>
      </c>
      <c r="B168" s="34" t="s">
        <v>106</v>
      </c>
      <c r="C168" s="36">
        <v>3704213</v>
      </c>
      <c r="D168" s="36">
        <v>1268</v>
      </c>
      <c r="E168" s="37">
        <f t="shared" si="28"/>
        <v>2921.3036277602523</v>
      </c>
      <c r="F168" s="38">
        <f t="shared" si="25"/>
        <v>0.71373570292132105</v>
      </c>
      <c r="G168" s="39">
        <f t="shared" si="26"/>
        <v>703.00386498645094</v>
      </c>
      <c r="H168" s="39">
        <f t="shared" si="27"/>
        <v>266.83140214627787</v>
      </c>
      <c r="I168" s="37">
        <f t="shared" si="29"/>
        <v>969.83526713272886</v>
      </c>
      <c r="J168" s="40">
        <f t="shared" si="30"/>
        <v>-40.265657119935746</v>
      </c>
      <c r="K168" s="37">
        <f t="shared" si="31"/>
        <v>929.56961001279308</v>
      </c>
      <c r="L168" s="37">
        <f t="shared" si="32"/>
        <v>1229751.1187243003</v>
      </c>
      <c r="M168" s="37">
        <f t="shared" si="33"/>
        <v>1178694.2654962216</v>
      </c>
      <c r="N168" s="41">
        <f>jan!M168</f>
        <v>1187278.3723240285</v>
      </c>
      <c r="O168" s="41">
        <f t="shared" si="34"/>
        <v>-8584.1068278069142</v>
      </c>
      <c r="P168" s="4"/>
      <c r="Q168" s="65"/>
      <c r="R168" s="4"/>
    </row>
    <row r="169" spans="1:18" s="34" customFormat="1" x14ac:dyDescent="0.3">
      <c r="A169" s="33">
        <v>3426</v>
      </c>
      <c r="B169" s="34" t="s">
        <v>107</v>
      </c>
      <c r="C169" s="36">
        <v>3979995</v>
      </c>
      <c r="D169" s="36">
        <v>1562</v>
      </c>
      <c r="E169" s="37">
        <f t="shared" si="28"/>
        <v>2548.0121638924456</v>
      </c>
      <c r="F169" s="38">
        <f t="shared" si="25"/>
        <v>0.62253277460315459</v>
      </c>
      <c r="G169" s="39">
        <f t="shared" si="26"/>
        <v>926.97874330713489</v>
      </c>
      <c r="H169" s="39">
        <f t="shared" si="27"/>
        <v>397.48341450001021</v>
      </c>
      <c r="I169" s="37">
        <f t="shared" si="29"/>
        <v>1324.4621578071451</v>
      </c>
      <c r="J169" s="40">
        <f t="shared" si="30"/>
        <v>-40.265657119935746</v>
      </c>
      <c r="K169" s="37">
        <f t="shared" si="31"/>
        <v>1284.1965006872094</v>
      </c>
      <c r="L169" s="37">
        <f t="shared" si="32"/>
        <v>2068809.8904947606</v>
      </c>
      <c r="M169" s="37">
        <f t="shared" si="33"/>
        <v>2005914.9340734212</v>
      </c>
      <c r="N169" s="41">
        <f>jan!M169</f>
        <v>1817650.3733991587</v>
      </c>
      <c r="O169" s="41">
        <f t="shared" si="34"/>
        <v>188264.56067426247</v>
      </c>
      <c r="P169" s="4"/>
      <c r="Q169" s="65"/>
      <c r="R169" s="4"/>
    </row>
    <row r="170" spans="1:18" s="34" customFormat="1" x14ac:dyDescent="0.3">
      <c r="A170" s="33">
        <v>3427</v>
      </c>
      <c r="B170" s="34" t="s">
        <v>108</v>
      </c>
      <c r="C170" s="36">
        <v>19704886</v>
      </c>
      <c r="D170" s="36">
        <v>5578</v>
      </c>
      <c r="E170" s="37">
        <f t="shared" si="28"/>
        <v>3532.6077447113662</v>
      </c>
      <c r="F170" s="38">
        <f t="shared" si="25"/>
        <v>0.86309011081808495</v>
      </c>
      <c r="G170" s="39">
        <f t="shared" si="26"/>
        <v>336.22139481578262</v>
      </c>
      <c r="H170" s="39">
        <f t="shared" si="27"/>
        <v>52.874961213388019</v>
      </c>
      <c r="I170" s="37">
        <f t="shared" si="29"/>
        <v>389.09635602917064</v>
      </c>
      <c r="J170" s="40">
        <f t="shared" si="30"/>
        <v>-40.265657119935746</v>
      </c>
      <c r="K170" s="37">
        <f t="shared" si="31"/>
        <v>348.83069890923491</v>
      </c>
      <c r="L170" s="37">
        <f t="shared" si="32"/>
        <v>2170379.4739307137</v>
      </c>
      <c r="M170" s="37">
        <f t="shared" si="33"/>
        <v>1945777.6385157122</v>
      </c>
      <c r="N170" s="41">
        <f>jan!M170</f>
        <v>3210502.9384254189</v>
      </c>
      <c r="O170" s="41">
        <f t="shared" si="34"/>
        <v>-1264725.2999097067</v>
      </c>
      <c r="P170" s="4"/>
      <c r="Q170" s="65"/>
      <c r="R170" s="4"/>
    </row>
    <row r="171" spans="1:18" s="34" customFormat="1" x14ac:dyDescent="0.3">
      <c r="A171" s="33">
        <v>3428</v>
      </c>
      <c r="B171" s="34" t="s">
        <v>109</v>
      </c>
      <c r="C171" s="36">
        <v>9166353</v>
      </c>
      <c r="D171" s="36">
        <v>2432</v>
      </c>
      <c r="E171" s="37">
        <f t="shared" si="28"/>
        <v>3769.0596217105262</v>
      </c>
      <c r="F171" s="38">
        <f t="shared" si="25"/>
        <v>0.9208602600875232</v>
      </c>
      <c r="G171" s="39">
        <f t="shared" si="26"/>
        <v>194.35026861628657</v>
      </c>
      <c r="H171" s="39">
        <f t="shared" si="27"/>
        <v>0</v>
      </c>
      <c r="I171" s="37">
        <f t="shared" si="29"/>
        <v>194.35026861628657</v>
      </c>
      <c r="J171" s="40">
        <f t="shared" si="30"/>
        <v>-40.265657119935746</v>
      </c>
      <c r="K171" s="37">
        <f t="shared" si="31"/>
        <v>154.08461149635082</v>
      </c>
      <c r="L171" s="37">
        <f t="shared" si="32"/>
        <v>472659.85327480896</v>
      </c>
      <c r="M171" s="37">
        <f t="shared" si="33"/>
        <v>374733.77515912522</v>
      </c>
      <c r="N171" s="41">
        <f>jan!M171</f>
        <v>1869592.6286214807</v>
      </c>
      <c r="O171" s="41">
        <f t="shared" si="34"/>
        <v>-1494858.8534623554</v>
      </c>
      <c r="P171" s="4"/>
      <c r="Q171" s="65"/>
      <c r="R171" s="4"/>
    </row>
    <row r="172" spans="1:18" s="34" customFormat="1" x14ac:dyDescent="0.3">
      <c r="A172" s="33">
        <v>3429</v>
      </c>
      <c r="B172" s="34" t="s">
        <v>110</v>
      </c>
      <c r="C172" s="36">
        <v>4487326</v>
      </c>
      <c r="D172" s="36">
        <v>1545</v>
      </c>
      <c r="E172" s="37">
        <f t="shared" si="28"/>
        <v>2904.4181229773462</v>
      </c>
      <c r="F172" s="38">
        <f t="shared" si="25"/>
        <v>0.70961022020501441</v>
      </c>
      <c r="G172" s="39">
        <f t="shared" si="26"/>
        <v>713.13516785619458</v>
      </c>
      <c r="H172" s="39">
        <f t="shared" si="27"/>
        <v>272.741328820295</v>
      </c>
      <c r="I172" s="37">
        <f t="shared" si="29"/>
        <v>985.87649667648952</v>
      </c>
      <c r="J172" s="40">
        <f t="shared" si="30"/>
        <v>-40.265657119935746</v>
      </c>
      <c r="K172" s="37">
        <f t="shared" si="31"/>
        <v>945.61083955655374</v>
      </c>
      <c r="L172" s="37">
        <f t="shared" si="32"/>
        <v>1523179.1873651764</v>
      </c>
      <c r="M172" s="37">
        <f t="shared" si="33"/>
        <v>1460968.7471148756</v>
      </c>
      <c r="N172" s="41">
        <f>jan!M172</f>
        <v>1715319.9178948142</v>
      </c>
      <c r="O172" s="41">
        <f t="shared" si="34"/>
        <v>-254351.17077993858</v>
      </c>
      <c r="P172" s="4"/>
      <c r="Q172" s="65"/>
      <c r="R172" s="4"/>
    </row>
    <row r="173" spans="1:18" s="34" customFormat="1" x14ac:dyDescent="0.3">
      <c r="A173" s="33">
        <v>3430</v>
      </c>
      <c r="B173" s="34" t="s">
        <v>111</v>
      </c>
      <c r="C173" s="36">
        <v>6004406</v>
      </c>
      <c r="D173" s="36">
        <v>1891</v>
      </c>
      <c r="E173" s="37">
        <f t="shared" si="28"/>
        <v>3175.2543627710206</v>
      </c>
      <c r="F173" s="38">
        <f t="shared" si="25"/>
        <v>0.77578118995591017</v>
      </c>
      <c r="G173" s="39">
        <f t="shared" si="26"/>
        <v>550.63342397998997</v>
      </c>
      <c r="H173" s="39">
        <f t="shared" si="27"/>
        <v>177.94864489250895</v>
      </c>
      <c r="I173" s="37">
        <f t="shared" si="29"/>
        <v>728.58206887249889</v>
      </c>
      <c r="J173" s="40">
        <f t="shared" si="30"/>
        <v>-40.265657119935746</v>
      </c>
      <c r="K173" s="37">
        <f t="shared" si="31"/>
        <v>688.31641175256311</v>
      </c>
      <c r="L173" s="37">
        <f t="shared" si="32"/>
        <v>1377748.6922378954</v>
      </c>
      <c r="M173" s="37">
        <f t="shared" si="33"/>
        <v>1301606.3346240968</v>
      </c>
      <c r="N173" s="41">
        <f>jan!M173</f>
        <v>1316541.3269832318</v>
      </c>
      <c r="O173" s="41">
        <f t="shared" si="34"/>
        <v>-14934.992359135067</v>
      </c>
      <c r="P173" s="4"/>
      <c r="Q173" s="65"/>
      <c r="R173" s="4"/>
    </row>
    <row r="174" spans="1:18" s="34" customFormat="1" x14ac:dyDescent="0.3">
      <c r="A174" s="33">
        <v>3431</v>
      </c>
      <c r="B174" s="34" t="s">
        <v>114</v>
      </c>
      <c r="C174" s="36">
        <v>7854324</v>
      </c>
      <c r="D174" s="36">
        <v>2553</v>
      </c>
      <c r="E174" s="37">
        <f t="shared" si="28"/>
        <v>3076.5076380728556</v>
      </c>
      <c r="F174" s="38">
        <f t="shared" si="25"/>
        <v>0.75165529551142929</v>
      </c>
      <c r="G174" s="39">
        <f t="shared" si="26"/>
        <v>609.88145879888896</v>
      </c>
      <c r="H174" s="39">
        <f t="shared" si="27"/>
        <v>212.50999853686673</v>
      </c>
      <c r="I174" s="37">
        <f t="shared" si="29"/>
        <v>822.39145733575572</v>
      </c>
      <c r="J174" s="40">
        <f t="shared" si="30"/>
        <v>-40.265657119935746</v>
      </c>
      <c r="K174" s="37">
        <f t="shared" si="31"/>
        <v>782.12580021581994</v>
      </c>
      <c r="L174" s="37">
        <f t="shared" si="32"/>
        <v>2099565.3905781843</v>
      </c>
      <c r="M174" s="37">
        <f t="shared" si="33"/>
        <v>1996767.1679509883</v>
      </c>
      <c r="N174" s="41">
        <f>jan!M174</f>
        <v>1706932.1501524018</v>
      </c>
      <c r="O174" s="41">
        <f t="shared" si="34"/>
        <v>289835.01779858652</v>
      </c>
      <c r="P174" s="4"/>
      <c r="Q174" s="65"/>
      <c r="R174" s="4"/>
    </row>
    <row r="175" spans="1:18" s="34" customFormat="1" x14ac:dyDescent="0.3">
      <c r="A175" s="33">
        <v>3432</v>
      </c>
      <c r="B175" s="34" t="s">
        <v>115</v>
      </c>
      <c r="C175" s="36">
        <v>6908766</v>
      </c>
      <c r="D175" s="36">
        <v>1975</v>
      </c>
      <c r="E175" s="37">
        <f t="shared" si="28"/>
        <v>3498.1093670886075</v>
      </c>
      <c r="F175" s="38">
        <f t="shared" si="25"/>
        <v>0.85466143412448736</v>
      </c>
      <c r="G175" s="39">
        <f t="shared" si="26"/>
        <v>356.92042138943776</v>
      </c>
      <c r="H175" s="39">
        <f t="shared" si="27"/>
        <v>64.949393381353545</v>
      </c>
      <c r="I175" s="37">
        <f t="shared" si="29"/>
        <v>421.86981477079132</v>
      </c>
      <c r="J175" s="40">
        <f t="shared" si="30"/>
        <v>-40.265657119935746</v>
      </c>
      <c r="K175" s="37">
        <f t="shared" si="31"/>
        <v>381.6041576508556</v>
      </c>
      <c r="L175" s="37">
        <f t="shared" si="32"/>
        <v>833192.88417231292</v>
      </c>
      <c r="M175" s="37">
        <f t="shared" si="33"/>
        <v>753668.21136043977</v>
      </c>
      <c r="N175" s="41">
        <f>jan!M175</f>
        <v>1465791.6130046975</v>
      </c>
      <c r="O175" s="41">
        <f t="shared" si="34"/>
        <v>-712123.40164425771</v>
      </c>
      <c r="P175" s="4"/>
      <c r="Q175" s="65"/>
      <c r="R175" s="4"/>
    </row>
    <row r="176" spans="1:18" s="34" customFormat="1" x14ac:dyDescent="0.3">
      <c r="A176" s="33">
        <v>3433</v>
      </c>
      <c r="B176" s="34" t="s">
        <v>116</v>
      </c>
      <c r="C176" s="36">
        <v>12008244</v>
      </c>
      <c r="D176" s="36">
        <v>2197</v>
      </c>
      <c r="E176" s="37">
        <f t="shared" si="28"/>
        <v>5465.7460172963129</v>
      </c>
      <c r="F176" s="38">
        <f t="shared" si="25"/>
        <v>1.3353963068314627</v>
      </c>
      <c r="G176" s="39">
        <f t="shared" si="26"/>
        <v>-823.66156873518537</v>
      </c>
      <c r="H176" s="39">
        <f t="shared" si="27"/>
        <v>0</v>
      </c>
      <c r="I176" s="37">
        <f t="shared" si="29"/>
        <v>-823.66156873518537</v>
      </c>
      <c r="J176" s="40">
        <f t="shared" si="30"/>
        <v>-40.265657119935746</v>
      </c>
      <c r="K176" s="37">
        <f t="shared" si="31"/>
        <v>-863.92722585512115</v>
      </c>
      <c r="L176" s="37">
        <f t="shared" si="32"/>
        <v>-1809584.4665112023</v>
      </c>
      <c r="M176" s="37">
        <f t="shared" si="33"/>
        <v>-1898048.1152037012</v>
      </c>
      <c r="N176" s="41">
        <f>jan!M176</f>
        <v>2156755.3760614283</v>
      </c>
      <c r="O176" s="41">
        <f t="shared" si="34"/>
        <v>-4054803.4912651293</v>
      </c>
      <c r="P176" s="4"/>
      <c r="Q176" s="65"/>
      <c r="R176" s="4"/>
    </row>
    <row r="177" spans="1:18" s="34" customFormat="1" x14ac:dyDescent="0.3">
      <c r="A177" s="33">
        <v>3434</v>
      </c>
      <c r="B177" s="34" t="s">
        <v>117</v>
      </c>
      <c r="C177" s="36">
        <v>7713624</v>
      </c>
      <c r="D177" s="36">
        <v>2228</v>
      </c>
      <c r="E177" s="37">
        <f t="shared" si="28"/>
        <v>3462.1292639138242</v>
      </c>
      <c r="F177" s="38">
        <f t="shared" si="25"/>
        <v>0.84587074082352276</v>
      </c>
      <c r="G177" s="39">
        <f t="shared" si="26"/>
        <v>378.50848329430784</v>
      </c>
      <c r="H177" s="39">
        <f t="shared" si="27"/>
        <v>77.542429492527731</v>
      </c>
      <c r="I177" s="37">
        <f t="shared" si="29"/>
        <v>456.05091278683557</v>
      </c>
      <c r="J177" s="40">
        <f t="shared" si="30"/>
        <v>-40.265657119935746</v>
      </c>
      <c r="K177" s="37">
        <f t="shared" si="31"/>
        <v>415.78525566689984</v>
      </c>
      <c r="L177" s="37">
        <f t="shared" si="32"/>
        <v>1016081.4336890697</v>
      </c>
      <c r="M177" s="37">
        <f t="shared" si="33"/>
        <v>926369.54962585284</v>
      </c>
      <c r="N177" s="41">
        <f>jan!M177</f>
        <v>1551059.3125693498</v>
      </c>
      <c r="O177" s="41">
        <f t="shared" si="34"/>
        <v>-624689.76294349693</v>
      </c>
      <c r="P177" s="4"/>
      <c r="Q177" s="65"/>
      <c r="R177" s="4"/>
    </row>
    <row r="178" spans="1:18" s="34" customFormat="1" x14ac:dyDescent="0.3">
      <c r="A178" s="33">
        <v>3435</v>
      </c>
      <c r="B178" s="34" t="s">
        <v>118</v>
      </c>
      <c r="C178" s="36">
        <v>12761890</v>
      </c>
      <c r="D178" s="36">
        <v>3570</v>
      </c>
      <c r="E178" s="37">
        <f t="shared" si="28"/>
        <v>3574.7591036414565</v>
      </c>
      <c r="F178" s="38">
        <f t="shared" si="25"/>
        <v>0.87338857124142777</v>
      </c>
      <c r="G178" s="39">
        <f t="shared" si="26"/>
        <v>310.93057945772841</v>
      </c>
      <c r="H178" s="39">
        <f t="shared" si="27"/>
        <v>38.121985587856415</v>
      </c>
      <c r="I178" s="37">
        <f t="shared" si="29"/>
        <v>349.05256504558486</v>
      </c>
      <c r="J178" s="40">
        <f t="shared" si="30"/>
        <v>-40.265657119935746</v>
      </c>
      <c r="K178" s="37">
        <f t="shared" si="31"/>
        <v>308.78690792564913</v>
      </c>
      <c r="L178" s="37">
        <f t="shared" si="32"/>
        <v>1246117.6572127379</v>
      </c>
      <c r="M178" s="37">
        <f t="shared" si="33"/>
        <v>1102369.2612945675</v>
      </c>
      <c r="N178" s="41">
        <f>jan!M178</f>
        <v>2407035.4059122894</v>
      </c>
      <c r="O178" s="41">
        <f t="shared" si="34"/>
        <v>-1304666.1446177219</v>
      </c>
      <c r="P178" s="4"/>
      <c r="Q178" s="65"/>
      <c r="R178" s="4"/>
    </row>
    <row r="179" spans="1:18" s="34" customFormat="1" x14ac:dyDescent="0.3">
      <c r="A179" s="33">
        <v>3436</v>
      </c>
      <c r="B179" s="34" t="s">
        <v>119</v>
      </c>
      <c r="C179" s="36">
        <v>28172345</v>
      </c>
      <c r="D179" s="36">
        <v>5723</v>
      </c>
      <c r="E179" s="37">
        <f t="shared" si="28"/>
        <v>4922.6533286737722</v>
      </c>
      <c r="F179" s="38">
        <f t="shared" si="25"/>
        <v>1.2027073804966713</v>
      </c>
      <c r="G179" s="39">
        <f t="shared" si="26"/>
        <v>-497.80595556166099</v>
      </c>
      <c r="H179" s="39">
        <f t="shared" si="27"/>
        <v>0</v>
      </c>
      <c r="I179" s="37">
        <f t="shared" si="29"/>
        <v>-497.80595556166099</v>
      </c>
      <c r="J179" s="40">
        <f t="shared" si="30"/>
        <v>-40.265657119935746</v>
      </c>
      <c r="K179" s="37">
        <f t="shared" si="31"/>
        <v>-538.07161268159678</v>
      </c>
      <c r="L179" s="37">
        <f t="shared" si="32"/>
        <v>-2848943.4836793859</v>
      </c>
      <c r="M179" s="37">
        <f t="shared" si="33"/>
        <v>-3079383.8393767783</v>
      </c>
      <c r="N179" s="41">
        <f>jan!M179</f>
        <v>2814769.2059624721</v>
      </c>
      <c r="O179" s="41">
        <f t="shared" si="34"/>
        <v>-5894153.0453392509</v>
      </c>
      <c r="P179" s="4"/>
      <c r="Q179" s="65"/>
      <c r="R179" s="4"/>
    </row>
    <row r="180" spans="1:18" s="34" customFormat="1" x14ac:dyDescent="0.3">
      <c r="A180" s="33">
        <v>3437</v>
      </c>
      <c r="B180" s="34" t="s">
        <v>120</v>
      </c>
      <c r="C180" s="36">
        <v>16607359</v>
      </c>
      <c r="D180" s="36">
        <v>5739</v>
      </c>
      <c r="E180" s="37">
        <f t="shared" si="28"/>
        <v>2893.7722599756057</v>
      </c>
      <c r="F180" s="38">
        <f t="shared" si="25"/>
        <v>0.7070092127504839</v>
      </c>
      <c r="G180" s="39">
        <f t="shared" si="26"/>
        <v>719.52268565723887</v>
      </c>
      <c r="H180" s="39">
        <f t="shared" si="27"/>
        <v>276.46738087090415</v>
      </c>
      <c r="I180" s="37">
        <f t="shared" si="29"/>
        <v>995.99006652814296</v>
      </c>
      <c r="J180" s="40">
        <f t="shared" si="30"/>
        <v>-40.265657119935746</v>
      </c>
      <c r="K180" s="37">
        <f t="shared" si="31"/>
        <v>955.72440940820718</v>
      </c>
      <c r="L180" s="37">
        <f t="shared" si="32"/>
        <v>5715986.9918050123</v>
      </c>
      <c r="M180" s="37">
        <f t="shared" si="33"/>
        <v>5484902.3855937012</v>
      </c>
      <c r="N180" s="41">
        <f>jan!M180</f>
        <v>4932639.819966563</v>
      </c>
      <c r="O180" s="41">
        <f t="shared" si="34"/>
        <v>552262.56562713813</v>
      </c>
      <c r="P180" s="4"/>
      <c r="Q180" s="65"/>
      <c r="R180" s="4"/>
    </row>
    <row r="181" spans="1:18" s="34" customFormat="1" x14ac:dyDescent="0.3">
      <c r="A181" s="33">
        <v>3438</v>
      </c>
      <c r="B181" s="34" t="s">
        <v>121</v>
      </c>
      <c r="C181" s="36">
        <v>13532542</v>
      </c>
      <c r="D181" s="36">
        <v>3119</v>
      </c>
      <c r="E181" s="37">
        <f t="shared" si="28"/>
        <v>4338.7438281500481</v>
      </c>
      <c r="F181" s="38">
        <f t="shared" si="25"/>
        <v>1.060046051548039</v>
      </c>
      <c r="G181" s="39">
        <f t="shared" si="26"/>
        <v>-147.46025524742655</v>
      </c>
      <c r="H181" s="39">
        <f t="shared" si="27"/>
        <v>0</v>
      </c>
      <c r="I181" s="37">
        <f t="shared" si="29"/>
        <v>-147.46025524742655</v>
      </c>
      <c r="J181" s="40">
        <f t="shared" si="30"/>
        <v>-40.265657119935746</v>
      </c>
      <c r="K181" s="37">
        <f t="shared" si="31"/>
        <v>-187.7259123673623</v>
      </c>
      <c r="L181" s="37">
        <f t="shared" si="32"/>
        <v>-459928.53611672338</v>
      </c>
      <c r="M181" s="37">
        <f t="shared" si="33"/>
        <v>-585517.12067380303</v>
      </c>
      <c r="N181" s="41">
        <f>jan!M181</f>
        <v>1597887.1392970397</v>
      </c>
      <c r="O181" s="41">
        <f t="shared" si="34"/>
        <v>-2183404.2599708429</v>
      </c>
      <c r="P181" s="4"/>
      <c r="Q181" s="65"/>
      <c r="R181" s="4"/>
    </row>
    <row r="182" spans="1:18" s="34" customFormat="1" x14ac:dyDescent="0.3">
      <c r="A182" s="33">
        <v>3439</v>
      </c>
      <c r="B182" s="34" t="s">
        <v>122</v>
      </c>
      <c r="C182" s="36">
        <v>13620357</v>
      </c>
      <c r="D182" s="36">
        <v>4392</v>
      </c>
      <c r="E182" s="37">
        <f t="shared" si="28"/>
        <v>3101.1741803278687</v>
      </c>
      <c r="F182" s="38">
        <f t="shared" si="25"/>
        <v>0.75768184876242362</v>
      </c>
      <c r="G182" s="39">
        <f t="shared" si="26"/>
        <v>595.08153344588106</v>
      </c>
      <c r="H182" s="39">
        <f t="shared" si="27"/>
        <v>203.87670874761213</v>
      </c>
      <c r="I182" s="37">
        <f t="shared" si="29"/>
        <v>798.95824219349322</v>
      </c>
      <c r="J182" s="40">
        <f t="shared" si="30"/>
        <v>-40.265657119935746</v>
      </c>
      <c r="K182" s="37">
        <f t="shared" si="31"/>
        <v>758.69258507355744</v>
      </c>
      <c r="L182" s="37">
        <f t="shared" si="32"/>
        <v>3509024.5997138224</v>
      </c>
      <c r="M182" s="37">
        <f t="shared" si="33"/>
        <v>3332177.8336430644</v>
      </c>
      <c r="N182" s="41">
        <f>jan!M182</f>
        <v>2666318.5191223463</v>
      </c>
      <c r="O182" s="41">
        <f t="shared" si="34"/>
        <v>665859.31452071806</v>
      </c>
      <c r="P182" s="4"/>
      <c r="Q182" s="65"/>
      <c r="R182" s="4"/>
    </row>
    <row r="183" spans="1:18" s="34" customFormat="1" x14ac:dyDescent="0.3">
      <c r="A183" s="33">
        <v>3440</v>
      </c>
      <c r="B183" s="34" t="s">
        <v>123</v>
      </c>
      <c r="C183" s="36">
        <v>20267152</v>
      </c>
      <c r="D183" s="36">
        <v>5100</v>
      </c>
      <c r="E183" s="37">
        <f t="shared" si="28"/>
        <v>3973.9513725490197</v>
      </c>
      <c r="F183" s="38">
        <f t="shared" si="25"/>
        <v>0.97091960907741659</v>
      </c>
      <c r="G183" s="39">
        <f t="shared" si="26"/>
        <v>71.415218113190534</v>
      </c>
      <c r="H183" s="39">
        <f t="shared" si="27"/>
        <v>0</v>
      </c>
      <c r="I183" s="37">
        <f t="shared" si="29"/>
        <v>71.415218113190534</v>
      </c>
      <c r="J183" s="40">
        <f t="shared" si="30"/>
        <v>-40.265657119935746</v>
      </c>
      <c r="K183" s="37">
        <f t="shared" si="31"/>
        <v>31.149560993254788</v>
      </c>
      <c r="L183" s="37">
        <f t="shared" si="32"/>
        <v>364217.6123772717</v>
      </c>
      <c r="M183" s="37">
        <f t="shared" si="33"/>
        <v>158862.76106559942</v>
      </c>
      <c r="N183" s="41">
        <f>jan!M183</f>
        <v>785088.70543958468</v>
      </c>
      <c r="O183" s="41">
        <f t="shared" si="34"/>
        <v>-626225.94437398529</v>
      </c>
      <c r="P183" s="4"/>
      <c r="Q183" s="65"/>
      <c r="R183" s="4"/>
    </row>
    <row r="184" spans="1:18" s="34" customFormat="1" x14ac:dyDescent="0.3">
      <c r="A184" s="33">
        <v>3441</v>
      </c>
      <c r="B184" s="34" t="s">
        <v>124</v>
      </c>
      <c r="C184" s="36">
        <v>20939963</v>
      </c>
      <c r="D184" s="36">
        <v>6106</v>
      </c>
      <c r="E184" s="37">
        <f t="shared" si="28"/>
        <v>3429.4076318375369</v>
      </c>
      <c r="F184" s="38">
        <f t="shared" si="25"/>
        <v>0.83787616030516432</v>
      </c>
      <c r="G184" s="39">
        <f t="shared" si="26"/>
        <v>398.14146254008017</v>
      </c>
      <c r="H184" s="39">
        <f t="shared" si="27"/>
        <v>88.995000719228273</v>
      </c>
      <c r="I184" s="37">
        <f t="shared" si="29"/>
        <v>487.13646325930847</v>
      </c>
      <c r="J184" s="40">
        <f t="shared" si="30"/>
        <v>-40.265657119935746</v>
      </c>
      <c r="K184" s="37">
        <f t="shared" si="31"/>
        <v>446.87080613937275</v>
      </c>
      <c r="L184" s="37">
        <f t="shared" si="32"/>
        <v>2974455.2446613377</v>
      </c>
      <c r="M184" s="37">
        <f t="shared" si="33"/>
        <v>2728593.1422870099</v>
      </c>
      <c r="N184" s="41">
        <f>jan!M184</f>
        <v>2611492.900560346</v>
      </c>
      <c r="O184" s="41">
        <f t="shared" si="34"/>
        <v>117100.24172666389</v>
      </c>
      <c r="P184" s="4"/>
      <c r="Q184" s="65"/>
      <c r="R184" s="4"/>
    </row>
    <row r="185" spans="1:18" s="34" customFormat="1" x14ac:dyDescent="0.3">
      <c r="A185" s="33">
        <v>3442</v>
      </c>
      <c r="B185" s="34" t="s">
        <v>125</v>
      </c>
      <c r="C185" s="36">
        <v>48125921</v>
      </c>
      <c r="D185" s="36">
        <v>14973</v>
      </c>
      <c r="E185" s="37">
        <f t="shared" si="28"/>
        <v>3214.1802577973685</v>
      </c>
      <c r="F185" s="38">
        <f t="shared" si="25"/>
        <v>0.78529160194611225</v>
      </c>
      <c r="G185" s="39">
        <f t="shared" si="26"/>
        <v>527.27788696418122</v>
      </c>
      <c r="H185" s="39">
        <f t="shared" si="27"/>
        <v>164.32458163328718</v>
      </c>
      <c r="I185" s="37">
        <f t="shared" si="29"/>
        <v>691.60246859746837</v>
      </c>
      <c r="J185" s="40">
        <f t="shared" si="30"/>
        <v>-40.265657119935746</v>
      </c>
      <c r="K185" s="37">
        <f t="shared" si="31"/>
        <v>651.33681147753259</v>
      </c>
      <c r="L185" s="37">
        <f t="shared" si="32"/>
        <v>10355363.762309894</v>
      </c>
      <c r="M185" s="37">
        <f t="shared" si="33"/>
        <v>9752466.078253096</v>
      </c>
      <c r="N185" s="41">
        <f>jan!M185</f>
        <v>8469928.1333262473</v>
      </c>
      <c r="O185" s="41">
        <f t="shared" si="34"/>
        <v>1282537.9449268486</v>
      </c>
      <c r="P185" s="4"/>
      <c r="Q185" s="65"/>
      <c r="R185" s="4"/>
    </row>
    <row r="186" spans="1:18" s="34" customFormat="1" x14ac:dyDescent="0.3">
      <c r="A186" s="33">
        <v>3443</v>
      </c>
      <c r="B186" s="34" t="s">
        <v>126</v>
      </c>
      <c r="C186" s="36">
        <v>42382219</v>
      </c>
      <c r="D186" s="36">
        <v>13427</v>
      </c>
      <c r="E186" s="37">
        <f t="shared" si="28"/>
        <v>3156.4920682207494</v>
      </c>
      <c r="F186" s="38">
        <f t="shared" si="25"/>
        <v>0.77119716816440542</v>
      </c>
      <c r="G186" s="39">
        <f t="shared" si="26"/>
        <v>561.89080071015269</v>
      </c>
      <c r="H186" s="39">
        <f t="shared" si="27"/>
        <v>184.51544798510389</v>
      </c>
      <c r="I186" s="37">
        <f t="shared" si="29"/>
        <v>746.40624869525664</v>
      </c>
      <c r="J186" s="40">
        <f t="shared" si="30"/>
        <v>-40.265657119935746</v>
      </c>
      <c r="K186" s="37">
        <f t="shared" si="31"/>
        <v>706.14059157532085</v>
      </c>
      <c r="L186" s="37">
        <f t="shared" si="32"/>
        <v>10021996.701231211</v>
      </c>
      <c r="M186" s="37">
        <f t="shared" si="33"/>
        <v>9481349.7230818328</v>
      </c>
      <c r="N186" s="41">
        <f>jan!M186</f>
        <v>7514402.2739311764</v>
      </c>
      <c r="O186" s="41">
        <f t="shared" si="34"/>
        <v>1966947.4491506563</v>
      </c>
      <c r="P186" s="4"/>
      <c r="Q186" s="65"/>
      <c r="R186" s="4"/>
    </row>
    <row r="187" spans="1:18" s="34" customFormat="1" x14ac:dyDescent="0.3">
      <c r="A187" s="33">
        <v>3446</v>
      </c>
      <c r="B187" s="34" t="s">
        <v>129</v>
      </c>
      <c r="C187" s="36">
        <v>45273822</v>
      </c>
      <c r="D187" s="36">
        <v>13630</v>
      </c>
      <c r="E187" s="37">
        <f t="shared" si="28"/>
        <v>3321.6303741746146</v>
      </c>
      <c r="F187" s="38">
        <f t="shared" si="25"/>
        <v>0.81154391738936871</v>
      </c>
      <c r="G187" s="39">
        <f t="shared" si="26"/>
        <v>462.80781713783352</v>
      </c>
      <c r="H187" s="39">
        <f t="shared" si="27"/>
        <v>126.71704090125105</v>
      </c>
      <c r="I187" s="37">
        <f t="shared" si="29"/>
        <v>589.52485803908462</v>
      </c>
      <c r="J187" s="40">
        <f t="shared" si="30"/>
        <v>-40.265657119935746</v>
      </c>
      <c r="K187" s="37">
        <f t="shared" si="31"/>
        <v>549.25920091914884</v>
      </c>
      <c r="L187" s="37">
        <f t="shared" si="32"/>
        <v>8035223.8150727237</v>
      </c>
      <c r="M187" s="37">
        <f t="shared" si="33"/>
        <v>7486402.9085279983</v>
      </c>
      <c r="N187" s="41">
        <f>jan!M187</f>
        <v>6014422.0484830532</v>
      </c>
      <c r="O187" s="41">
        <f t="shared" si="34"/>
        <v>1471980.860044945</v>
      </c>
      <c r="P187" s="4"/>
      <c r="Q187" s="65"/>
      <c r="R187" s="4"/>
    </row>
    <row r="188" spans="1:18" s="34" customFormat="1" x14ac:dyDescent="0.3">
      <c r="A188" s="33">
        <v>3447</v>
      </c>
      <c r="B188" s="34" t="s">
        <v>130</v>
      </c>
      <c r="C188" s="36">
        <v>16091729</v>
      </c>
      <c r="D188" s="36">
        <v>5617</v>
      </c>
      <c r="E188" s="37">
        <f t="shared" si="28"/>
        <v>2864.8262417660671</v>
      </c>
      <c r="F188" s="38">
        <f t="shared" si="25"/>
        <v>0.69993709383164426</v>
      </c>
      <c r="G188" s="39">
        <f t="shared" si="26"/>
        <v>736.89029658296204</v>
      </c>
      <c r="H188" s="39">
        <f t="shared" si="27"/>
        <v>286.59848724424268</v>
      </c>
      <c r="I188" s="37">
        <f t="shared" si="29"/>
        <v>1023.4887838272048</v>
      </c>
      <c r="J188" s="40">
        <f t="shared" si="30"/>
        <v>-40.265657119935746</v>
      </c>
      <c r="K188" s="37">
        <f t="shared" si="31"/>
        <v>983.22312670726899</v>
      </c>
      <c r="L188" s="37">
        <f t="shared" si="32"/>
        <v>5748936.4987574089</v>
      </c>
      <c r="M188" s="37">
        <f t="shared" si="33"/>
        <v>5522764.3027147297</v>
      </c>
      <c r="N188" s="41">
        <f>jan!M188</f>
        <v>4825232.6069353847</v>
      </c>
      <c r="O188" s="41">
        <f t="shared" si="34"/>
        <v>697531.695779345</v>
      </c>
      <c r="P188" s="4"/>
      <c r="Q188" s="65"/>
      <c r="R188" s="4"/>
    </row>
    <row r="189" spans="1:18" s="34" customFormat="1" x14ac:dyDescent="0.3">
      <c r="A189" s="33">
        <v>3448</v>
      </c>
      <c r="B189" s="34" t="s">
        <v>131</v>
      </c>
      <c r="C189" s="36">
        <v>23721214</v>
      </c>
      <c r="D189" s="36">
        <v>6633</v>
      </c>
      <c r="E189" s="37">
        <f t="shared" si="28"/>
        <v>3576.2421227197347</v>
      </c>
      <c r="F189" s="38">
        <f t="shared" si="25"/>
        <v>0.87375090388436916</v>
      </c>
      <c r="G189" s="39">
        <f t="shared" si="26"/>
        <v>310.0407680107615</v>
      </c>
      <c r="H189" s="39">
        <f t="shared" si="27"/>
        <v>37.602928910459056</v>
      </c>
      <c r="I189" s="37">
        <f t="shared" si="29"/>
        <v>347.64369692122057</v>
      </c>
      <c r="J189" s="40">
        <f t="shared" si="30"/>
        <v>-40.265657119935746</v>
      </c>
      <c r="K189" s="37">
        <f t="shared" si="31"/>
        <v>307.37803980128484</v>
      </c>
      <c r="L189" s="37">
        <f t="shared" si="32"/>
        <v>2305920.6416784562</v>
      </c>
      <c r="M189" s="37">
        <f t="shared" si="33"/>
        <v>2038838.5380019224</v>
      </c>
      <c r="N189" s="41">
        <f>jan!M189</f>
        <v>5816132.9711950189</v>
      </c>
      <c r="O189" s="41">
        <f t="shared" si="34"/>
        <v>-3777294.4331930964</v>
      </c>
      <c r="P189" s="4"/>
      <c r="Q189" s="65"/>
      <c r="R189" s="4"/>
    </row>
    <row r="190" spans="1:18" s="34" customFormat="1" x14ac:dyDescent="0.3">
      <c r="A190" s="33">
        <v>3449</v>
      </c>
      <c r="B190" s="34" t="s">
        <v>132</v>
      </c>
      <c r="C190" s="36">
        <v>11210233</v>
      </c>
      <c r="D190" s="36">
        <v>2954</v>
      </c>
      <c r="E190" s="37">
        <f t="shared" si="28"/>
        <v>3794.9333107650641</v>
      </c>
      <c r="F190" s="38">
        <f t="shared" si="25"/>
        <v>0.92718174460184144</v>
      </c>
      <c r="G190" s="39">
        <f t="shared" si="26"/>
        <v>178.82605518356385</v>
      </c>
      <c r="H190" s="39">
        <f t="shared" si="27"/>
        <v>0</v>
      </c>
      <c r="I190" s="37">
        <f t="shared" si="29"/>
        <v>178.82605518356385</v>
      </c>
      <c r="J190" s="40">
        <f t="shared" si="30"/>
        <v>-40.265657119935746</v>
      </c>
      <c r="K190" s="37">
        <f t="shared" si="31"/>
        <v>138.5603980636281</v>
      </c>
      <c r="L190" s="37">
        <f t="shared" si="32"/>
        <v>528252.16701224761</v>
      </c>
      <c r="M190" s="37">
        <f t="shared" si="33"/>
        <v>409307.41587995738</v>
      </c>
      <c r="N190" s="41">
        <f>jan!M190</f>
        <v>2484411.1917548743</v>
      </c>
      <c r="O190" s="41">
        <f t="shared" si="34"/>
        <v>-2075103.7758749169</v>
      </c>
      <c r="P190" s="4"/>
      <c r="Q190" s="65"/>
      <c r="R190" s="4"/>
    </row>
    <row r="191" spans="1:18" s="34" customFormat="1" x14ac:dyDescent="0.3">
      <c r="A191" s="33">
        <v>3450</v>
      </c>
      <c r="B191" s="34" t="s">
        <v>133</v>
      </c>
      <c r="C191" s="36">
        <v>3391113</v>
      </c>
      <c r="D191" s="36">
        <v>1279</v>
      </c>
      <c r="E191" s="37">
        <f t="shared" si="28"/>
        <v>2651.378420641126</v>
      </c>
      <c r="F191" s="38">
        <f t="shared" si="25"/>
        <v>0.64778731754685703</v>
      </c>
      <c r="G191" s="39">
        <f t="shared" si="26"/>
        <v>864.95898925792665</v>
      </c>
      <c r="H191" s="39">
        <f t="shared" si="27"/>
        <v>361.30522463797206</v>
      </c>
      <c r="I191" s="37">
        <f t="shared" si="29"/>
        <v>1226.2642138958986</v>
      </c>
      <c r="J191" s="40">
        <f t="shared" si="30"/>
        <v>-40.265657119935746</v>
      </c>
      <c r="K191" s="37">
        <f t="shared" si="31"/>
        <v>1185.9985567759629</v>
      </c>
      <c r="L191" s="37">
        <f t="shared" si="32"/>
        <v>1568391.9295728542</v>
      </c>
      <c r="M191" s="37">
        <f t="shared" si="33"/>
        <v>1516892.1541164566</v>
      </c>
      <c r="N191" s="41">
        <f>jan!M191</f>
        <v>1354755.3788268394</v>
      </c>
      <c r="O191" s="41">
        <f t="shared" si="34"/>
        <v>162136.77528961725</v>
      </c>
      <c r="P191" s="4"/>
      <c r="Q191" s="65"/>
      <c r="R191" s="4"/>
    </row>
    <row r="192" spans="1:18" s="34" customFormat="1" x14ac:dyDescent="0.3">
      <c r="A192" s="33">
        <v>3451</v>
      </c>
      <c r="B192" s="34" t="s">
        <v>134</v>
      </c>
      <c r="C192" s="36">
        <v>25164457</v>
      </c>
      <c r="D192" s="36">
        <v>6413</v>
      </c>
      <c r="E192" s="37">
        <f t="shared" si="28"/>
        <v>3923.9758303446124</v>
      </c>
      <c r="F192" s="38">
        <f t="shared" si="25"/>
        <v>0.9587095366956272</v>
      </c>
      <c r="G192" s="39">
        <f t="shared" si="26"/>
        <v>101.40054343583488</v>
      </c>
      <c r="H192" s="39">
        <f t="shared" si="27"/>
        <v>0</v>
      </c>
      <c r="I192" s="37">
        <f t="shared" si="29"/>
        <v>101.40054343583488</v>
      </c>
      <c r="J192" s="40">
        <f t="shared" si="30"/>
        <v>-40.265657119935746</v>
      </c>
      <c r="K192" s="37">
        <f t="shared" si="31"/>
        <v>61.134886315899131</v>
      </c>
      <c r="L192" s="37">
        <f t="shared" si="32"/>
        <v>650281.68505400908</v>
      </c>
      <c r="M192" s="37">
        <f t="shared" si="33"/>
        <v>392058.02594386111</v>
      </c>
      <c r="N192" s="41">
        <f>jan!M192</f>
        <v>2689586.3411387983</v>
      </c>
      <c r="O192" s="41">
        <f t="shared" si="34"/>
        <v>-2297528.3151949374</v>
      </c>
      <c r="P192" s="4"/>
      <c r="Q192" s="65"/>
      <c r="R192" s="4"/>
    </row>
    <row r="193" spans="1:18" s="34" customFormat="1" x14ac:dyDescent="0.3">
      <c r="A193" s="33">
        <v>3452</v>
      </c>
      <c r="B193" s="34" t="s">
        <v>135</v>
      </c>
      <c r="C193" s="36">
        <v>7966586</v>
      </c>
      <c r="D193" s="36">
        <v>2125</v>
      </c>
      <c r="E193" s="37">
        <f t="shared" si="28"/>
        <v>3748.9816470588235</v>
      </c>
      <c r="F193" s="38">
        <f t="shared" si="25"/>
        <v>0.91595479007232428</v>
      </c>
      <c r="G193" s="39">
        <f t="shared" si="26"/>
        <v>206.39705340730825</v>
      </c>
      <c r="H193" s="39">
        <f t="shared" si="27"/>
        <v>0</v>
      </c>
      <c r="I193" s="37">
        <f t="shared" si="29"/>
        <v>206.39705340730825</v>
      </c>
      <c r="J193" s="40">
        <f t="shared" si="30"/>
        <v>-40.265657119935746</v>
      </c>
      <c r="K193" s="37">
        <f t="shared" si="31"/>
        <v>166.1313962873725</v>
      </c>
      <c r="L193" s="37">
        <f t="shared" si="32"/>
        <v>438593.73849053006</v>
      </c>
      <c r="M193" s="37">
        <f t="shared" si="33"/>
        <v>353029.21711066656</v>
      </c>
      <c r="N193" s="41">
        <f>jan!M193</f>
        <v>989282.13804302935</v>
      </c>
      <c r="O193" s="41">
        <f t="shared" si="34"/>
        <v>-636252.92093236279</v>
      </c>
      <c r="P193" s="4"/>
      <c r="Q193" s="65"/>
      <c r="R193" s="4"/>
    </row>
    <row r="194" spans="1:18" s="34" customFormat="1" x14ac:dyDescent="0.3">
      <c r="A194" s="33">
        <v>3453</v>
      </c>
      <c r="B194" s="34" t="s">
        <v>136</v>
      </c>
      <c r="C194" s="36">
        <v>12698431</v>
      </c>
      <c r="D194" s="36">
        <v>3229</v>
      </c>
      <c r="E194" s="37">
        <f t="shared" si="28"/>
        <v>3932.6203158872718</v>
      </c>
      <c r="F194" s="38">
        <f t="shared" si="25"/>
        <v>0.96082156569068022</v>
      </c>
      <c r="G194" s="39">
        <f t="shared" si="26"/>
        <v>96.213852110239259</v>
      </c>
      <c r="H194" s="39">
        <f t="shared" si="27"/>
        <v>0</v>
      </c>
      <c r="I194" s="37">
        <f t="shared" si="29"/>
        <v>96.213852110239259</v>
      </c>
      <c r="J194" s="40">
        <f t="shared" si="30"/>
        <v>-40.265657119935746</v>
      </c>
      <c r="K194" s="37">
        <f t="shared" si="31"/>
        <v>55.948194990303513</v>
      </c>
      <c r="L194" s="37">
        <f t="shared" si="32"/>
        <v>310674.52846396255</v>
      </c>
      <c r="M194" s="37">
        <f t="shared" si="33"/>
        <v>180656.72162369004</v>
      </c>
      <c r="N194" s="41">
        <f>jan!M194</f>
        <v>624268.19864008168</v>
      </c>
      <c r="O194" s="41">
        <f t="shared" si="34"/>
        <v>-443611.47701639164</v>
      </c>
      <c r="P194" s="4"/>
      <c r="Q194" s="65"/>
      <c r="R194" s="4"/>
    </row>
    <row r="195" spans="1:18" s="34" customFormat="1" x14ac:dyDescent="0.3">
      <c r="A195" s="33">
        <v>3454</v>
      </c>
      <c r="B195" s="34" t="s">
        <v>137</v>
      </c>
      <c r="C195" s="36">
        <v>8903336</v>
      </c>
      <c r="D195" s="36">
        <v>1578</v>
      </c>
      <c r="E195" s="37">
        <f t="shared" si="28"/>
        <v>5642.1647655259821</v>
      </c>
      <c r="F195" s="38">
        <f t="shared" si="25"/>
        <v>1.3784991045275521</v>
      </c>
      <c r="G195" s="39">
        <f t="shared" si="26"/>
        <v>-929.5128176729869</v>
      </c>
      <c r="H195" s="39">
        <f t="shared" si="27"/>
        <v>0</v>
      </c>
      <c r="I195" s="37">
        <f t="shared" si="29"/>
        <v>-929.5128176729869</v>
      </c>
      <c r="J195" s="40">
        <f t="shared" si="30"/>
        <v>-40.265657119935746</v>
      </c>
      <c r="K195" s="37">
        <f t="shared" si="31"/>
        <v>-969.77847479292268</v>
      </c>
      <c r="L195" s="37">
        <f t="shared" si="32"/>
        <v>-1466771.2262879733</v>
      </c>
      <c r="M195" s="37">
        <f t="shared" si="33"/>
        <v>-1530310.4332232319</v>
      </c>
      <c r="N195" s="41">
        <f>jan!M195</f>
        <v>816983.53740324709</v>
      </c>
      <c r="O195" s="41">
        <f t="shared" si="34"/>
        <v>-2347293.970626479</v>
      </c>
      <c r="P195" s="4"/>
      <c r="Q195" s="65"/>
      <c r="R195" s="4"/>
    </row>
    <row r="196" spans="1:18" s="34" customFormat="1" x14ac:dyDescent="0.3">
      <c r="A196" s="33">
        <v>3801</v>
      </c>
      <c r="B196" s="34" t="s">
        <v>155</v>
      </c>
      <c r="C196" s="36">
        <v>88952802</v>
      </c>
      <c r="D196" s="36">
        <v>27351</v>
      </c>
      <c r="E196" s="37">
        <f t="shared" si="28"/>
        <v>3252.2687287484919</v>
      </c>
      <c r="F196" s="38">
        <f t="shared" si="25"/>
        <v>0.79459741368343617</v>
      </c>
      <c r="G196" s="39">
        <f t="shared" si="26"/>
        <v>504.4248043935072</v>
      </c>
      <c r="H196" s="39">
        <f t="shared" si="27"/>
        <v>150.99361680039402</v>
      </c>
      <c r="I196" s="37">
        <f t="shared" si="29"/>
        <v>655.41842119390117</v>
      </c>
      <c r="J196" s="40">
        <f t="shared" si="30"/>
        <v>-40.265657119935746</v>
      </c>
      <c r="K196" s="37">
        <f t="shared" si="31"/>
        <v>615.15276407396539</v>
      </c>
      <c r="L196" s="37">
        <f t="shared" si="32"/>
        <v>17926349.238074392</v>
      </c>
      <c r="M196" s="37">
        <f t="shared" si="33"/>
        <v>16825043.250187028</v>
      </c>
      <c r="N196" s="41">
        <f>jan!M196</f>
        <v>12896284.373489359</v>
      </c>
      <c r="O196" s="41">
        <f t="shared" si="34"/>
        <v>3928758.8766976688</v>
      </c>
      <c r="P196" s="4"/>
      <c r="Q196" s="65"/>
      <c r="R196" s="4"/>
    </row>
    <row r="197" spans="1:18" s="34" customFormat="1" x14ac:dyDescent="0.3">
      <c r="A197" s="33">
        <v>3802</v>
      </c>
      <c r="B197" s="34" t="s">
        <v>160</v>
      </c>
      <c r="C197" s="36">
        <v>86465551</v>
      </c>
      <c r="D197" s="36">
        <v>24699</v>
      </c>
      <c r="E197" s="37">
        <f t="shared" si="28"/>
        <v>3500.7713267743634</v>
      </c>
      <c r="F197" s="38">
        <f t="shared" si="25"/>
        <v>0.85531180666687101</v>
      </c>
      <c r="G197" s="39">
        <f t="shared" si="26"/>
        <v>355.32324557798427</v>
      </c>
      <c r="H197" s="39">
        <f t="shared" si="27"/>
        <v>64.017707491338996</v>
      </c>
      <c r="I197" s="37">
        <f t="shared" si="29"/>
        <v>419.34095306932329</v>
      </c>
      <c r="J197" s="40">
        <f t="shared" si="30"/>
        <v>-40.265657119935746</v>
      </c>
      <c r="K197" s="37">
        <f t="shared" si="31"/>
        <v>379.07529594938757</v>
      </c>
      <c r="L197" s="37">
        <f t="shared" si="32"/>
        <v>10357302.199859217</v>
      </c>
      <c r="M197" s="37">
        <f t="shared" si="33"/>
        <v>9362780.7346539237</v>
      </c>
      <c r="N197" s="41">
        <f>jan!M197</f>
        <v>6633873.9648116613</v>
      </c>
      <c r="O197" s="41">
        <f t="shared" si="34"/>
        <v>2728906.7698422624</v>
      </c>
      <c r="P197" s="4"/>
      <c r="Q197" s="65"/>
      <c r="R197" s="4"/>
    </row>
    <row r="198" spans="1:18" s="34" customFormat="1" x14ac:dyDescent="0.3">
      <c r="A198" s="33">
        <v>3803</v>
      </c>
      <c r="B198" s="34" t="s">
        <v>156</v>
      </c>
      <c r="C198" s="36">
        <v>206771970</v>
      </c>
      <c r="D198" s="36">
        <v>56293</v>
      </c>
      <c r="E198" s="37">
        <f t="shared" si="28"/>
        <v>3673.1382232249125</v>
      </c>
      <c r="F198" s="38">
        <f t="shared" si="25"/>
        <v>0.89742465205186839</v>
      </c>
      <c r="G198" s="39">
        <f t="shared" si="26"/>
        <v>251.90310770765481</v>
      </c>
      <c r="H198" s="39">
        <f t="shared" si="27"/>
        <v>3.6892937336468092</v>
      </c>
      <c r="I198" s="37">
        <f t="shared" si="29"/>
        <v>255.59240144130163</v>
      </c>
      <c r="J198" s="40">
        <f t="shared" si="30"/>
        <v>-40.265657119935746</v>
      </c>
      <c r="K198" s="37">
        <f t="shared" si="31"/>
        <v>215.32674432136588</v>
      </c>
      <c r="L198" s="37">
        <f t="shared" si="32"/>
        <v>14388063.054335194</v>
      </c>
      <c r="M198" s="37">
        <f t="shared" si="33"/>
        <v>12121388.418082649</v>
      </c>
      <c r="N198" s="41">
        <f>jan!M198</f>
        <v>6596468.3705314659</v>
      </c>
      <c r="O198" s="41">
        <f t="shared" si="34"/>
        <v>5524920.047551183</v>
      </c>
      <c r="P198" s="4"/>
      <c r="Q198" s="65"/>
      <c r="R198" s="4"/>
    </row>
    <row r="199" spans="1:18" s="34" customFormat="1" x14ac:dyDescent="0.3">
      <c r="A199" s="33">
        <v>3804</v>
      </c>
      <c r="B199" s="34" t="s">
        <v>157</v>
      </c>
      <c r="C199" s="36">
        <v>218345749</v>
      </c>
      <c r="D199" s="36">
        <v>63764</v>
      </c>
      <c r="E199" s="37">
        <f t="shared" si="28"/>
        <v>3424.2793582585787</v>
      </c>
      <c r="F199" s="38">
        <f t="shared" si="25"/>
        <v>0.8366232155879948</v>
      </c>
      <c r="G199" s="39">
        <f t="shared" si="26"/>
        <v>401.21842668745512</v>
      </c>
      <c r="H199" s="39">
        <f t="shared" si="27"/>
        <v>90.789896471863642</v>
      </c>
      <c r="I199" s="37">
        <f t="shared" si="29"/>
        <v>492.00832315931876</v>
      </c>
      <c r="J199" s="40">
        <f t="shared" si="30"/>
        <v>-40.265657119935746</v>
      </c>
      <c r="K199" s="37">
        <f t="shared" si="31"/>
        <v>451.74266603938304</v>
      </c>
      <c r="L199" s="37">
        <f t="shared" si="32"/>
        <v>31372418.717930801</v>
      </c>
      <c r="M199" s="37">
        <f t="shared" si="33"/>
        <v>28804919.357335221</v>
      </c>
      <c r="N199" s="41">
        <f>jan!M199</f>
        <v>22113817.372294452</v>
      </c>
      <c r="O199" s="41">
        <f t="shared" si="34"/>
        <v>6691101.985040769</v>
      </c>
      <c r="P199" s="4"/>
      <c r="Q199" s="65"/>
      <c r="R199" s="4"/>
    </row>
    <row r="200" spans="1:18" s="34" customFormat="1" x14ac:dyDescent="0.3">
      <c r="A200" s="33">
        <v>3805</v>
      </c>
      <c r="B200" s="34" t="s">
        <v>158</v>
      </c>
      <c r="C200" s="36">
        <v>159388077</v>
      </c>
      <c r="D200" s="36">
        <v>47204</v>
      </c>
      <c r="E200" s="37">
        <f t="shared" si="28"/>
        <v>3376.5798872976866</v>
      </c>
      <c r="F200" s="38">
        <f t="shared" ref="F200:F263" si="35">IF(ISNUMBER(C200),E200/E$365,"")</f>
        <v>0.82496923511443843</v>
      </c>
      <c r="G200" s="39">
        <f t="shared" ref="G200:G263" si="36">(E$365-E200)*0.6</f>
        <v>429.83810926399036</v>
      </c>
      <c r="H200" s="39">
        <f t="shared" ref="H200:H263" si="37">IF(E200&gt;=E$365*0.9,0,IF(E200&lt;0.9*E$365,(E$365*0.9-E200)*0.35))</f>
        <v>107.48471130817587</v>
      </c>
      <c r="I200" s="37">
        <f t="shared" si="29"/>
        <v>537.32282057216628</v>
      </c>
      <c r="J200" s="40">
        <f t="shared" si="30"/>
        <v>-40.265657119935746</v>
      </c>
      <c r="K200" s="37">
        <f t="shared" si="31"/>
        <v>497.05716345223055</v>
      </c>
      <c r="L200" s="37">
        <f t="shared" si="32"/>
        <v>25363786.422288537</v>
      </c>
      <c r="M200" s="37">
        <f t="shared" si="33"/>
        <v>23463086.343599092</v>
      </c>
      <c r="N200" s="41">
        <f>jan!M200</f>
        <v>17792142.428062662</v>
      </c>
      <c r="O200" s="41">
        <f t="shared" si="34"/>
        <v>5670943.9155364297</v>
      </c>
      <c r="P200" s="4"/>
      <c r="Q200" s="65"/>
      <c r="R200" s="4"/>
    </row>
    <row r="201" spans="1:18" s="34" customFormat="1" x14ac:dyDescent="0.3">
      <c r="A201" s="33">
        <v>3806</v>
      </c>
      <c r="B201" s="34" t="s">
        <v>162</v>
      </c>
      <c r="C201" s="36">
        <v>134238915</v>
      </c>
      <c r="D201" s="36">
        <v>36397</v>
      </c>
      <c r="E201" s="37">
        <f t="shared" ref="E201:E264" si="38">(C201)/D201</f>
        <v>3688.1862516141441</v>
      </c>
      <c r="F201" s="38">
        <f t="shared" si="35"/>
        <v>0.90110120077412592</v>
      </c>
      <c r="G201" s="39">
        <f t="shared" si="36"/>
        <v>242.87429067411585</v>
      </c>
      <c r="H201" s="39">
        <f t="shared" si="37"/>
        <v>0</v>
      </c>
      <c r="I201" s="37">
        <f t="shared" ref="I201:I264" si="39">G201+H201</f>
        <v>242.87429067411585</v>
      </c>
      <c r="J201" s="40">
        <f t="shared" ref="J201:J264" si="40">I$367</f>
        <v>-40.265657119935746</v>
      </c>
      <c r="K201" s="37">
        <f t="shared" ref="K201:K264" si="41">I201+J201</f>
        <v>202.6086335541801</v>
      </c>
      <c r="L201" s="37">
        <f t="shared" ref="L201:L264" si="42">(I201*D201)</f>
        <v>8839895.5576657951</v>
      </c>
      <c r="M201" s="37">
        <f t="shared" ref="M201:M264" si="43">(K201*D201)</f>
        <v>7374346.4354714928</v>
      </c>
      <c r="N201" s="41">
        <f>jan!M201</f>
        <v>4098170.5704871602</v>
      </c>
      <c r="O201" s="41">
        <f t="shared" ref="O201:O264" si="44">M201-N201</f>
        <v>3276175.8649843326</v>
      </c>
      <c r="P201" s="4"/>
      <c r="Q201" s="65"/>
      <c r="R201" s="4"/>
    </row>
    <row r="202" spans="1:18" s="34" customFormat="1" x14ac:dyDescent="0.3">
      <c r="A202" s="33">
        <v>3807</v>
      </c>
      <c r="B202" s="34" t="s">
        <v>163</v>
      </c>
      <c r="C202" s="36">
        <v>185182320</v>
      </c>
      <c r="D202" s="36">
        <v>54942</v>
      </c>
      <c r="E202" s="37">
        <f t="shared" si="38"/>
        <v>3370.5056241127008</v>
      </c>
      <c r="F202" s="38">
        <f t="shared" si="35"/>
        <v>0.82348516530982552</v>
      </c>
      <c r="G202" s="39">
        <f t="shared" si="36"/>
        <v>433.48266717498183</v>
      </c>
      <c r="H202" s="39">
        <f t="shared" si="37"/>
        <v>109.61070342292089</v>
      </c>
      <c r="I202" s="37">
        <f t="shared" si="39"/>
        <v>543.09337059790278</v>
      </c>
      <c r="J202" s="40">
        <f t="shared" si="40"/>
        <v>-40.265657119935746</v>
      </c>
      <c r="K202" s="37">
        <f t="shared" si="41"/>
        <v>502.82771347796705</v>
      </c>
      <c r="L202" s="37">
        <f t="shared" si="42"/>
        <v>29838635.967389975</v>
      </c>
      <c r="M202" s="37">
        <f t="shared" si="43"/>
        <v>27626360.233906467</v>
      </c>
      <c r="N202" s="41">
        <f>jan!M202</f>
        <v>21970890.057040047</v>
      </c>
      <c r="O202" s="41">
        <f t="shared" si="44"/>
        <v>5655470.1768664196</v>
      </c>
      <c r="P202" s="4"/>
      <c r="Q202" s="65"/>
      <c r="R202" s="4"/>
    </row>
    <row r="203" spans="1:18" s="34" customFormat="1" x14ac:dyDescent="0.3">
      <c r="A203" s="33">
        <v>3808</v>
      </c>
      <c r="B203" s="34" t="s">
        <v>164</v>
      </c>
      <c r="C203" s="36">
        <v>46495146</v>
      </c>
      <c r="D203" s="36">
        <v>13049</v>
      </c>
      <c r="E203" s="37">
        <f t="shared" si="38"/>
        <v>3563.119472756533</v>
      </c>
      <c r="F203" s="38">
        <f t="shared" si="35"/>
        <v>0.8705447654649755</v>
      </c>
      <c r="G203" s="39">
        <f t="shared" si="36"/>
        <v>317.91435798868253</v>
      </c>
      <c r="H203" s="39">
        <f t="shared" si="37"/>
        <v>42.195856397579632</v>
      </c>
      <c r="I203" s="37">
        <f t="shared" si="39"/>
        <v>360.11021438626216</v>
      </c>
      <c r="J203" s="40">
        <f t="shared" si="40"/>
        <v>-40.265657119935746</v>
      </c>
      <c r="K203" s="37">
        <f t="shared" si="41"/>
        <v>319.84455726632643</v>
      </c>
      <c r="L203" s="37">
        <f t="shared" si="42"/>
        <v>4699078.187526335</v>
      </c>
      <c r="M203" s="37">
        <f t="shared" si="43"/>
        <v>4173651.6277682935</v>
      </c>
      <c r="N203" s="41">
        <f>jan!M203</f>
        <v>6030487.0368345827</v>
      </c>
      <c r="O203" s="41">
        <f t="shared" si="44"/>
        <v>-1856835.4090662892</v>
      </c>
      <c r="P203" s="4"/>
      <c r="Q203" s="65"/>
      <c r="R203" s="4"/>
    </row>
    <row r="204" spans="1:18" s="34" customFormat="1" x14ac:dyDescent="0.3">
      <c r="A204" s="33">
        <v>3811</v>
      </c>
      <c r="B204" s="34" t="s">
        <v>161</v>
      </c>
      <c r="C204" s="36">
        <v>101697676</v>
      </c>
      <c r="D204" s="36">
        <v>26730</v>
      </c>
      <c r="E204" s="37">
        <f t="shared" si="38"/>
        <v>3804.6268612046388</v>
      </c>
      <c r="F204" s="38">
        <f t="shared" si="35"/>
        <v>0.92955008213822332</v>
      </c>
      <c r="G204" s="39">
        <f t="shared" si="36"/>
        <v>173.00992491981904</v>
      </c>
      <c r="H204" s="39">
        <f t="shared" si="37"/>
        <v>0</v>
      </c>
      <c r="I204" s="37">
        <f t="shared" si="39"/>
        <v>173.00992491981904</v>
      </c>
      <c r="J204" s="40">
        <f t="shared" si="40"/>
        <v>-40.265657119935746</v>
      </c>
      <c r="K204" s="37">
        <f t="shared" si="41"/>
        <v>132.74426779988329</v>
      </c>
      <c r="L204" s="37">
        <f t="shared" si="42"/>
        <v>4624555.2931067627</v>
      </c>
      <c r="M204" s="37">
        <f t="shared" si="43"/>
        <v>3548254.2782908804</v>
      </c>
      <c r="N204" s="41">
        <f>jan!M204</f>
        <v>2138331.9373333482</v>
      </c>
      <c r="O204" s="41">
        <f t="shared" si="44"/>
        <v>1409922.3409575322</v>
      </c>
      <c r="P204" s="4"/>
      <c r="Q204" s="65"/>
      <c r="R204" s="4"/>
    </row>
    <row r="205" spans="1:18" s="34" customFormat="1" x14ac:dyDescent="0.3">
      <c r="A205" s="33">
        <v>3812</v>
      </c>
      <c r="B205" s="34" t="s">
        <v>165</v>
      </c>
      <c r="C205" s="36">
        <v>7910305</v>
      </c>
      <c r="D205" s="36">
        <v>2340</v>
      </c>
      <c r="E205" s="37">
        <f t="shared" si="38"/>
        <v>3380.4722222222222</v>
      </c>
      <c r="F205" s="38">
        <f t="shared" si="35"/>
        <v>0.8259202141146933</v>
      </c>
      <c r="G205" s="39">
        <f t="shared" si="36"/>
        <v>427.502708309269</v>
      </c>
      <c r="H205" s="39">
        <f t="shared" si="37"/>
        <v>106.12239408458842</v>
      </c>
      <c r="I205" s="37">
        <f t="shared" si="39"/>
        <v>533.62510239385745</v>
      </c>
      <c r="J205" s="40">
        <f t="shared" si="40"/>
        <v>-40.265657119935746</v>
      </c>
      <c r="K205" s="37">
        <f t="shared" si="41"/>
        <v>493.35944527392172</v>
      </c>
      <c r="L205" s="37">
        <f t="shared" si="42"/>
        <v>1248682.7396016265</v>
      </c>
      <c r="M205" s="37">
        <f t="shared" si="43"/>
        <v>1154461.1019409769</v>
      </c>
      <c r="N205" s="41">
        <f>jan!M205</f>
        <v>1050985.4105979709</v>
      </c>
      <c r="O205" s="41">
        <f t="shared" si="44"/>
        <v>103475.69134300598</v>
      </c>
      <c r="P205" s="4"/>
      <c r="Q205" s="65"/>
      <c r="R205" s="4"/>
    </row>
    <row r="206" spans="1:18" s="34" customFormat="1" x14ac:dyDescent="0.3">
      <c r="A206" s="33">
        <v>3813</v>
      </c>
      <c r="B206" s="34" t="s">
        <v>166</v>
      </c>
      <c r="C206" s="36">
        <v>49491855</v>
      </c>
      <c r="D206" s="36">
        <v>14061</v>
      </c>
      <c r="E206" s="37">
        <f t="shared" si="38"/>
        <v>3519.7962449327929</v>
      </c>
      <c r="F206" s="38">
        <f t="shared" si="35"/>
        <v>0.85995999291009217</v>
      </c>
      <c r="G206" s="39">
        <f t="shared" si="36"/>
        <v>343.90829468292657</v>
      </c>
      <c r="H206" s="39">
        <f t="shared" si="37"/>
        <v>57.358986135888671</v>
      </c>
      <c r="I206" s="37">
        <f t="shared" si="39"/>
        <v>401.26728081881527</v>
      </c>
      <c r="J206" s="40">
        <f t="shared" si="40"/>
        <v>-40.265657119935746</v>
      </c>
      <c r="K206" s="37">
        <f t="shared" si="41"/>
        <v>361.00162369887954</v>
      </c>
      <c r="L206" s="37">
        <f t="shared" si="42"/>
        <v>5642219.2355933618</v>
      </c>
      <c r="M206" s="37">
        <f t="shared" si="43"/>
        <v>5076043.8308299454</v>
      </c>
      <c r="N206" s="41">
        <f>jan!M206</f>
        <v>3503283.6350931907</v>
      </c>
      <c r="O206" s="41">
        <f t="shared" si="44"/>
        <v>1572760.1957367547</v>
      </c>
      <c r="P206" s="4"/>
      <c r="Q206" s="65"/>
      <c r="R206" s="4"/>
    </row>
    <row r="207" spans="1:18" s="34" customFormat="1" x14ac:dyDescent="0.3">
      <c r="A207" s="33">
        <v>3814</v>
      </c>
      <c r="B207" s="34" t="s">
        <v>167</v>
      </c>
      <c r="C207" s="36">
        <v>33186159</v>
      </c>
      <c r="D207" s="36">
        <v>10380</v>
      </c>
      <c r="E207" s="37">
        <f t="shared" si="38"/>
        <v>3197.1251445086705</v>
      </c>
      <c r="F207" s="38">
        <f t="shared" si="35"/>
        <v>0.78112468031707072</v>
      </c>
      <c r="G207" s="39">
        <f t="shared" si="36"/>
        <v>537.51095493740002</v>
      </c>
      <c r="H207" s="39">
        <f t="shared" si="37"/>
        <v>170.29387128433152</v>
      </c>
      <c r="I207" s="37">
        <f t="shared" si="39"/>
        <v>707.80482622173156</v>
      </c>
      <c r="J207" s="40">
        <f t="shared" si="40"/>
        <v>-40.265657119935746</v>
      </c>
      <c r="K207" s="37">
        <f t="shared" si="41"/>
        <v>667.53916910179578</v>
      </c>
      <c r="L207" s="37">
        <f t="shared" si="42"/>
        <v>7347014.0961815733</v>
      </c>
      <c r="M207" s="37">
        <f t="shared" si="43"/>
        <v>6929056.5752766402</v>
      </c>
      <c r="N207" s="41">
        <f>jan!M207</f>
        <v>5485351.1726525398</v>
      </c>
      <c r="O207" s="41">
        <f t="shared" si="44"/>
        <v>1443705.4026241004</v>
      </c>
      <c r="P207" s="4"/>
      <c r="Q207" s="65"/>
      <c r="R207" s="4"/>
    </row>
    <row r="208" spans="1:18" s="34" customFormat="1" x14ac:dyDescent="0.3">
      <c r="A208" s="33">
        <v>3815</v>
      </c>
      <c r="B208" s="34" t="s">
        <v>168</v>
      </c>
      <c r="C208" s="36">
        <v>12253798</v>
      </c>
      <c r="D208" s="36">
        <v>4060</v>
      </c>
      <c r="E208" s="37">
        <f t="shared" si="38"/>
        <v>3018.1768472906406</v>
      </c>
      <c r="F208" s="38">
        <f t="shared" si="35"/>
        <v>0.73740386078712417</v>
      </c>
      <c r="G208" s="39">
        <f t="shared" si="36"/>
        <v>644.879933268218</v>
      </c>
      <c r="H208" s="39">
        <f t="shared" si="37"/>
        <v>232.92577531064197</v>
      </c>
      <c r="I208" s="37">
        <f t="shared" si="39"/>
        <v>877.80570857885994</v>
      </c>
      <c r="J208" s="40">
        <f t="shared" si="40"/>
        <v>-40.265657119935746</v>
      </c>
      <c r="K208" s="37">
        <f t="shared" si="41"/>
        <v>837.54005145892415</v>
      </c>
      <c r="L208" s="37">
        <f t="shared" si="42"/>
        <v>3563891.1768301711</v>
      </c>
      <c r="M208" s="37">
        <f t="shared" si="43"/>
        <v>3400412.6089232322</v>
      </c>
      <c r="N208" s="41">
        <f>jan!M208</f>
        <v>3063255.9410375049</v>
      </c>
      <c r="O208" s="41">
        <f t="shared" si="44"/>
        <v>337156.66788572725</v>
      </c>
      <c r="P208" s="4"/>
      <c r="Q208" s="65"/>
      <c r="R208" s="4"/>
    </row>
    <row r="209" spans="1:18" s="34" customFormat="1" x14ac:dyDescent="0.3">
      <c r="A209" s="33">
        <v>3816</v>
      </c>
      <c r="B209" s="34" t="s">
        <v>169</v>
      </c>
      <c r="C209" s="36">
        <v>21634658</v>
      </c>
      <c r="D209" s="36">
        <v>6515</v>
      </c>
      <c r="E209" s="37">
        <f t="shared" si="38"/>
        <v>3320.7456638526478</v>
      </c>
      <c r="F209" s="38">
        <f t="shared" si="35"/>
        <v>0.81132776411535423</v>
      </c>
      <c r="G209" s="39">
        <f t="shared" si="36"/>
        <v>463.3386433310136</v>
      </c>
      <c r="H209" s="39">
        <f t="shared" si="37"/>
        <v>127.02668951393944</v>
      </c>
      <c r="I209" s="37">
        <f t="shared" si="39"/>
        <v>590.36533284495306</v>
      </c>
      <c r="J209" s="40">
        <f t="shared" si="40"/>
        <v>-40.265657119935746</v>
      </c>
      <c r="K209" s="37">
        <f t="shared" si="41"/>
        <v>550.09967572501728</v>
      </c>
      <c r="L209" s="37">
        <f t="shared" si="42"/>
        <v>3846230.143484869</v>
      </c>
      <c r="M209" s="37">
        <f t="shared" si="43"/>
        <v>3583899.3873484875</v>
      </c>
      <c r="N209" s="41">
        <f>jan!M209</f>
        <v>4159720.4741648645</v>
      </c>
      <c r="O209" s="41">
        <f t="shared" si="44"/>
        <v>-575821.08681637701</v>
      </c>
      <c r="P209" s="4"/>
      <c r="Q209" s="65"/>
      <c r="R209" s="4"/>
    </row>
    <row r="210" spans="1:18" s="34" customFormat="1" x14ac:dyDescent="0.3">
      <c r="A210" s="33">
        <v>3817</v>
      </c>
      <c r="B210" s="34" t="s">
        <v>425</v>
      </c>
      <c r="C210" s="36">
        <v>33831754</v>
      </c>
      <c r="D210" s="36">
        <v>10444</v>
      </c>
      <c r="E210" s="37">
        <f t="shared" si="38"/>
        <v>3239.3483339716586</v>
      </c>
      <c r="F210" s="38">
        <f t="shared" si="35"/>
        <v>0.79144069044507348</v>
      </c>
      <c r="G210" s="39">
        <f t="shared" si="36"/>
        <v>512.17704125960711</v>
      </c>
      <c r="H210" s="39">
        <f t="shared" si="37"/>
        <v>155.51575497228566</v>
      </c>
      <c r="I210" s="37">
        <f t="shared" si="39"/>
        <v>667.69279623189277</v>
      </c>
      <c r="J210" s="40">
        <f t="shared" si="40"/>
        <v>-40.265657119935746</v>
      </c>
      <c r="K210" s="37">
        <f t="shared" si="41"/>
        <v>627.42713911195699</v>
      </c>
      <c r="L210" s="37">
        <f t="shared" si="42"/>
        <v>6973383.5638458878</v>
      </c>
      <c r="M210" s="37">
        <f t="shared" si="43"/>
        <v>6552849.040885279</v>
      </c>
      <c r="N210" s="41">
        <f>jan!M210</f>
        <v>4917635.8786688913</v>
      </c>
      <c r="O210" s="41">
        <f t="shared" si="44"/>
        <v>1635213.1622163877</v>
      </c>
      <c r="P210" s="4"/>
      <c r="Q210" s="65"/>
      <c r="R210" s="4"/>
    </row>
    <row r="211" spans="1:18" s="34" customFormat="1" x14ac:dyDescent="0.3">
      <c r="A211" s="33">
        <v>3818</v>
      </c>
      <c r="B211" s="34" t="s">
        <v>171</v>
      </c>
      <c r="C211" s="36">
        <v>44304637</v>
      </c>
      <c r="D211" s="36">
        <v>5691</v>
      </c>
      <c r="E211" s="37">
        <f t="shared" si="38"/>
        <v>7785.0354946406605</v>
      </c>
      <c r="F211" s="38">
        <f t="shared" si="35"/>
        <v>1.9020473353859806</v>
      </c>
      <c r="G211" s="39">
        <f t="shared" si="36"/>
        <v>-2215.2352551417939</v>
      </c>
      <c r="H211" s="39">
        <f t="shared" si="37"/>
        <v>0</v>
      </c>
      <c r="I211" s="37">
        <f t="shared" si="39"/>
        <v>-2215.2352551417939</v>
      </c>
      <c r="J211" s="40">
        <f t="shared" si="40"/>
        <v>-40.265657119935746</v>
      </c>
      <c r="K211" s="37">
        <f t="shared" si="41"/>
        <v>-2255.5009122617298</v>
      </c>
      <c r="L211" s="37">
        <f t="shared" si="42"/>
        <v>-12606903.83701195</v>
      </c>
      <c r="M211" s="37">
        <f t="shared" si="43"/>
        <v>-12836055.691681504</v>
      </c>
      <c r="N211" s="41">
        <f>jan!M211</f>
        <v>931600.79518758238</v>
      </c>
      <c r="O211" s="41">
        <f t="shared" si="44"/>
        <v>-13767656.486869087</v>
      </c>
      <c r="P211" s="4"/>
      <c r="Q211" s="65"/>
      <c r="R211" s="4"/>
    </row>
    <row r="212" spans="1:18" s="34" customFormat="1" x14ac:dyDescent="0.3">
      <c r="A212" s="33">
        <v>3819</v>
      </c>
      <c r="B212" s="34" t="s">
        <v>172</v>
      </c>
      <c r="C212" s="36">
        <v>7792347</v>
      </c>
      <c r="D212" s="36">
        <v>1573</v>
      </c>
      <c r="E212" s="37">
        <f t="shared" si="38"/>
        <v>4953.8124602670059</v>
      </c>
      <c r="F212" s="38">
        <f t="shared" si="35"/>
        <v>1.2103202093990764</v>
      </c>
      <c r="G212" s="39">
        <f t="shared" si="36"/>
        <v>-516.50143451760118</v>
      </c>
      <c r="H212" s="39">
        <f t="shared" si="37"/>
        <v>0</v>
      </c>
      <c r="I212" s="37">
        <f t="shared" si="39"/>
        <v>-516.50143451760118</v>
      </c>
      <c r="J212" s="40">
        <f t="shared" si="40"/>
        <v>-40.265657119935746</v>
      </c>
      <c r="K212" s="37">
        <f t="shared" si="41"/>
        <v>-556.76709163753696</v>
      </c>
      <c r="L212" s="37">
        <f t="shared" si="42"/>
        <v>-812456.75649618672</v>
      </c>
      <c r="M212" s="37">
        <f t="shared" si="43"/>
        <v>-875794.63514584559</v>
      </c>
      <c r="N212" s="41">
        <f>jan!M212</f>
        <v>879938.22990196943</v>
      </c>
      <c r="O212" s="41">
        <f t="shared" si="44"/>
        <v>-1755732.865047815</v>
      </c>
      <c r="P212" s="4"/>
      <c r="Q212" s="65"/>
      <c r="R212" s="4"/>
    </row>
    <row r="213" spans="1:18" s="34" customFormat="1" x14ac:dyDescent="0.3">
      <c r="A213" s="33">
        <v>3820</v>
      </c>
      <c r="B213" s="34" t="s">
        <v>173</v>
      </c>
      <c r="C213" s="36">
        <v>11981875</v>
      </c>
      <c r="D213" s="36">
        <v>2888</v>
      </c>
      <c r="E213" s="37">
        <f t="shared" si="38"/>
        <v>4148.8486842105267</v>
      </c>
      <c r="F213" s="38">
        <f t="shared" si="35"/>
        <v>1.0136506879326064</v>
      </c>
      <c r="G213" s="39">
        <f t="shared" si="36"/>
        <v>-33.523168883713694</v>
      </c>
      <c r="H213" s="39">
        <f t="shared" si="37"/>
        <v>0</v>
      </c>
      <c r="I213" s="37">
        <f t="shared" si="39"/>
        <v>-33.523168883713694</v>
      </c>
      <c r="J213" s="40">
        <f t="shared" si="40"/>
        <v>-40.265657119935746</v>
      </c>
      <c r="K213" s="37">
        <f t="shared" si="41"/>
        <v>-73.788826003649433</v>
      </c>
      <c r="L213" s="37">
        <f t="shared" si="42"/>
        <v>-96814.911736165144</v>
      </c>
      <c r="M213" s="37">
        <f t="shared" si="43"/>
        <v>-213102.12949853955</v>
      </c>
      <c r="N213" s="41">
        <f>jan!M213</f>
        <v>1130419.4027380084</v>
      </c>
      <c r="O213" s="41">
        <f t="shared" si="44"/>
        <v>-1343521.5322365479</v>
      </c>
      <c r="P213" s="4"/>
      <c r="Q213" s="65"/>
      <c r="R213" s="4"/>
    </row>
    <row r="214" spans="1:18" s="34" customFormat="1" x14ac:dyDescent="0.3">
      <c r="A214" s="33">
        <v>3821</v>
      </c>
      <c r="B214" s="34" t="s">
        <v>174</v>
      </c>
      <c r="C214" s="36">
        <v>9135648</v>
      </c>
      <c r="D214" s="36">
        <v>2403</v>
      </c>
      <c r="E214" s="37">
        <f t="shared" si="38"/>
        <v>3801.7677902621722</v>
      </c>
      <c r="F214" s="38">
        <f t="shared" si="35"/>
        <v>0.92885155118463403</v>
      </c>
      <c r="G214" s="39">
        <f t="shared" si="36"/>
        <v>174.72536748529902</v>
      </c>
      <c r="H214" s="39">
        <f t="shared" si="37"/>
        <v>0</v>
      </c>
      <c r="I214" s="37">
        <f t="shared" si="39"/>
        <v>174.72536748529902</v>
      </c>
      <c r="J214" s="40">
        <f t="shared" si="40"/>
        <v>-40.265657119935746</v>
      </c>
      <c r="K214" s="37">
        <f t="shared" si="41"/>
        <v>134.45971036536326</v>
      </c>
      <c r="L214" s="37">
        <f t="shared" si="42"/>
        <v>419865.05806717352</v>
      </c>
      <c r="M214" s="37">
        <f t="shared" si="43"/>
        <v>323106.68400796794</v>
      </c>
      <c r="N214" s="41">
        <f>jan!M214</f>
        <v>598741.8751140699</v>
      </c>
      <c r="O214" s="41">
        <f t="shared" si="44"/>
        <v>-275635.19110610196</v>
      </c>
      <c r="P214" s="4"/>
      <c r="Q214" s="65"/>
      <c r="R214" s="4"/>
    </row>
    <row r="215" spans="1:18" s="34" customFormat="1" x14ac:dyDescent="0.3">
      <c r="A215" s="33">
        <v>3822</v>
      </c>
      <c r="B215" s="34" t="s">
        <v>175</v>
      </c>
      <c r="C215" s="36">
        <v>8788497</v>
      </c>
      <c r="D215" s="36">
        <v>1448</v>
      </c>
      <c r="E215" s="37">
        <f t="shared" si="38"/>
        <v>6069.4040055248615</v>
      </c>
      <c r="F215" s="38">
        <f t="shared" si="35"/>
        <v>1.4828826052285609</v>
      </c>
      <c r="G215" s="39">
        <f t="shared" si="36"/>
        <v>-1185.8563616723145</v>
      </c>
      <c r="H215" s="39">
        <f t="shared" si="37"/>
        <v>0</v>
      </c>
      <c r="I215" s="37">
        <f t="shared" si="39"/>
        <v>-1185.8563616723145</v>
      </c>
      <c r="J215" s="40">
        <f t="shared" si="40"/>
        <v>-40.265657119935746</v>
      </c>
      <c r="K215" s="37">
        <f t="shared" si="41"/>
        <v>-1226.1220187922502</v>
      </c>
      <c r="L215" s="37">
        <f t="shared" si="42"/>
        <v>-1717120.0117015115</v>
      </c>
      <c r="M215" s="37">
        <f t="shared" si="43"/>
        <v>-1775424.6832111783</v>
      </c>
      <c r="N215" s="41">
        <f>jan!M215</f>
        <v>796886.79237002635</v>
      </c>
      <c r="O215" s="41">
        <f t="shared" si="44"/>
        <v>-2572311.4755812045</v>
      </c>
      <c r="P215" s="4"/>
      <c r="Q215" s="65"/>
      <c r="R215" s="4"/>
    </row>
    <row r="216" spans="1:18" s="34" customFormat="1" x14ac:dyDescent="0.3">
      <c r="A216" s="33">
        <v>3823</v>
      </c>
      <c r="B216" s="34" t="s">
        <v>176</v>
      </c>
      <c r="C216" s="36">
        <v>6689381</v>
      </c>
      <c r="D216" s="36">
        <v>1287</v>
      </c>
      <c r="E216" s="37">
        <f t="shared" si="38"/>
        <v>5197.6542346542346</v>
      </c>
      <c r="F216" s="38">
        <f t="shared" si="35"/>
        <v>1.2698958654828931</v>
      </c>
      <c r="G216" s="39">
        <f t="shared" si="36"/>
        <v>-662.80649914993842</v>
      </c>
      <c r="H216" s="39">
        <f t="shared" si="37"/>
        <v>0</v>
      </c>
      <c r="I216" s="37">
        <f t="shared" si="39"/>
        <v>-662.80649914993842</v>
      </c>
      <c r="J216" s="40">
        <f t="shared" si="40"/>
        <v>-40.265657119935746</v>
      </c>
      <c r="K216" s="37">
        <f t="shared" si="41"/>
        <v>-703.0721562698742</v>
      </c>
      <c r="L216" s="37">
        <f t="shared" si="42"/>
        <v>-853031.96440597076</v>
      </c>
      <c r="M216" s="37">
        <f t="shared" si="43"/>
        <v>-904853.86511932814</v>
      </c>
      <c r="N216" s="41">
        <f>jan!M216</f>
        <v>873840.91082888376</v>
      </c>
      <c r="O216" s="41">
        <f t="shared" si="44"/>
        <v>-1778694.775948212</v>
      </c>
      <c r="P216" s="4"/>
      <c r="Q216" s="65"/>
      <c r="R216" s="4"/>
    </row>
    <row r="217" spans="1:18" s="34" customFormat="1" x14ac:dyDescent="0.3">
      <c r="A217" s="33">
        <v>3824</v>
      </c>
      <c r="B217" s="34" t="s">
        <v>177</v>
      </c>
      <c r="C217" s="36">
        <v>19434521</v>
      </c>
      <c r="D217" s="36">
        <v>2201</v>
      </c>
      <c r="E217" s="37">
        <f t="shared" si="38"/>
        <v>8829.8596092685148</v>
      </c>
      <c r="F217" s="38">
        <f t="shared" si="35"/>
        <v>2.1573197647208264</v>
      </c>
      <c r="G217" s="39">
        <f t="shared" si="36"/>
        <v>-2842.1297239185064</v>
      </c>
      <c r="H217" s="39">
        <f t="shared" si="37"/>
        <v>0</v>
      </c>
      <c r="I217" s="37">
        <f t="shared" si="39"/>
        <v>-2842.1297239185064</v>
      </c>
      <c r="J217" s="40">
        <f t="shared" si="40"/>
        <v>-40.265657119935746</v>
      </c>
      <c r="K217" s="37">
        <f t="shared" si="41"/>
        <v>-2882.3953810384423</v>
      </c>
      <c r="L217" s="37">
        <f t="shared" si="42"/>
        <v>-6255527.522344633</v>
      </c>
      <c r="M217" s="37">
        <f t="shared" si="43"/>
        <v>-6344152.2336656116</v>
      </c>
      <c r="N217" s="41">
        <f>jan!M217</f>
        <v>474801.39206245053</v>
      </c>
      <c r="O217" s="41">
        <f t="shared" si="44"/>
        <v>-6818953.6257280624</v>
      </c>
      <c r="P217" s="4"/>
      <c r="Q217" s="65"/>
      <c r="R217" s="4"/>
    </row>
    <row r="218" spans="1:18" s="34" customFormat="1" x14ac:dyDescent="0.3">
      <c r="A218" s="33">
        <v>3825</v>
      </c>
      <c r="B218" s="34" t="s">
        <v>178</v>
      </c>
      <c r="C218" s="36">
        <v>35059747</v>
      </c>
      <c r="D218" s="36">
        <v>3676</v>
      </c>
      <c r="E218" s="37">
        <f t="shared" si="38"/>
        <v>9537.4719804134929</v>
      </c>
      <c r="F218" s="38">
        <f t="shared" si="35"/>
        <v>2.3302042976107549</v>
      </c>
      <c r="G218" s="39">
        <f t="shared" si="36"/>
        <v>-3266.6971466054933</v>
      </c>
      <c r="H218" s="39">
        <f t="shared" si="37"/>
        <v>0</v>
      </c>
      <c r="I218" s="37">
        <f t="shared" si="39"/>
        <v>-3266.6971466054933</v>
      </c>
      <c r="J218" s="40">
        <f t="shared" si="40"/>
        <v>-40.265657119935746</v>
      </c>
      <c r="K218" s="37">
        <f t="shared" si="41"/>
        <v>-3306.9628037254292</v>
      </c>
      <c r="L218" s="37">
        <f t="shared" si="42"/>
        <v>-12008378.710921794</v>
      </c>
      <c r="M218" s="37">
        <f t="shared" si="43"/>
        <v>-12156395.266494678</v>
      </c>
      <c r="N218" s="41">
        <f>jan!M218</f>
        <v>-493201.40353021328</v>
      </c>
      <c r="O218" s="41">
        <f t="shared" si="44"/>
        <v>-11663193.862964464</v>
      </c>
      <c r="P218" s="4"/>
      <c r="Q218" s="65"/>
      <c r="R218" s="4"/>
    </row>
    <row r="219" spans="1:18" s="34" customFormat="1" x14ac:dyDescent="0.3">
      <c r="A219" s="33">
        <v>4201</v>
      </c>
      <c r="B219" s="34" t="s">
        <v>179</v>
      </c>
      <c r="C219" s="36">
        <v>21978665</v>
      </c>
      <c r="D219" s="36">
        <v>6809</v>
      </c>
      <c r="E219" s="37">
        <f t="shared" si="38"/>
        <v>3227.8844176824791</v>
      </c>
      <c r="F219" s="38">
        <f t="shared" si="35"/>
        <v>0.78863981542710693</v>
      </c>
      <c r="G219" s="39">
        <f t="shared" si="36"/>
        <v>519.0553910331148</v>
      </c>
      <c r="H219" s="39">
        <f t="shared" si="37"/>
        <v>159.52812567349849</v>
      </c>
      <c r="I219" s="37">
        <f t="shared" si="39"/>
        <v>678.5835167066133</v>
      </c>
      <c r="J219" s="40">
        <f t="shared" si="40"/>
        <v>-40.265657119935746</v>
      </c>
      <c r="K219" s="37">
        <f t="shared" si="41"/>
        <v>638.31785958667751</v>
      </c>
      <c r="L219" s="37">
        <f t="shared" si="42"/>
        <v>4620475.1652553296</v>
      </c>
      <c r="M219" s="37">
        <f t="shared" si="43"/>
        <v>4346306.3059256868</v>
      </c>
      <c r="N219" s="41">
        <f>jan!M219</f>
        <v>3883278.525239992</v>
      </c>
      <c r="O219" s="41">
        <f t="shared" si="44"/>
        <v>463027.78068569489</v>
      </c>
      <c r="P219" s="4"/>
      <c r="Q219" s="65"/>
      <c r="R219" s="4"/>
    </row>
    <row r="220" spans="1:18" s="34" customFormat="1" x14ac:dyDescent="0.3">
      <c r="A220" s="33">
        <v>4202</v>
      </c>
      <c r="B220" s="34" t="s">
        <v>180</v>
      </c>
      <c r="C220" s="36">
        <v>81773090</v>
      </c>
      <c r="D220" s="36">
        <v>23544</v>
      </c>
      <c r="E220" s="37">
        <f t="shared" si="38"/>
        <v>3473.2029391777096</v>
      </c>
      <c r="F220" s="38">
        <f t="shared" si="35"/>
        <v>0.84857627178007433</v>
      </c>
      <c r="G220" s="39">
        <f t="shared" si="36"/>
        <v>371.86427813597658</v>
      </c>
      <c r="H220" s="39">
        <f t="shared" si="37"/>
        <v>73.666643150167829</v>
      </c>
      <c r="I220" s="37">
        <f t="shared" si="39"/>
        <v>445.53092128614441</v>
      </c>
      <c r="J220" s="40">
        <f t="shared" si="40"/>
        <v>-40.265657119935746</v>
      </c>
      <c r="K220" s="37">
        <f t="shared" si="41"/>
        <v>405.26526416620868</v>
      </c>
      <c r="L220" s="37">
        <f t="shared" si="42"/>
        <v>10489580.010760983</v>
      </c>
      <c r="M220" s="37">
        <f t="shared" si="43"/>
        <v>9541565.3795292173</v>
      </c>
      <c r="N220" s="41">
        <f>jan!M220</f>
        <v>7579999.3820165098</v>
      </c>
      <c r="O220" s="41">
        <f t="shared" si="44"/>
        <v>1961565.9975127075</v>
      </c>
      <c r="P220" s="4"/>
      <c r="Q220" s="65"/>
      <c r="R220" s="4"/>
    </row>
    <row r="221" spans="1:18" s="34" customFormat="1" x14ac:dyDescent="0.3">
      <c r="A221" s="33">
        <v>4203</v>
      </c>
      <c r="B221" s="34" t="s">
        <v>181</v>
      </c>
      <c r="C221" s="36">
        <v>149122291</v>
      </c>
      <c r="D221" s="36">
        <v>44999</v>
      </c>
      <c r="E221" s="37">
        <f t="shared" si="38"/>
        <v>3313.9023311629148</v>
      </c>
      <c r="F221" s="38">
        <f t="shared" si="35"/>
        <v>0.80965579451205216</v>
      </c>
      <c r="G221" s="39">
        <f t="shared" si="36"/>
        <v>467.4446429448534</v>
      </c>
      <c r="H221" s="39">
        <f t="shared" si="37"/>
        <v>129.42185595534599</v>
      </c>
      <c r="I221" s="37">
        <f t="shared" si="39"/>
        <v>596.86649890019942</v>
      </c>
      <c r="J221" s="40">
        <f t="shared" si="40"/>
        <v>-40.265657119935746</v>
      </c>
      <c r="K221" s="37">
        <f t="shared" si="41"/>
        <v>556.60084178026364</v>
      </c>
      <c r="L221" s="37">
        <f t="shared" si="42"/>
        <v>26858395.584010072</v>
      </c>
      <c r="M221" s="37">
        <f t="shared" si="43"/>
        <v>25046481.279270083</v>
      </c>
      <c r="N221" s="41">
        <f>jan!M221</f>
        <v>19785460.869999185</v>
      </c>
      <c r="O221" s="41">
        <f t="shared" si="44"/>
        <v>5261020.4092708975</v>
      </c>
      <c r="P221" s="4"/>
      <c r="Q221" s="65"/>
      <c r="R221" s="4"/>
    </row>
    <row r="222" spans="1:18" s="34" customFormat="1" x14ac:dyDescent="0.3">
      <c r="A222" s="33">
        <v>4204</v>
      </c>
      <c r="B222" s="34" t="s">
        <v>194</v>
      </c>
      <c r="C222" s="36">
        <v>391297420</v>
      </c>
      <c r="D222" s="36">
        <v>111633</v>
      </c>
      <c r="E222" s="37">
        <f t="shared" si="38"/>
        <v>3505.2127954995385</v>
      </c>
      <c r="F222" s="38">
        <f t="shared" si="35"/>
        <v>0.85639695056374032</v>
      </c>
      <c r="G222" s="39">
        <f t="shared" si="36"/>
        <v>352.65836434287922</v>
      </c>
      <c r="H222" s="39">
        <f t="shared" si="37"/>
        <v>62.4631934375277</v>
      </c>
      <c r="I222" s="37">
        <f t="shared" si="39"/>
        <v>415.12155778040693</v>
      </c>
      <c r="J222" s="40">
        <f t="shared" si="40"/>
        <v>-40.265657119935746</v>
      </c>
      <c r="K222" s="37">
        <f t="shared" si="41"/>
        <v>374.85590066047121</v>
      </c>
      <c r="L222" s="37">
        <f t="shared" si="42"/>
        <v>46341264.859700166</v>
      </c>
      <c r="M222" s="37">
        <f t="shared" si="43"/>
        <v>41846288.758430384</v>
      </c>
      <c r="N222" s="41">
        <f>jan!M222</f>
        <v>28012972.548027031</v>
      </c>
      <c r="O222" s="41">
        <f t="shared" si="44"/>
        <v>13833316.210403353</v>
      </c>
      <c r="P222" s="4"/>
      <c r="Q222" s="65"/>
      <c r="R222" s="4"/>
    </row>
    <row r="223" spans="1:18" s="34" customFormat="1" x14ac:dyDescent="0.3">
      <c r="A223" s="33">
        <v>4205</v>
      </c>
      <c r="B223" s="34" t="s">
        <v>199</v>
      </c>
      <c r="C223" s="36">
        <v>78830784</v>
      </c>
      <c r="D223" s="36">
        <v>23046</v>
      </c>
      <c r="E223" s="37">
        <f t="shared" si="38"/>
        <v>3420.5842228586307</v>
      </c>
      <c r="F223" s="38">
        <f t="shared" si="35"/>
        <v>0.83572041656463769</v>
      </c>
      <c r="G223" s="39">
        <f t="shared" si="36"/>
        <v>403.43550792742388</v>
      </c>
      <c r="H223" s="39">
        <f t="shared" si="37"/>
        <v>92.08319386184543</v>
      </c>
      <c r="I223" s="37">
        <f t="shared" si="39"/>
        <v>495.5187017892693</v>
      </c>
      <c r="J223" s="40">
        <f t="shared" si="40"/>
        <v>-40.265657119935746</v>
      </c>
      <c r="K223" s="37">
        <f t="shared" si="41"/>
        <v>455.25304466933358</v>
      </c>
      <c r="L223" s="37">
        <f t="shared" si="42"/>
        <v>11419724.0014355</v>
      </c>
      <c r="M223" s="37">
        <f t="shared" si="43"/>
        <v>10491761.667449461</v>
      </c>
      <c r="N223" s="41">
        <f>jan!M223</f>
        <v>9880418.0148892496</v>
      </c>
      <c r="O223" s="41">
        <f t="shared" si="44"/>
        <v>611343.65256021172</v>
      </c>
      <c r="P223" s="4"/>
      <c r="Q223" s="65"/>
      <c r="R223" s="4"/>
    </row>
    <row r="224" spans="1:18" s="34" customFormat="1" x14ac:dyDescent="0.3">
      <c r="A224" s="33">
        <v>4206</v>
      </c>
      <c r="B224" s="34" t="s">
        <v>195</v>
      </c>
      <c r="C224" s="36">
        <v>32799245</v>
      </c>
      <c r="D224" s="36">
        <v>9691</v>
      </c>
      <c r="E224" s="37">
        <f t="shared" si="38"/>
        <v>3384.5057269631616</v>
      </c>
      <c r="F224" s="38">
        <f t="shared" si="35"/>
        <v>0.82690568385982832</v>
      </c>
      <c r="G224" s="39">
        <f t="shared" si="36"/>
        <v>425.08260546470535</v>
      </c>
      <c r="H224" s="39">
        <f t="shared" si="37"/>
        <v>104.71066742525963</v>
      </c>
      <c r="I224" s="37">
        <f t="shared" si="39"/>
        <v>529.79327288996501</v>
      </c>
      <c r="J224" s="40">
        <f t="shared" si="40"/>
        <v>-40.265657119935746</v>
      </c>
      <c r="K224" s="37">
        <f t="shared" si="41"/>
        <v>489.52761577002929</v>
      </c>
      <c r="L224" s="37">
        <f t="shared" si="42"/>
        <v>5134226.6075766506</v>
      </c>
      <c r="M224" s="37">
        <f t="shared" si="43"/>
        <v>4744012.124427354</v>
      </c>
      <c r="N224" s="41">
        <f>jan!M224</f>
        <v>3450722.1289764694</v>
      </c>
      <c r="O224" s="41">
        <f t="shared" si="44"/>
        <v>1293289.9954508846</v>
      </c>
      <c r="P224" s="4"/>
      <c r="Q224" s="65"/>
      <c r="R224" s="4"/>
    </row>
    <row r="225" spans="1:18" s="34" customFormat="1" x14ac:dyDescent="0.3">
      <c r="A225" s="33">
        <v>4207</v>
      </c>
      <c r="B225" s="34" t="s">
        <v>196</v>
      </c>
      <c r="C225" s="36">
        <v>34226871</v>
      </c>
      <c r="D225" s="36">
        <v>9028</v>
      </c>
      <c r="E225" s="37">
        <f t="shared" si="38"/>
        <v>3791.1908506867521</v>
      </c>
      <c r="F225" s="38">
        <f t="shared" si="35"/>
        <v>0.92626738316769741</v>
      </c>
      <c r="G225" s="39">
        <f t="shared" si="36"/>
        <v>181.07153123055105</v>
      </c>
      <c r="H225" s="39">
        <f t="shared" si="37"/>
        <v>0</v>
      </c>
      <c r="I225" s="37">
        <f t="shared" si="39"/>
        <v>181.07153123055105</v>
      </c>
      <c r="J225" s="40">
        <f t="shared" si="40"/>
        <v>-40.265657119935746</v>
      </c>
      <c r="K225" s="37">
        <f t="shared" si="41"/>
        <v>140.80587411061529</v>
      </c>
      <c r="L225" s="37">
        <f t="shared" si="42"/>
        <v>1634713.7839494147</v>
      </c>
      <c r="M225" s="37">
        <f t="shared" si="43"/>
        <v>1271195.4314706349</v>
      </c>
      <c r="N225" s="41">
        <f>jan!M225</f>
        <v>1412399.9127663842</v>
      </c>
      <c r="O225" s="41">
        <f t="shared" si="44"/>
        <v>-141204.48129574931</v>
      </c>
      <c r="P225" s="4"/>
      <c r="Q225" s="65"/>
      <c r="R225" s="4"/>
    </row>
    <row r="226" spans="1:18" s="34" customFormat="1" x14ac:dyDescent="0.3">
      <c r="A226" s="33">
        <v>4211</v>
      </c>
      <c r="B226" s="34" t="s">
        <v>182</v>
      </c>
      <c r="C226" s="36">
        <v>7434650</v>
      </c>
      <c r="D226" s="36">
        <v>2428</v>
      </c>
      <c r="E226" s="37">
        <f t="shared" si="38"/>
        <v>3062.0469522240528</v>
      </c>
      <c r="F226" s="38">
        <f t="shared" si="35"/>
        <v>0.74812224688172113</v>
      </c>
      <c r="G226" s="39">
        <f t="shared" si="36"/>
        <v>618.55787030817066</v>
      </c>
      <c r="H226" s="39">
        <f t="shared" si="37"/>
        <v>217.57123858394769</v>
      </c>
      <c r="I226" s="37">
        <f t="shared" si="39"/>
        <v>836.12910889211832</v>
      </c>
      <c r="J226" s="40">
        <f t="shared" si="40"/>
        <v>-40.265657119935746</v>
      </c>
      <c r="K226" s="37">
        <f t="shared" si="41"/>
        <v>795.86345177218254</v>
      </c>
      <c r="L226" s="37">
        <f t="shared" si="42"/>
        <v>2030121.4763900633</v>
      </c>
      <c r="M226" s="37">
        <f t="shared" si="43"/>
        <v>1932356.4609028592</v>
      </c>
      <c r="N226" s="41">
        <f>jan!M226</f>
        <v>1783708.7126204586</v>
      </c>
      <c r="O226" s="41">
        <f t="shared" si="44"/>
        <v>148647.74828240066</v>
      </c>
      <c r="P226" s="4"/>
      <c r="Q226" s="65"/>
      <c r="R226" s="4"/>
    </row>
    <row r="227" spans="1:18" s="34" customFormat="1" x14ac:dyDescent="0.3">
      <c r="A227" s="33">
        <v>4212</v>
      </c>
      <c r="B227" s="34" t="s">
        <v>183</v>
      </c>
      <c r="C227" s="36">
        <v>7136751</v>
      </c>
      <c r="D227" s="36">
        <v>2097</v>
      </c>
      <c r="E227" s="37">
        <f t="shared" si="38"/>
        <v>3403.3147353361946</v>
      </c>
      <c r="F227" s="38">
        <f t="shared" si="35"/>
        <v>0.83150111881729372</v>
      </c>
      <c r="G227" s="39">
        <f t="shared" si="36"/>
        <v>413.79720044088555</v>
      </c>
      <c r="H227" s="39">
        <f t="shared" si="37"/>
        <v>98.127514494698062</v>
      </c>
      <c r="I227" s="37">
        <f t="shared" si="39"/>
        <v>511.92471493558361</v>
      </c>
      <c r="J227" s="40">
        <f t="shared" si="40"/>
        <v>-40.265657119935746</v>
      </c>
      <c r="K227" s="37">
        <f t="shared" si="41"/>
        <v>471.65905781564788</v>
      </c>
      <c r="L227" s="37">
        <f t="shared" si="42"/>
        <v>1073506.1272199189</v>
      </c>
      <c r="M227" s="37">
        <f t="shared" si="43"/>
        <v>989069.04423941358</v>
      </c>
      <c r="N227" s="41">
        <f>jan!M227</f>
        <v>1469402.7760358744</v>
      </c>
      <c r="O227" s="41">
        <f t="shared" si="44"/>
        <v>-480333.73179646081</v>
      </c>
      <c r="P227" s="4"/>
      <c r="Q227" s="65"/>
      <c r="R227" s="4"/>
    </row>
    <row r="228" spans="1:18" s="34" customFormat="1" x14ac:dyDescent="0.3">
      <c r="A228" s="33">
        <v>4213</v>
      </c>
      <c r="B228" s="34" t="s">
        <v>184</v>
      </c>
      <c r="C228" s="36">
        <v>19580827</v>
      </c>
      <c r="D228" s="36">
        <v>6053</v>
      </c>
      <c r="E228" s="37">
        <f t="shared" si="38"/>
        <v>3234.8962497934908</v>
      </c>
      <c r="F228" s="38">
        <f t="shared" si="35"/>
        <v>0.7903529529705523</v>
      </c>
      <c r="G228" s="39">
        <f t="shared" si="36"/>
        <v>514.84829176650783</v>
      </c>
      <c r="H228" s="39">
        <f t="shared" si="37"/>
        <v>157.07398443464439</v>
      </c>
      <c r="I228" s="37">
        <f t="shared" si="39"/>
        <v>671.92227620115227</v>
      </c>
      <c r="J228" s="40">
        <f t="shared" si="40"/>
        <v>-40.265657119935746</v>
      </c>
      <c r="K228" s="37">
        <f t="shared" si="41"/>
        <v>631.65661908121649</v>
      </c>
      <c r="L228" s="37">
        <f t="shared" si="42"/>
        <v>4067145.5378455748</v>
      </c>
      <c r="M228" s="37">
        <f t="shared" si="43"/>
        <v>3823417.5152986036</v>
      </c>
      <c r="N228" s="41">
        <f>jan!M228</f>
        <v>3220353.2510468028</v>
      </c>
      <c r="O228" s="41">
        <f t="shared" si="44"/>
        <v>603064.26425180072</v>
      </c>
      <c r="P228" s="4"/>
      <c r="Q228" s="65"/>
      <c r="R228" s="4"/>
    </row>
    <row r="229" spans="1:18" s="34" customFormat="1" x14ac:dyDescent="0.3">
      <c r="A229" s="33">
        <v>4214</v>
      </c>
      <c r="B229" s="34" t="s">
        <v>185</v>
      </c>
      <c r="C229" s="36">
        <v>21154781</v>
      </c>
      <c r="D229" s="36">
        <v>5951</v>
      </c>
      <c r="E229" s="37">
        <f t="shared" si="38"/>
        <v>3554.8279280793145</v>
      </c>
      <c r="F229" s="38">
        <f t="shared" si="35"/>
        <v>0.86851896732052336</v>
      </c>
      <c r="G229" s="39">
        <f t="shared" si="36"/>
        <v>322.88928479501362</v>
      </c>
      <c r="H229" s="39">
        <f t="shared" si="37"/>
        <v>45.09789703460612</v>
      </c>
      <c r="I229" s="37">
        <f t="shared" si="39"/>
        <v>367.98718182961977</v>
      </c>
      <c r="J229" s="40">
        <f t="shared" si="40"/>
        <v>-40.265657119935746</v>
      </c>
      <c r="K229" s="37">
        <f t="shared" si="41"/>
        <v>327.72152470968405</v>
      </c>
      <c r="L229" s="37">
        <f t="shared" si="42"/>
        <v>2189891.7190680671</v>
      </c>
      <c r="M229" s="37">
        <f t="shared" si="43"/>
        <v>1950270.7935473297</v>
      </c>
      <c r="N229" s="41">
        <f>jan!M229</f>
        <v>3877666.2180207376</v>
      </c>
      <c r="O229" s="41">
        <f t="shared" si="44"/>
        <v>-1927395.4244734079</v>
      </c>
      <c r="P229" s="4"/>
      <c r="Q229" s="65"/>
      <c r="R229" s="4"/>
    </row>
    <row r="230" spans="1:18" s="34" customFormat="1" x14ac:dyDescent="0.3">
      <c r="A230" s="33">
        <v>4215</v>
      </c>
      <c r="B230" s="34" t="s">
        <v>186</v>
      </c>
      <c r="C230" s="36">
        <v>38246232</v>
      </c>
      <c r="D230" s="36">
        <v>11074</v>
      </c>
      <c r="E230" s="37">
        <f t="shared" si="38"/>
        <v>3453.6962253928118</v>
      </c>
      <c r="F230" s="38">
        <f t="shared" si="35"/>
        <v>0.84381037276750792</v>
      </c>
      <c r="G230" s="39">
        <f t="shared" si="36"/>
        <v>383.56830640691521</v>
      </c>
      <c r="H230" s="39">
        <f t="shared" si="37"/>
        <v>80.493992974882048</v>
      </c>
      <c r="I230" s="37">
        <f t="shared" si="39"/>
        <v>464.06229938179729</v>
      </c>
      <c r="J230" s="40">
        <f t="shared" si="40"/>
        <v>-40.265657119935746</v>
      </c>
      <c r="K230" s="37">
        <f t="shared" si="41"/>
        <v>423.79664226186156</v>
      </c>
      <c r="L230" s="37">
        <f t="shared" si="42"/>
        <v>5139025.9033540236</v>
      </c>
      <c r="M230" s="37">
        <f t="shared" si="43"/>
        <v>4693124.0164078549</v>
      </c>
      <c r="N230" s="41">
        <f>jan!M230</f>
        <v>3185918.6238298859</v>
      </c>
      <c r="O230" s="41">
        <f t="shared" si="44"/>
        <v>1507205.392577969</v>
      </c>
      <c r="P230" s="4"/>
      <c r="Q230" s="65"/>
      <c r="R230" s="4"/>
    </row>
    <row r="231" spans="1:18" s="34" customFormat="1" x14ac:dyDescent="0.3">
      <c r="A231" s="33">
        <v>4216</v>
      </c>
      <c r="B231" s="34" t="s">
        <v>187</v>
      </c>
      <c r="C231" s="36">
        <v>16068612</v>
      </c>
      <c r="D231" s="36">
        <v>5226</v>
      </c>
      <c r="E231" s="37">
        <f t="shared" si="38"/>
        <v>3074.7439724454648</v>
      </c>
      <c r="F231" s="38">
        <f t="shared" si="35"/>
        <v>0.75122439503455929</v>
      </c>
      <c r="G231" s="39">
        <f t="shared" si="36"/>
        <v>610.93965817532342</v>
      </c>
      <c r="H231" s="39">
        <f t="shared" si="37"/>
        <v>213.1272815064535</v>
      </c>
      <c r="I231" s="37">
        <f t="shared" si="39"/>
        <v>824.06693968177694</v>
      </c>
      <c r="J231" s="40">
        <f t="shared" si="40"/>
        <v>-40.265657119935746</v>
      </c>
      <c r="K231" s="37">
        <f t="shared" si="41"/>
        <v>783.80128256184116</v>
      </c>
      <c r="L231" s="37">
        <f t="shared" si="42"/>
        <v>4306573.8267769665</v>
      </c>
      <c r="M231" s="37">
        <f t="shared" si="43"/>
        <v>4096145.5026681819</v>
      </c>
      <c r="N231" s="41">
        <f>jan!M231</f>
        <v>3894971.5303354682</v>
      </c>
      <c r="O231" s="41">
        <f t="shared" si="44"/>
        <v>201173.97233271366</v>
      </c>
      <c r="P231" s="4"/>
      <c r="Q231" s="65"/>
      <c r="R231" s="4"/>
    </row>
    <row r="232" spans="1:18" s="34" customFormat="1" x14ac:dyDescent="0.3">
      <c r="A232" s="33">
        <v>4217</v>
      </c>
      <c r="B232" s="34" t="s">
        <v>188</v>
      </c>
      <c r="C232" s="36">
        <v>7328243</v>
      </c>
      <c r="D232" s="36">
        <v>1836</v>
      </c>
      <c r="E232" s="37">
        <f t="shared" si="38"/>
        <v>3991.4177559912855</v>
      </c>
      <c r="F232" s="38">
        <f t="shared" si="35"/>
        <v>0.97518701262465313</v>
      </c>
      <c r="G232" s="39">
        <f t="shared" si="36"/>
        <v>60.935388047831019</v>
      </c>
      <c r="H232" s="39">
        <f t="shared" si="37"/>
        <v>0</v>
      </c>
      <c r="I232" s="37">
        <f t="shared" si="39"/>
        <v>60.935388047831019</v>
      </c>
      <c r="J232" s="40">
        <f t="shared" si="40"/>
        <v>-40.265657119935746</v>
      </c>
      <c r="K232" s="37">
        <f t="shared" si="41"/>
        <v>20.669730927895273</v>
      </c>
      <c r="L232" s="37">
        <f t="shared" si="42"/>
        <v>111877.37245581775</v>
      </c>
      <c r="M232" s="37">
        <f t="shared" si="43"/>
        <v>37949.625983615719</v>
      </c>
      <c r="N232" s="41">
        <f>jan!M232</f>
        <v>1244604.544469177</v>
      </c>
      <c r="O232" s="41">
        <f t="shared" si="44"/>
        <v>-1206654.9184855614</v>
      </c>
      <c r="P232" s="4"/>
      <c r="Q232" s="65"/>
      <c r="R232" s="4"/>
    </row>
    <row r="233" spans="1:18" s="34" customFormat="1" x14ac:dyDescent="0.3">
      <c r="A233" s="33">
        <v>4218</v>
      </c>
      <c r="B233" s="34" t="s">
        <v>189</v>
      </c>
      <c r="C233" s="36">
        <v>6036527</v>
      </c>
      <c r="D233" s="36">
        <v>1331</v>
      </c>
      <c r="E233" s="37">
        <f t="shared" si="38"/>
        <v>4535.3320811419981</v>
      </c>
      <c r="F233" s="38">
        <f t="shared" si="35"/>
        <v>1.1080766819836916</v>
      </c>
      <c r="G233" s="39">
        <f t="shared" si="36"/>
        <v>-265.41320704259653</v>
      </c>
      <c r="H233" s="39">
        <f t="shared" si="37"/>
        <v>0</v>
      </c>
      <c r="I233" s="37">
        <f t="shared" si="39"/>
        <v>-265.41320704259653</v>
      </c>
      <c r="J233" s="40">
        <f t="shared" si="40"/>
        <v>-40.265657119935746</v>
      </c>
      <c r="K233" s="37">
        <f t="shared" si="41"/>
        <v>-305.67886416253225</v>
      </c>
      <c r="L233" s="37">
        <f t="shared" si="42"/>
        <v>-353264.97857369599</v>
      </c>
      <c r="M233" s="37">
        <f t="shared" si="43"/>
        <v>-406858.56820033042</v>
      </c>
      <c r="N233" s="41">
        <f>jan!M233</f>
        <v>1366124.5868401276</v>
      </c>
      <c r="O233" s="41">
        <f t="shared" si="44"/>
        <v>-1772983.1550404581</v>
      </c>
      <c r="P233" s="4"/>
      <c r="Q233" s="65"/>
      <c r="R233" s="4"/>
    </row>
    <row r="234" spans="1:18" s="34" customFormat="1" x14ac:dyDescent="0.3">
      <c r="A234" s="33">
        <v>4219</v>
      </c>
      <c r="B234" s="34" t="s">
        <v>190</v>
      </c>
      <c r="C234" s="36">
        <v>11842005</v>
      </c>
      <c r="D234" s="36">
        <v>3634</v>
      </c>
      <c r="E234" s="37">
        <f t="shared" si="38"/>
        <v>3258.6695101816181</v>
      </c>
      <c r="F234" s="38">
        <f t="shared" si="35"/>
        <v>0.79616125873946031</v>
      </c>
      <c r="G234" s="39">
        <f t="shared" si="36"/>
        <v>500.58433553363147</v>
      </c>
      <c r="H234" s="39">
        <f t="shared" si="37"/>
        <v>148.75334329879985</v>
      </c>
      <c r="I234" s="37">
        <f t="shared" si="39"/>
        <v>649.33767883243127</v>
      </c>
      <c r="J234" s="40">
        <f t="shared" si="40"/>
        <v>-40.265657119935746</v>
      </c>
      <c r="K234" s="37">
        <f t="shared" si="41"/>
        <v>609.07202171249548</v>
      </c>
      <c r="L234" s="37">
        <f t="shared" si="42"/>
        <v>2359693.1248770552</v>
      </c>
      <c r="M234" s="37">
        <f t="shared" si="43"/>
        <v>2213367.7269032085</v>
      </c>
      <c r="N234" s="41">
        <f>jan!M234</f>
        <v>2166081.1619286435</v>
      </c>
      <c r="O234" s="41">
        <f t="shared" si="44"/>
        <v>47286.564974565059</v>
      </c>
      <c r="P234" s="4"/>
      <c r="Q234" s="65"/>
      <c r="R234" s="4"/>
    </row>
    <row r="235" spans="1:18" s="34" customFormat="1" x14ac:dyDescent="0.3">
      <c r="A235" s="33">
        <v>4220</v>
      </c>
      <c r="B235" s="34" t="s">
        <v>191</v>
      </c>
      <c r="C235" s="36">
        <v>5465662</v>
      </c>
      <c r="D235" s="36">
        <v>1162</v>
      </c>
      <c r="E235" s="37">
        <f t="shared" si="38"/>
        <v>4703.6678141135972</v>
      </c>
      <c r="F235" s="38">
        <f t="shared" si="35"/>
        <v>1.1492046296429277</v>
      </c>
      <c r="G235" s="39">
        <f t="shared" si="36"/>
        <v>-366.41464682555596</v>
      </c>
      <c r="H235" s="39">
        <f t="shared" si="37"/>
        <v>0</v>
      </c>
      <c r="I235" s="37">
        <f t="shared" si="39"/>
        <v>-366.41464682555596</v>
      </c>
      <c r="J235" s="40">
        <f t="shared" si="40"/>
        <v>-40.265657119935746</v>
      </c>
      <c r="K235" s="37">
        <f t="shared" si="41"/>
        <v>-406.68030394549169</v>
      </c>
      <c r="L235" s="37">
        <f t="shared" si="42"/>
        <v>-425773.819611296</v>
      </c>
      <c r="M235" s="37">
        <f t="shared" si="43"/>
        <v>-472562.51318466134</v>
      </c>
      <c r="N235" s="41">
        <f>jan!M235</f>
        <v>763303.12329694105</v>
      </c>
      <c r="O235" s="41">
        <f t="shared" si="44"/>
        <v>-1235865.6364816024</v>
      </c>
      <c r="P235" s="4"/>
      <c r="Q235" s="65"/>
      <c r="R235" s="4"/>
    </row>
    <row r="236" spans="1:18" s="34" customFormat="1" x14ac:dyDescent="0.3">
      <c r="A236" s="33">
        <v>4221</v>
      </c>
      <c r="B236" s="34" t="s">
        <v>192</v>
      </c>
      <c r="C236" s="36">
        <v>11902049</v>
      </c>
      <c r="D236" s="36">
        <v>1164</v>
      </c>
      <c r="E236" s="37">
        <f t="shared" si="38"/>
        <v>10225.128006872852</v>
      </c>
      <c r="F236" s="38">
        <f t="shared" si="35"/>
        <v>2.4982130772354014</v>
      </c>
      <c r="G236" s="39">
        <f t="shared" si="36"/>
        <v>-3679.2907624811087</v>
      </c>
      <c r="H236" s="39">
        <f t="shared" si="37"/>
        <v>0</v>
      </c>
      <c r="I236" s="37">
        <f t="shared" si="39"/>
        <v>-3679.2907624811087</v>
      </c>
      <c r="J236" s="40">
        <f t="shared" si="40"/>
        <v>-40.265657119935746</v>
      </c>
      <c r="K236" s="37">
        <f t="shared" si="41"/>
        <v>-3719.5564196010446</v>
      </c>
      <c r="L236" s="37">
        <f t="shared" si="42"/>
        <v>-4282694.4475280102</v>
      </c>
      <c r="M236" s="37">
        <f t="shared" si="43"/>
        <v>-4329563.672415616</v>
      </c>
      <c r="N236" s="41">
        <f>jan!M236</f>
        <v>137154.59300621101</v>
      </c>
      <c r="O236" s="41">
        <f t="shared" si="44"/>
        <v>-4466718.2654218273</v>
      </c>
      <c r="P236" s="4"/>
      <c r="Q236" s="65"/>
      <c r="R236" s="4"/>
    </row>
    <row r="237" spans="1:18" s="34" customFormat="1" x14ac:dyDescent="0.3">
      <c r="A237" s="33">
        <v>4222</v>
      </c>
      <c r="B237" s="34" t="s">
        <v>193</v>
      </c>
      <c r="C237" s="36">
        <v>25079911</v>
      </c>
      <c r="D237" s="36">
        <v>965</v>
      </c>
      <c r="E237" s="37">
        <f t="shared" si="38"/>
        <v>25989.545077720206</v>
      </c>
      <c r="F237" s="38">
        <f t="shared" si="35"/>
        <v>6.3497905689707164</v>
      </c>
      <c r="G237" s="39">
        <f t="shared" si="36"/>
        <v>-13137.941004989521</v>
      </c>
      <c r="H237" s="39">
        <f t="shared" si="37"/>
        <v>0</v>
      </c>
      <c r="I237" s="37">
        <f t="shared" si="39"/>
        <v>-13137.941004989521</v>
      </c>
      <c r="J237" s="40">
        <f t="shared" si="40"/>
        <v>-40.265657119935746</v>
      </c>
      <c r="K237" s="37">
        <f t="shared" si="41"/>
        <v>-13178.206662109456</v>
      </c>
      <c r="L237" s="37">
        <f t="shared" si="42"/>
        <v>-12678113.069814889</v>
      </c>
      <c r="M237" s="37">
        <f t="shared" si="43"/>
        <v>-12716969.428935625</v>
      </c>
      <c r="N237" s="41">
        <f>jan!M237</f>
        <v>-852140.34651976521</v>
      </c>
      <c r="O237" s="41">
        <f t="shared" si="44"/>
        <v>-11864829.08241586</v>
      </c>
      <c r="P237" s="4"/>
      <c r="Q237" s="65"/>
      <c r="R237" s="4"/>
    </row>
    <row r="238" spans="1:18" s="34" customFormat="1" x14ac:dyDescent="0.3">
      <c r="A238" s="33">
        <v>4223</v>
      </c>
      <c r="B238" s="34" t="s">
        <v>197</v>
      </c>
      <c r="C238" s="36">
        <v>49662943</v>
      </c>
      <c r="D238" s="36">
        <v>14774</v>
      </c>
      <c r="E238" s="37">
        <f t="shared" si="38"/>
        <v>3361.5096114796265</v>
      </c>
      <c r="F238" s="38">
        <f t="shared" si="35"/>
        <v>0.82128725087904142</v>
      </c>
      <c r="G238" s="39">
        <f t="shared" si="36"/>
        <v>438.88027475482642</v>
      </c>
      <c r="H238" s="39">
        <f t="shared" si="37"/>
        <v>112.75930784449689</v>
      </c>
      <c r="I238" s="37">
        <f t="shared" si="39"/>
        <v>551.63958259932326</v>
      </c>
      <c r="J238" s="40">
        <f t="shared" si="40"/>
        <v>-40.265657119935746</v>
      </c>
      <c r="K238" s="37">
        <f t="shared" si="41"/>
        <v>511.37392547938754</v>
      </c>
      <c r="L238" s="37">
        <f t="shared" si="42"/>
        <v>8149923.1933224015</v>
      </c>
      <c r="M238" s="37">
        <f t="shared" si="43"/>
        <v>7555038.3750324715</v>
      </c>
      <c r="N238" s="41">
        <f>jan!M238</f>
        <v>9549502.1247753948</v>
      </c>
      <c r="O238" s="41">
        <f t="shared" si="44"/>
        <v>-1994463.7497429233</v>
      </c>
      <c r="P238" s="4"/>
      <c r="Q238" s="65"/>
      <c r="R238" s="4"/>
    </row>
    <row r="239" spans="1:18" s="34" customFormat="1" x14ac:dyDescent="0.3">
      <c r="A239" s="33">
        <v>4224</v>
      </c>
      <c r="B239" s="34" t="s">
        <v>198</v>
      </c>
      <c r="C239" s="36">
        <v>10979428</v>
      </c>
      <c r="D239" s="36">
        <v>932</v>
      </c>
      <c r="E239" s="37">
        <f t="shared" si="38"/>
        <v>11780.502145922746</v>
      </c>
      <c r="F239" s="38">
        <f t="shared" si="35"/>
        <v>2.8782235779896652</v>
      </c>
      <c r="G239" s="39">
        <f t="shared" si="36"/>
        <v>-4612.515245911045</v>
      </c>
      <c r="H239" s="39">
        <f t="shared" si="37"/>
        <v>0</v>
      </c>
      <c r="I239" s="37">
        <f t="shared" si="39"/>
        <v>-4612.515245911045</v>
      </c>
      <c r="J239" s="40">
        <f t="shared" si="40"/>
        <v>-40.265657119935746</v>
      </c>
      <c r="K239" s="37">
        <f t="shared" si="41"/>
        <v>-4652.7809030309809</v>
      </c>
      <c r="L239" s="37">
        <f t="shared" si="42"/>
        <v>-4298864.2091890937</v>
      </c>
      <c r="M239" s="37">
        <f t="shared" si="43"/>
        <v>-4336391.8016248746</v>
      </c>
      <c r="N239" s="41">
        <f>jan!M239</f>
        <v>95994.74491562591</v>
      </c>
      <c r="O239" s="41">
        <f t="shared" si="44"/>
        <v>-4432386.5465405006</v>
      </c>
      <c r="P239" s="4"/>
      <c r="Q239" s="65"/>
      <c r="R239" s="4"/>
    </row>
    <row r="240" spans="1:18" s="34" customFormat="1" x14ac:dyDescent="0.3">
      <c r="A240" s="33">
        <v>4225</v>
      </c>
      <c r="B240" s="34" t="s">
        <v>200</v>
      </c>
      <c r="C240" s="36">
        <v>31912024</v>
      </c>
      <c r="D240" s="36">
        <v>10365</v>
      </c>
      <c r="E240" s="37">
        <f t="shared" si="38"/>
        <v>3078.825277375784</v>
      </c>
      <c r="F240" s="38">
        <f t="shared" si="35"/>
        <v>0.75222154336778846</v>
      </c>
      <c r="G240" s="39">
        <f t="shared" si="36"/>
        <v>608.49087521713193</v>
      </c>
      <c r="H240" s="39">
        <f t="shared" si="37"/>
        <v>211.69882478084176</v>
      </c>
      <c r="I240" s="37">
        <f t="shared" si="39"/>
        <v>820.18969999797366</v>
      </c>
      <c r="J240" s="40">
        <f t="shared" si="40"/>
        <v>-40.265657119935746</v>
      </c>
      <c r="K240" s="37">
        <f t="shared" si="41"/>
        <v>779.92404287803788</v>
      </c>
      <c r="L240" s="37">
        <f t="shared" si="42"/>
        <v>8501266.2404789962</v>
      </c>
      <c r="M240" s="37">
        <f t="shared" si="43"/>
        <v>8083912.7044308623</v>
      </c>
      <c r="N240" s="41">
        <f>jan!M240</f>
        <v>6759694.7501487061</v>
      </c>
      <c r="O240" s="41">
        <f t="shared" si="44"/>
        <v>1324217.9542821562</v>
      </c>
      <c r="P240" s="4"/>
      <c r="Q240" s="65"/>
      <c r="R240" s="4"/>
    </row>
    <row r="241" spans="1:18" s="34" customFormat="1" x14ac:dyDescent="0.3">
      <c r="A241" s="33">
        <v>4226</v>
      </c>
      <c r="B241" s="34" t="s">
        <v>201</v>
      </c>
      <c r="C241" s="36">
        <v>5645999</v>
      </c>
      <c r="D241" s="36">
        <v>1680</v>
      </c>
      <c r="E241" s="37">
        <f t="shared" si="38"/>
        <v>3360.7136904761905</v>
      </c>
      <c r="F241" s="38">
        <f t="shared" si="35"/>
        <v>0.82109279069645069</v>
      </c>
      <c r="G241" s="39">
        <f t="shared" si="36"/>
        <v>439.35782735688798</v>
      </c>
      <c r="H241" s="39">
        <f t="shared" si="37"/>
        <v>113.03788019569949</v>
      </c>
      <c r="I241" s="37">
        <f t="shared" si="39"/>
        <v>552.39570755258751</v>
      </c>
      <c r="J241" s="40">
        <f t="shared" si="40"/>
        <v>-40.265657119935746</v>
      </c>
      <c r="K241" s="37">
        <f t="shared" si="41"/>
        <v>512.13005043265173</v>
      </c>
      <c r="L241" s="37">
        <f t="shared" si="42"/>
        <v>928024.78868834698</v>
      </c>
      <c r="M241" s="37">
        <f t="shared" si="43"/>
        <v>860378.48472685495</v>
      </c>
      <c r="N241" s="41">
        <f>jan!M241</f>
        <v>692060.07042931241</v>
      </c>
      <c r="O241" s="41">
        <f t="shared" si="44"/>
        <v>168318.41429754253</v>
      </c>
      <c r="P241" s="4"/>
      <c r="Q241" s="65"/>
      <c r="R241" s="4"/>
    </row>
    <row r="242" spans="1:18" s="34" customFormat="1" x14ac:dyDescent="0.3">
      <c r="A242" s="33">
        <v>4227</v>
      </c>
      <c r="B242" s="34" t="s">
        <v>202</v>
      </c>
      <c r="C242" s="36">
        <v>32908044</v>
      </c>
      <c r="D242" s="36">
        <v>5987</v>
      </c>
      <c r="E242" s="37">
        <f t="shared" si="38"/>
        <v>5496.583263738099</v>
      </c>
      <c r="F242" s="38">
        <f t="shared" si="35"/>
        <v>1.3429304924450824</v>
      </c>
      <c r="G242" s="39">
        <f t="shared" si="36"/>
        <v>-842.16391660025704</v>
      </c>
      <c r="H242" s="39">
        <f t="shared" si="37"/>
        <v>0</v>
      </c>
      <c r="I242" s="37">
        <f t="shared" si="39"/>
        <v>-842.16391660025704</v>
      </c>
      <c r="J242" s="40">
        <f t="shared" si="40"/>
        <v>-40.265657119935746</v>
      </c>
      <c r="K242" s="37">
        <f t="shared" si="41"/>
        <v>-882.42957372019282</v>
      </c>
      <c r="L242" s="37">
        <f t="shared" si="42"/>
        <v>-5042035.3686857391</v>
      </c>
      <c r="M242" s="37">
        <f t="shared" si="43"/>
        <v>-5283105.8578627948</v>
      </c>
      <c r="N242" s="41">
        <f>jan!M242</f>
        <v>2429140.5120299365</v>
      </c>
      <c r="O242" s="41">
        <f t="shared" si="44"/>
        <v>-7712246.3698927313</v>
      </c>
      <c r="P242" s="4"/>
      <c r="Q242" s="65"/>
      <c r="R242" s="4"/>
    </row>
    <row r="243" spans="1:18" s="34" customFormat="1" x14ac:dyDescent="0.3">
      <c r="A243" s="33">
        <v>4228</v>
      </c>
      <c r="B243" s="34" t="s">
        <v>203</v>
      </c>
      <c r="C243" s="36">
        <v>29085652</v>
      </c>
      <c r="D243" s="36">
        <v>1822</v>
      </c>
      <c r="E243" s="37">
        <f t="shared" si="38"/>
        <v>15963.585071350164</v>
      </c>
      <c r="F243" s="38">
        <f t="shared" si="35"/>
        <v>3.9002384085559658</v>
      </c>
      <c r="G243" s="39">
        <f t="shared" si="36"/>
        <v>-7122.3650011674963</v>
      </c>
      <c r="H243" s="39">
        <f t="shared" si="37"/>
        <v>0</v>
      </c>
      <c r="I243" s="37">
        <f t="shared" si="39"/>
        <v>-7122.3650011674963</v>
      </c>
      <c r="J243" s="40">
        <f t="shared" si="40"/>
        <v>-40.265657119935746</v>
      </c>
      <c r="K243" s="37">
        <f t="shared" si="41"/>
        <v>-7162.6306582874322</v>
      </c>
      <c r="L243" s="37">
        <f t="shared" si="42"/>
        <v>-12976949.032127177</v>
      </c>
      <c r="M243" s="37">
        <f t="shared" si="43"/>
        <v>-13050313.059399702</v>
      </c>
      <c r="N243" s="41">
        <f>jan!M243</f>
        <v>-825721.61197825079</v>
      </c>
      <c r="O243" s="41">
        <f t="shared" si="44"/>
        <v>-12224591.44742145</v>
      </c>
      <c r="P243" s="4"/>
      <c r="Q243" s="65"/>
      <c r="R243" s="4"/>
    </row>
    <row r="244" spans="1:18" s="34" customFormat="1" x14ac:dyDescent="0.3">
      <c r="A244" s="33">
        <v>4601</v>
      </c>
      <c r="B244" s="34" t="s">
        <v>227</v>
      </c>
      <c r="C244" s="36">
        <v>1199691160</v>
      </c>
      <c r="D244" s="36">
        <v>283929</v>
      </c>
      <c r="E244" s="37">
        <f t="shared" si="38"/>
        <v>4225.3209781318565</v>
      </c>
      <c r="F244" s="38">
        <f t="shared" si="35"/>
        <v>1.0323344720957037</v>
      </c>
      <c r="G244" s="39">
        <f t="shared" si="36"/>
        <v>-79.406545236511548</v>
      </c>
      <c r="H244" s="39">
        <f t="shared" si="37"/>
        <v>0</v>
      </c>
      <c r="I244" s="37">
        <f t="shared" si="39"/>
        <v>-79.406545236511548</v>
      </c>
      <c r="J244" s="40">
        <f t="shared" si="40"/>
        <v>-40.265657119935746</v>
      </c>
      <c r="K244" s="37">
        <f t="shared" si="41"/>
        <v>-119.67220235644729</v>
      </c>
      <c r="L244" s="37">
        <f t="shared" si="42"/>
        <v>-22545820.982457489</v>
      </c>
      <c r="M244" s="37">
        <f t="shared" si="43"/>
        <v>-33978408.742863722</v>
      </c>
      <c r="N244" s="41">
        <f>jan!M244</f>
        <v>-56027029.574518427</v>
      </c>
      <c r="O244" s="41">
        <f t="shared" si="44"/>
        <v>22048620.831654705</v>
      </c>
      <c r="P244" s="4"/>
      <c r="Q244" s="65"/>
      <c r="R244" s="4"/>
    </row>
    <row r="245" spans="1:18" s="34" customFormat="1" x14ac:dyDescent="0.3">
      <c r="A245" s="33">
        <v>4602</v>
      </c>
      <c r="B245" s="34" t="s">
        <v>426</v>
      </c>
      <c r="C245" s="36">
        <v>77518501</v>
      </c>
      <c r="D245" s="36">
        <v>17207</v>
      </c>
      <c r="E245" s="37">
        <f t="shared" si="38"/>
        <v>4505.0561399430462</v>
      </c>
      <c r="F245" s="38">
        <f t="shared" si="35"/>
        <v>1.1006796350051118</v>
      </c>
      <c r="G245" s="39">
        <f t="shared" si="36"/>
        <v>-247.24764232322539</v>
      </c>
      <c r="H245" s="39">
        <f t="shared" si="37"/>
        <v>0</v>
      </c>
      <c r="I245" s="37">
        <f t="shared" si="39"/>
        <v>-247.24764232322539</v>
      </c>
      <c r="J245" s="40">
        <f t="shared" si="40"/>
        <v>-40.265657119935746</v>
      </c>
      <c r="K245" s="37">
        <f t="shared" si="41"/>
        <v>-287.51329944316115</v>
      </c>
      <c r="L245" s="37">
        <f t="shared" si="42"/>
        <v>-4254390.1814557398</v>
      </c>
      <c r="M245" s="37">
        <f t="shared" si="43"/>
        <v>-4947241.3435184741</v>
      </c>
      <c r="N245" s="41">
        <f>jan!M245</f>
        <v>-5683542.6039021695</v>
      </c>
      <c r="O245" s="41">
        <f t="shared" si="44"/>
        <v>736301.26038369536</v>
      </c>
      <c r="P245" s="4"/>
      <c r="Q245" s="65"/>
      <c r="R245" s="4"/>
    </row>
    <row r="246" spans="1:18" s="34" customFormat="1" x14ac:dyDescent="0.3">
      <c r="A246" s="33">
        <v>4611</v>
      </c>
      <c r="B246" s="34" t="s">
        <v>228</v>
      </c>
      <c r="C246" s="36">
        <v>15074457</v>
      </c>
      <c r="D246" s="36">
        <v>4062</v>
      </c>
      <c r="E246" s="37">
        <f t="shared" si="38"/>
        <v>3711.0923190546528</v>
      </c>
      <c r="F246" s="38">
        <f t="shared" si="35"/>
        <v>0.90669763313071361</v>
      </c>
      <c r="G246" s="39">
        <f t="shared" si="36"/>
        <v>229.13065020981065</v>
      </c>
      <c r="H246" s="39">
        <f t="shared" si="37"/>
        <v>0</v>
      </c>
      <c r="I246" s="37">
        <f t="shared" si="39"/>
        <v>229.13065020981065</v>
      </c>
      <c r="J246" s="40">
        <f t="shared" si="40"/>
        <v>-40.265657119935746</v>
      </c>
      <c r="K246" s="37">
        <f t="shared" si="41"/>
        <v>188.8649930898749</v>
      </c>
      <c r="L246" s="37">
        <f t="shared" si="42"/>
        <v>930728.70115225087</v>
      </c>
      <c r="M246" s="37">
        <f t="shared" si="43"/>
        <v>767169.60193107184</v>
      </c>
      <c r="N246" s="41">
        <f>jan!M246</f>
        <v>1793730.6240380162</v>
      </c>
      <c r="O246" s="41">
        <f t="shared" si="44"/>
        <v>-1026561.0221069444</v>
      </c>
      <c r="P246" s="4"/>
      <c r="Q246" s="65"/>
      <c r="R246" s="4"/>
    </row>
    <row r="247" spans="1:18" s="34" customFormat="1" x14ac:dyDescent="0.3">
      <c r="A247" s="33">
        <v>4612</v>
      </c>
      <c r="B247" s="34" t="s">
        <v>229</v>
      </c>
      <c r="C247" s="36">
        <v>18609164</v>
      </c>
      <c r="D247" s="36">
        <v>5766</v>
      </c>
      <c r="E247" s="37">
        <f t="shared" si="38"/>
        <v>3227.395768296913</v>
      </c>
      <c r="F247" s="38">
        <f t="shared" si="35"/>
        <v>0.7885204281407685</v>
      </c>
      <c r="G247" s="39">
        <f t="shared" si="36"/>
        <v>519.34858066445452</v>
      </c>
      <c r="H247" s="39">
        <f t="shared" si="37"/>
        <v>159.6991529584466</v>
      </c>
      <c r="I247" s="37">
        <f t="shared" si="39"/>
        <v>679.04773362290109</v>
      </c>
      <c r="J247" s="40">
        <f t="shared" si="40"/>
        <v>-40.265657119935746</v>
      </c>
      <c r="K247" s="37">
        <f t="shared" si="41"/>
        <v>638.78207650296531</v>
      </c>
      <c r="L247" s="37">
        <f t="shared" si="42"/>
        <v>3915389.2320696479</v>
      </c>
      <c r="M247" s="37">
        <f t="shared" si="43"/>
        <v>3683217.453116098</v>
      </c>
      <c r="N247" s="41">
        <f>jan!M247</f>
        <v>2852833.3904734612</v>
      </c>
      <c r="O247" s="41">
        <f t="shared" si="44"/>
        <v>830384.06264263671</v>
      </c>
      <c r="P247" s="4"/>
      <c r="Q247" s="65"/>
      <c r="R247" s="4"/>
    </row>
    <row r="248" spans="1:18" s="34" customFormat="1" x14ac:dyDescent="0.3">
      <c r="A248" s="33">
        <v>4613</v>
      </c>
      <c r="B248" s="34" t="s">
        <v>230</v>
      </c>
      <c r="C248" s="36">
        <v>47808576</v>
      </c>
      <c r="D248" s="36">
        <v>11957</v>
      </c>
      <c r="E248" s="37">
        <f t="shared" si="38"/>
        <v>3998.3755122522371</v>
      </c>
      <c r="F248" s="38">
        <f t="shared" si="35"/>
        <v>0.97688693830457052</v>
      </c>
      <c r="G248" s="39">
        <f t="shared" si="36"/>
        <v>56.760734291260086</v>
      </c>
      <c r="H248" s="39">
        <f t="shared" si="37"/>
        <v>0</v>
      </c>
      <c r="I248" s="37">
        <f t="shared" si="39"/>
        <v>56.760734291260086</v>
      </c>
      <c r="J248" s="40">
        <f t="shared" si="40"/>
        <v>-40.265657119935746</v>
      </c>
      <c r="K248" s="37">
        <f t="shared" si="41"/>
        <v>16.49507717132434</v>
      </c>
      <c r="L248" s="37">
        <f t="shared" si="42"/>
        <v>678688.09992059681</v>
      </c>
      <c r="M248" s="37">
        <f t="shared" si="43"/>
        <v>197231.63773752513</v>
      </c>
      <c r="N248" s="41">
        <f>jan!M248</f>
        <v>-824902.93008997897</v>
      </c>
      <c r="O248" s="41">
        <f t="shared" si="44"/>
        <v>1022134.5678275041</v>
      </c>
      <c r="P248" s="4"/>
      <c r="Q248" s="65"/>
      <c r="R248" s="4"/>
    </row>
    <row r="249" spans="1:18" s="34" customFormat="1" x14ac:dyDescent="0.3">
      <c r="A249" s="33">
        <v>4614</v>
      </c>
      <c r="B249" s="34" t="s">
        <v>231</v>
      </c>
      <c r="C249" s="36">
        <v>73828983</v>
      </c>
      <c r="D249" s="36">
        <v>18759</v>
      </c>
      <c r="E249" s="37">
        <f t="shared" si="38"/>
        <v>3935.6566448104909</v>
      </c>
      <c r="F249" s="38">
        <f t="shared" si="35"/>
        <v>0.96156340448406008</v>
      </c>
      <c r="G249" s="39">
        <f t="shared" si="36"/>
        <v>94.392054756307786</v>
      </c>
      <c r="H249" s="39">
        <f t="shared" si="37"/>
        <v>0</v>
      </c>
      <c r="I249" s="37">
        <f t="shared" si="39"/>
        <v>94.392054756307786</v>
      </c>
      <c r="J249" s="40">
        <f t="shared" si="40"/>
        <v>-40.265657119935746</v>
      </c>
      <c r="K249" s="37">
        <f t="shared" si="41"/>
        <v>54.12639763637204</v>
      </c>
      <c r="L249" s="37">
        <f t="shared" si="42"/>
        <v>1770700.5551735777</v>
      </c>
      <c r="M249" s="37">
        <f t="shared" si="43"/>
        <v>1015357.0932607031</v>
      </c>
      <c r="N249" s="41">
        <f>jan!M249</f>
        <v>-1334289.2132272224</v>
      </c>
      <c r="O249" s="41">
        <f t="shared" si="44"/>
        <v>2349646.3064879254</v>
      </c>
      <c r="P249" s="4"/>
      <c r="Q249" s="65"/>
      <c r="R249" s="4"/>
    </row>
    <row r="250" spans="1:18" s="34" customFormat="1" x14ac:dyDescent="0.3">
      <c r="A250" s="33">
        <v>4615</v>
      </c>
      <c r="B250" s="34" t="s">
        <v>232</v>
      </c>
      <c r="C250" s="36">
        <v>11919731</v>
      </c>
      <c r="D250" s="36">
        <v>3189</v>
      </c>
      <c r="E250" s="37">
        <f t="shared" si="38"/>
        <v>3737.7645029789901</v>
      </c>
      <c r="F250" s="38">
        <f t="shared" si="35"/>
        <v>0.91321420667712006</v>
      </c>
      <c r="G250" s="39">
        <f t="shared" si="36"/>
        <v>213.12733985520825</v>
      </c>
      <c r="H250" s="39">
        <f t="shared" si="37"/>
        <v>0</v>
      </c>
      <c r="I250" s="37">
        <f t="shared" si="39"/>
        <v>213.12733985520825</v>
      </c>
      <c r="J250" s="40">
        <f t="shared" si="40"/>
        <v>-40.265657119935746</v>
      </c>
      <c r="K250" s="37">
        <f t="shared" si="41"/>
        <v>172.8616827352725</v>
      </c>
      <c r="L250" s="37">
        <f t="shared" si="42"/>
        <v>679663.08679825906</v>
      </c>
      <c r="M250" s="37">
        <f t="shared" si="43"/>
        <v>551255.906242784</v>
      </c>
      <c r="N250" s="41">
        <f>jan!M250</f>
        <v>203240.67310722196</v>
      </c>
      <c r="O250" s="41">
        <f t="shared" si="44"/>
        <v>348015.23313556204</v>
      </c>
      <c r="P250" s="4"/>
      <c r="Q250" s="65"/>
      <c r="R250" s="4"/>
    </row>
    <row r="251" spans="1:18" s="34" customFormat="1" x14ac:dyDescent="0.3">
      <c r="A251" s="33">
        <v>4616</v>
      </c>
      <c r="B251" s="34" t="s">
        <v>233</v>
      </c>
      <c r="C251" s="36">
        <v>11618983</v>
      </c>
      <c r="D251" s="36">
        <v>2869</v>
      </c>
      <c r="E251" s="37">
        <f t="shared" si="38"/>
        <v>4049.8372255141162</v>
      </c>
      <c r="F251" s="38">
        <f t="shared" si="35"/>
        <v>0.98946011342387963</v>
      </c>
      <c r="G251" s="39">
        <f t="shared" si="36"/>
        <v>25.883706334132601</v>
      </c>
      <c r="H251" s="39">
        <f t="shared" si="37"/>
        <v>0</v>
      </c>
      <c r="I251" s="37">
        <f t="shared" si="39"/>
        <v>25.883706334132601</v>
      </c>
      <c r="J251" s="40">
        <f t="shared" si="40"/>
        <v>-40.265657119935746</v>
      </c>
      <c r="K251" s="37">
        <f t="shared" si="41"/>
        <v>-14.381950785803145</v>
      </c>
      <c r="L251" s="37">
        <f t="shared" si="42"/>
        <v>74260.353472626433</v>
      </c>
      <c r="M251" s="37">
        <f t="shared" si="43"/>
        <v>-41261.816804469221</v>
      </c>
      <c r="N251" s="41">
        <f>jan!M251</f>
        <v>-157672.73115565389</v>
      </c>
      <c r="O251" s="41">
        <f t="shared" si="44"/>
        <v>116410.91435118468</v>
      </c>
      <c r="P251" s="4"/>
      <c r="Q251" s="65"/>
      <c r="R251" s="4"/>
    </row>
    <row r="252" spans="1:18" s="34" customFormat="1" x14ac:dyDescent="0.3">
      <c r="A252" s="33">
        <v>4617</v>
      </c>
      <c r="B252" s="34" t="s">
        <v>234</v>
      </c>
      <c r="C252" s="36">
        <v>60527746</v>
      </c>
      <c r="D252" s="36">
        <v>13071</v>
      </c>
      <c r="E252" s="37">
        <f t="shared" si="38"/>
        <v>4630.689771249331</v>
      </c>
      <c r="F252" s="38">
        <f t="shared" si="35"/>
        <v>1.1313745642479505</v>
      </c>
      <c r="G252" s="39">
        <f t="shared" si="36"/>
        <v>-322.62782110699624</v>
      </c>
      <c r="H252" s="39">
        <f t="shared" si="37"/>
        <v>0</v>
      </c>
      <c r="I252" s="37">
        <f t="shared" si="39"/>
        <v>-322.62782110699624</v>
      </c>
      <c r="J252" s="40">
        <f t="shared" si="40"/>
        <v>-40.265657119935746</v>
      </c>
      <c r="K252" s="37">
        <f t="shared" si="41"/>
        <v>-362.89347822693196</v>
      </c>
      <c r="L252" s="37">
        <f t="shared" si="42"/>
        <v>-4217068.2496895473</v>
      </c>
      <c r="M252" s="37">
        <f t="shared" si="43"/>
        <v>-4743380.6539042275</v>
      </c>
      <c r="N252" s="41">
        <f>jan!M252</f>
        <v>2178409.256000156</v>
      </c>
      <c r="O252" s="41">
        <f t="shared" si="44"/>
        <v>-6921789.9099043831</v>
      </c>
      <c r="P252" s="4"/>
      <c r="Q252" s="65"/>
      <c r="R252" s="4"/>
    </row>
    <row r="253" spans="1:18" s="34" customFormat="1" x14ac:dyDescent="0.3">
      <c r="A253" s="33">
        <v>4618</v>
      </c>
      <c r="B253" s="34" t="s">
        <v>235</v>
      </c>
      <c r="C253" s="36">
        <v>62294277</v>
      </c>
      <c r="D253" s="36">
        <v>11048</v>
      </c>
      <c r="E253" s="37">
        <f t="shared" si="38"/>
        <v>5638.5116763215065</v>
      </c>
      <c r="F253" s="38">
        <f t="shared" si="35"/>
        <v>1.3776065782709817</v>
      </c>
      <c r="G253" s="39">
        <f t="shared" si="36"/>
        <v>-927.32096415030151</v>
      </c>
      <c r="H253" s="39">
        <f t="shared" si="37"/>
        <v>0</v>
      </c>
      <c r="I253" s="37">
        <f t="shared" si="39"/>
        <v>-927.32096415030151</v>
      </c>
      <c r="J253" s="40">
        <f t="shared" si="40"/>
        <v>-40.265657119935746</v>
      </c>
      <c r="K253" s="37">
        <f t="shared" si="41"/>
        <v>-967.58662127023729</v>
      </c>
      <c r="L253" s="37">
        <f t="shared" si="42"/>
        <v>-10245042.011932531</v>
      </c>
      <c r="M253" s="37">
        <f t="shared" si="43"/>
        <v>-10689896.991793582</v>
      </c>
      <c r="N253" s="41">
        <f>jan!M253</f>
        <v>1043843.5521757894</v>
      </c>
      <c r="O253" s="41">
        <f t="shared" si="44"/>
        <v>-11733740.543969372</v>
      </c>
      <c r="P253" s="4"/>
      <c r="Q253" s="65"/>
      <c r="R253" s="4"/>
    </row>
    <row r="254" spans="1:18" s="34" customFormat="1" x14ac:dyDescent="0.3">
      <c r="A254" s="33">
        <v>4619</v>
      </c>
      <c r="B254" s="34" t="s">
        <v>236</v>
      </c>
      <c r="C254" s="36">
        <v>16771962</v>
      </c>
      <c r="D254" s="36">
        <v>906</v>
      </c>
      <c r="E254" s="37">
        <f t="shared" si="38"/>
        <v>18512.099337748343</v>
      </c>
      <c r="F254" s="38">
        <f t="shared" si="35"/>
        <v>4.5228938573246751</v>
      </c>
      <c r="G254" s="39">
        <f t="shared" si="36"/>
        <v>-8651.4735610064035</v>
      </c>
      <c r="H254" s="39">
        <f t="shared" si="37"/>
        <v>0</v>
      </c>
      <c r="I254" s="37">
        <f t="shared" si="39"/>
        <v>-8651.4735610064035</v>
      </c>
      <c r="J254" s="40">
        <f t="shared" si="40"/>
        <v>-40.265657119935746</v>
      </c>
      <c r="K254" s="37">
        <f t="shared" si="41"/>
        <v>-8691.7392181263385</v>
      </c>
      <c r="L254" s="37">
        <f t="shared" si="42"/>
        <v>-7838235.0462718019</v>
      </c>
      <c r="M254" s="37">
        <f t="shared" si="43"/>
        <v>-7874715.7316224631</v>
      </c>
      <c r="N254" s="41">
        <f>jan!M254</f>
        <v>-15259.146680732802</v>
      </c>
      <c r="O254" s="41">
        <f t="shared" si="44"/>
        <v>-7859456.5849417299</v>
      </c>
      <c r="P254" s="4"/>
      <c r="Q254" s="65"/>
      <c r="R254" s="4"/>
    </row>
    <row r="255" spans="1:18" s="34" customFormat="1" x14ac:dyDescent="0.3">
      <c r="A255" s="33">
        <v>4620</v>
      </c>
      <c r="B255" s="34" t="s">
        <v>237</v>
      </c>
      <c r="C255" s="36">
        <v>8380330</v>
      </c>
      <c r="D255" s="36">
        <v>1080</v>
      </c>
      <c r="E255" s="37">
        <f t="shared" si="38"/>
        <v>7759.5648148148148</v>
      </c>
      <c r="F255" s="38">
        <f t="shared" si="35"/>
        <v>1.895824314472772</v>
      </c>
      <c r="G255" s="39">
        <f t="shared" si="36"/>
        <v>-2199.9528472462866</v>
      </c>
      <c r="H255" s="39">
        <f t="shared" si="37"/>
        <v>0</v>
      </c>
      <c r="I255" s="37">
        <f t="shared" si="39"/>
        <v>-2199.9528472462866</v>
      </c>
      <c r="J255" s="40">
        <f t="shared" si="40"/>
        <v>-40.265657119935746</v>
      </c>
      <c r="K255" s="37">
        <f t="shared" si="41"/>
        <v>-2240.2185043662225</v>
      </c>
      <c r="L255" s="37">
        <f t="shared" si="42"/>
        <v>-2375949.0750259897</v>
      </c>
      <c r="M255" s="37">
        <f t="shared" si="43"/>
        <v>-2419435.9847155204</v>
      </c>
      <c r="N255" s="41">
        <f>jan!M255</f>
        <v>901715.27027598675</v>
      </c>
      <c r="O255" s="41">
        <f t="shared" si="44"/>
        <v>-3321151.2549915072</v>
      </c>
      <c r="P255" s="4"/>
      <c r="Q255" s="65"/>
      <c r="R255" s="4"/>
    </row>
    <row r="256" spans="1:18" s="34" customFormat="1" x14ac:dyDescent="0.3">
      <c r="A256" s="33">
        <v>4621</v>
      </c>
      <c r="B256" s="34" t="s">
        <v>238</v>
      </c>
      <c r="C256" s="36">
        <v>63046771</v>
      </c>
      <c r="D256" s="36">
        <v>15740</v>
      </c>
      <c r="E256" s="37">
        <f t="shared" si="38"/>
        <v>4005.5127700127064</v>
      </c>
      <c r="F256" s="38">
        <f t="shared" si="35"/>
        <v>0.97863071996293405</v>
      </c>
      <c r="G256" s="39">
        <f t="shared" si="36"/>
        <v>52.478379634978502</v>
      </c>
      <c r="H256" s="39">
        <f t="shared" si="37"/>
        <v>0</v>
      </c>
      <c r="I256" s="37">
        <f t="shared" si="39"/>
        <v>52.478379634978502</v>
      </c>
      <c r="J256" s="40">
        <f t="shared" si="40"/>
        <v>-40.265657119935746</v>
      </c>
      <c r="K256" s="37">
        <f t="shared" si="41"/>
        <v>12.212722515042756</v>
      </c>
      <c r="L256" s="37">
        <f t="shared" si="42"/>
        <v>826009.69545456162</v>
      </c>
      <c r="M256" s="37">
        <f t="shared" si="43"/>
        <v>192228.25238677298</v>
      </c>
      <c r="N256" s="41">
        <f>jan!M256</f>
        <v>2557260.8971802052</v>
      </c>
      <c r="O256" s="41">
        <f t="shared" si="44"/>
        <v>-2365032.6447934322</v>
      </c>
      <c r="P256" s="4"/>
      <c r="Q256" s="65"/>
      <c r="R256" s="4"/>
    </row>
    <row r="257" spans="1:18" s="34" customFormat="1" x14ac:dyDescent="0.3">
      <c r="A257" s="33">
        <v>4622</v>
      </c>
      <c r="B257" s="34" t="s">
        <v>239</v>
      </c>
      <c r="C257" s="36">
        <v>34092895</v>
      </c>
      <c r="D257" s="36">
        <v>8457</v>
      </c>
      <c r="E257" s="37">
        <f t="shared" si="38"/>
        <v>4031.3225730164363</v>
      </c>
      <c r="F257" s="38">
        <f t="shared" si="35"/>
        <v>0.98493659577607284</v>
      </c>
      <c r="G257" s="39">
        <f t="shared" si="36"/>
        <v>36.992497832740533</v>
      </c>
      <c r="H257" s="39">
        <f t="shared" si="37"/>
        <v>0</v>
      </c>
      <c r="I257" s="37">
        <f t="shared" si="39"/>
        <v>36.992497832740533</v>
      </c>
      <c r="J257" s="40">
        <f t="shared" si="40"/>
        <v>-40.265657119935746</v>
      </c>
      <c r="K257" s="37">
        <f t="shared" si="41"/>
        <v>-3.2731592871952131</v>
      </c>
      <c r="L257" s="37">
        <f t="shared" si="42"/>
        <v>312845.5541714867</v>
      </c>
      <c r="M257" s="37">
        <f t="shared" si="43"/>
        <v>-27681.108091809918</v>
      </c>
      <c r="N257" s="41">
        <f>jan!M257</f>
        <v>1319602.9857848149</v>
      </c>
      <c r="O257" s="41">
        <f t="shared" si="44"/>
        <v>-1347284.0938766249</v>
      </c>
      <c r="P257" s="4"/>
      <c r="Q257" s="65"/>
      <c r="R257" s="4"/>
    </row>
    <row r="258" spans="1:18" s="34" customFormat="1" x14ac:dyDescent="0.3">
      <c r="A258" s="33">
        <v>4623</v>
      </c>
      <c r="B258" s="34" t="s">
        <v>240</v>
      </c>
      <c r="C258" s="36">
        <v>10673584</v>
      </c>
      <c r="D258" s="36">
        <v>2485</v>
      </c>
      <c r="E258" s="37">
        <f t="shared" si="38"/>
        <v>4295.2048289738432</v>
      </c>
      <c r="F258" s="38">
        <f t="shared" si="35"/>
        <v>1.0494085615294666</v>
      </c>
      <c r="G258" s="39">
        <f t="shared" si="36"/>
        <v>-121.33685574170357</v>
      </c>
      <c r="H258" s="39">
        <f t="shared" si="37"/>
        <v>0</v>
      </c>
      <c r="I258" s="37">
        <f t="shared" si="39"/>
        <v>-121.33685574170357</v>
      </c>
      <c r="J258" s="40">
        <f t="shared" si="40"/>
        <v>-40.265657119935746</v>
      </c>
      <c r="K258" s="37">
        <f t="shared" si="41"/>
        <v>-161.60251286163933</v>
      </c>
      <c r="L258" s="37">
        <f t="shared" si="42"/>
        <v>-301522.08651813335</v>
      </c>
      <c r="M258" s="37">
        <f t="shared" si="43"/>
        <v>-401582.24446117372</v>
      </c>
      <c r="N258" s="41">
        <f>jan!M258</f>
        <v>795001.42813502485</v>
      </c>
      <c r="O258" s="41">
        <f t="shared" si="44"/>
        <v>-1196583.6725961985</v>
      </c>
      <c r="P258" s="4"/>
      <c r="Q258" s="65"/>
      <c r="R258" s="4"/>
    </row>
    <row r="259" spans="1:18" s="34" customFormat="1" x14ac:dyDescent="0.3">
      <c r="A259" s="33">
        <v>4624</v>
      </c>
      <c r="B259" s="34" t="s">
        <v>427</v>
      </c>
      <c r="C259" s="36">
        <v>97711219</v>
      </c>
      <c r="D259" s="36">
        <v>24908</v>
      </c>
      <c r="E259" s="37">
        <f t="shared" si="38"/>
        <v>3922.8849767143088</v>
      </c>
      <c r="F259" s="38">
        <f t="shared" si="35"/>
        <v>0.95844301829089495</v>
      </c>
      <c r="G259" s="39">
        <f t="shared" si="36"/>
        <v>102.05505561401705</v>
      </c>
      <c r="H259" s="39">
        <f t="shared" si="37"/>
        <v>0</v>
      </c>
      <c r="I259" s="37">
        <f t="shared" si="39"/>
        <v>102.05505561401705</v>
      </c>
      <c r="J259" s="40">
        <f t="shared" si="40"/>
        <v>-40.265657119935746</v>
      </c>
      <c r="K259" s="37">
        <f t="shared" si="41"/>
        <v>61.789398494081304</v>
      </c>
      <c r="L259" s="37">
        <f t="shared" si="42"/>
        <v>2541987.3252339368</v>
      </c>
      <c r="M259" s="37">
        <f t="shared" si="43"/>
        <v>1539050.3376905771</v>
      </c>
      <c r="N259" s="41">
        <f>jan!M259</f>
        <v>-28003.650688397753</v>
      </c>
      <c r="O259" s="41">
        <f t="shared" si="44"/>
        <v>1567053.9883789748</v>
      </c>
      <c r="P259" s="4"/>
      <c r="Q259" s="65"/>
      <c r="R259" s="4"/>
    </row>
    <row r="260" spans="1:18" s="34" customFormat="1" x14ac:dyDescent="0.3">
      <c r="A260" s="33">
        <v>4625</v>
      </c>
      <c r="B260" s="34" t="s">
        <v>241</v>
      </c>
      <c r="C260" s="36">
        <v>42890627</v>
      </c>
      <c r="D260" s="36">
        <v>5236</v>
      </c>
      <c r="E260" s="37">
        <f t="shared" si="38"/>
        <v>8191.4872039724978</v>
      </c>
      <c r="F260" s="38">
        <f t="shared" si="35"/>
        <v>2.0013520066658872</v>
      </c>
      <c r="G260" s="39">
        <f t="shared" si="36"/>
        <v>-2459.1062807408962</v>
      </c>
      <c r="H260" s="39">
        <f t="shared" si="37"/>
        <v>0</v>
      </c>
      <c r="I260" s="37">
        <f t="shared" si="39"/>
        <v>-2459.1062807408962</v>
      </c>
      <c r="J260" s="40">
        <f t="shared" si="40"/>
        <v>-40.265657119935746</v>
      </c>
      <c r="K260" s="37">
        <f t="shared" si="41"/>
        <v>-2499.3719378608321</v>
      </c>
      <c r="L260" s="37">
        <f t="shared" si="42"/>
        <v>-12875880.485959332</v>
      </c>
      <c r="M260" s="37">
        <f t="shared" si="43"/>
        <v>-13086711.466639318</v>
      </c>
      <c r="N260" s="41">
        <f>jan!M260</f>
        <v>-12762171.707748696</v>
      </c>
      <c r="O260" s="41">
        <f t="shared" si="44"/>
        <v>-324539.75889062136</v>
      </c>
      <c r="P260" s="4"/>
      <c r="Q260" s="65"/>
      <c r="R260" s="4"/>
    </row>
    <row r="261" spans="1:18" s="34" customFormat="1" x14ac:dyDescent="0.3">
      <c r="A261" s="33">
        <v>4626</v>
      </c>
      <c r="B261" s="34" t="s">
        <v>246</v>
      </c>
      <c r="C261" s="36">
        <v>149324299</v>
      </c>
      <c r="D261" s="36">
        <v>38316</v>
      </c>
      <c r="E261" s="37">
        <f t="shared" si="38"/>
        <v>3897.1786981939658</v>
      </c>
      <c r="F261" s="38">
        <f t="shared" si="35"/>
        <v>0.95216243567878389</v>
      </c>
      <c r="G261" s="39">
        <f t="shared" si="36"/>
        <v>117.47882272622282</v>
      </c>
      <c r="H261" s="39">
        <f t="shared" si="37"/>
        <v>0</v>
      </c>
      <c r="I261" s="37">
        <f t="shared" si="39"/>
        <v>117.47882272622282</v>
      </c>
      <c r="J261" s="40">
        <f t="shared" si="40"/>
        <v>-40.265657119935746</v>
      </c>
      <c r="K261" s="37">
        <f t="shared" si="41"/>
        <v>77.213165606287077</v>
      </c>
      <c r="L261" s="37">
        <f t="shared" si="42"/>
        <v>4501318.5715779532</v>
      </c>
      <c r="M261" s="37">
        <f t="shared" si="43"/>
        <v>2958499.6533704959</v>
      </c>
      <c r="N261" s="41">
        <f>jan!M261</f>
        <v>-87121.492073902133</v>
      </c>
      <c r="O261" s="41">
        <f t="shared" si="44"/>
        <v>3045621.1454443978</v>
      </c>
      <c r="P261" s="4"/>
      <c r="Q261" s="65"/>
      <c r="R261" s="4"/>
    </row>
    <row r="262" spans="1:18" s="34" customFormat="1" x14ac:dyDescent="0.3">
      <c r="A262" s="33">
        <v>4627</v>
      </c>
      <c r="B262" s="34" t="s">
        <v>242</v>
      </c>
      <c r="C262" s="36">
        <v>104969256</v>
      </c>
      <c r="D262" s="36">
        <v>29553</v>
      </c>
      <c r="E262" s="37">
        <f t="shared" si="38"/>
        <v>3551.8984874632015</v>
      </c>
      <c r="F262" s="38">
        <f t="shared" si="35"/>
        <v>0.86780324358080696</v>
      </c>
      <c r="G262" s="39">
        <f t="shared" si="36"/>
        <v>324.64694916468142</v>
      </c>
      <c r="H262" s="39">
        <f t="shared" si="37"/>
        <v>46.123201250245664</v>
      </c>
      <c r="I262" s="37">
        <f t="shared" si="39"/>
        <v>370.77015041492706</v>
      </c>
      <c r="J262" s="40">
        <f t="shared" si="40"/>
        <v>-40.265657119935746</v>
      </c>
      <c r="K262" s="37">
        <f t="shared" si="41"/>
        <v>330.50449329499133</v>
      </c>
      <c r="L262" s="37">
        <f t="shared" si="42"/>
        <v>10957370.255212339</v>
      </c>
      <c r="M262" s="37">
        <f t="shared" si="43"/>
        <v>9767399.2903468795</v>
      </c>
      <c r="N262" s="41">
        <f>jan!M262</f>
        <v>5919066.1070520645</v>
      </c>
      <c r="O262" s="41">
        <f t="shared" si="44"/>
        <v>3848333.183294815</v>
      </c>
      <c r="P262" s="4"/>
      <c r="Q262" s="65"/>
      <c r="R262" s="4"/>
    </row>
    <row r="263" spans="1:18" s="34" customFormat="1" x14ac:dyDescent="0.3">
      <c r="A263" s="33">
        <v>4628</v>
      </c>
      <c r="B263" s="34" t="s">
        <v>243</v>
      </c>
      <c r="C263" s="36">
        <v>21029503</v>
      </c>
      <c r="D263" s="36">
        <v>3977</v>
      </c>
      <c r="E263" s="37">
        <f t="shared" si="38"/>
        <v>5287.7804878048782</v>
      </c>
      <c r="F263" s="38">
        <f t="shared" si="35"/>
        <v>1.2919155980546349</v>
      </c>
      <c r="G263" s="39">
        <f t="shared" si="36"/>
        <v>-716.8822510403246</v>
      </c>
      <c r="H263" s="39">
        <f t="shared" si="37"/>
        <v>0</v>
      </c>
      <c r="I263" s="37">
        <f t="shared" si="39"/>
        <v>-716.8822510403246</v>
      </c>
      <c r="J263" s="40">
        <f t="shared" si="40"/>
        <v>-40.265657119935746</v>
      </c>
      <c r="K263" s="37">
        <f t="shared" si="41"/>
        <v>-757.14790816026039</v>
      </c>
      <c r="L263" s="37">
        <f t="shared" si="42"/>
        <v>-2851040.7123873709</v>
      </c>
      <c r="M263" s="37">
        <f t="shared" si="43"/>
        <v>-3011177.2307533557</v>
      </c>
      <c r="N263" s="41">
        <f>jan!M263</f>
        <v>2076663.0965162946</v>
      </c>
      <c r="O263" s="41">
        <f t="shared" si="44"/>
        <v>-5087840.3272696501</v>
      </c>
      <c r="P263" s="4"/>
      <c r="Q263" s="65"/>
      <c r="R263" s="4"/>
    </row>
    <row r="264" spans="1:18" s="34" customFormat="1" x14ac:dyDescent="0.3">
      <c r="A264" s="33">
        <v>4629</v>
      </c>
      <c r="B264" s="34" t="s">
        <v>244</v>
      </c>
      <c r="C264" s="36">
        <v>9416155</v>
      </c>
      <c r="D264" s="36">
        <v>388</v>
      </c>
      <c r="E264" s="37">
        <f t="shared" si="38"/>
        <v>24268.440721649484</v>
      </c>
      <c r="F264" s="38">
        <f t="shared" ref="F264:F327" si="45">IF(ISNUMBER(C264),E264/E$365,"")</f>
        <v>5.9292887027121575</v>
      </c>
      <c r="G264" s="39">
        <f t="shared" ref="G264:G327" si="46">(E$365-E264)*0.6</f>
        <v>-12105.278391347088</v>
      </c>
      <c r="H264" s="39">
        <f t="shared" ref="H264:H327" si="47">IF(E264&gt;=E$365*0.9,0,IF(E264&lt;0.9*E$365,(E$365*0.9-E264)*0.35))</f>
        <v>0</v>
      </c>
      <c r="I264" s="37">
        <f t="shared" si="39"/>
        <v>-12105.278391347088</v>
      </c>
      <c r="J264" s="40">
        <f t="shared" si="40"/>
        <v>-40.265657119935746</v>
      </c>
      <c r="K264" s="37">
        <f t="shared" si="41"/>
        <v>-12145.544048467023</v>
      </c>
      <c r="L264" s="37">
        <f t="shared" si="42"/>
        <v>-4696848.0158426706</v>
      </c>
      <c r="M264" s="37">
        <f t="shared" si="43"/>
        <v>-4712471.0908052055</v>
      </c>
      <c r="N264" s="41">
        <f>jan!M264</f>
        <v>44495.19766873699</v>
      </c>
      <c r="O264" s="41">
        <f t="shared" si="44"/>
        <v>-4756966.2884739423</v>
      </c>
      <c r="P264" s="4"/>
      <c r="Q264" s="65"/>
      <c r="R264" s="4"/>
    </row>
    <row r="265" spans="1:18" s="34" customFormat="1" x14ac:dyDescent="0.3">
      <c r="A265" s="33">
        <v>4630</v>
      </c>
      <c r="B265" s="34" t="s">
        <v>245</v>
      </c>
      <c r="C265" s="36">
        <v>27050539</v>
      </c>
      <c r="D265" s="36">
        <v>8098</v>
      </c>
      <c r="E265" s="37">
        <f t="shared" ref="E265:E328" si="48">(C265)/D265</f>
        <v>3340.3975055569276</v>
      </c>
      <c r="F265" s="38">
        <f t="shared" si="45"/>
        <v>0.81612912092031475</v>
      </c>
      <c r="G265" s="39">
        <f t="shared" si="46"/>
        <v>451.54753830844572</v>
      </c>
      <c r="H265" s="39">
        <f t="shared" si="47"/>
        <v>120.14854491744151</v>
      </c>
      <c r="I265" s="37">
        <f t="shared" ref="I265:I328" si="49">G265+H265</f>
        <v>571.69608322588726</v>
      </c>
      <c r="J265" s="40">
        <f t="shared" ref="J265:J328" si="50">I$367</f>
        <v>-40.265657119935746</v>
      </c>
      <c r="K265" s="37">
        <f t="shared" ref="K265:K328" si="51">I265+J265</f>
        <v>531.43042610595148</v>
      </c>
      <c r="L265" s="37">
        <f t="shared" ref="L265:L328" si="52">(I265*D265)</f>
        <v>4629594.8819632353</v>
      </c>
      <c r="M265" s="37">
        <f t="shared" ref="M265:M328" si="53">(K265*D265)</f>
        <v>4303523.5906059947</v>
      </c>
      <c r="N265" s="41">
        <f>jan!M265</f>
        <v>3333845.169069388</v>
      </c>
      <c r="O265" s="41">
        <f t="shared" ref="O265:O328" si="54">M265-N265</f>
        <v>969678.42153660674</v>
      </c>
      <c r="P265" s="4"/>
      <c r="Q265" s="65"/>
      <c r="R265" s="4"/>
    </row>
    <row r="266" spans="1:18" s="34" customFormat="1" x14ac:dyDescent="0.3">
      <c r="A266" s="33">
        <v>4631</v>
      </c>
      <c r="B266" s="34" t="s">
        <v>428</v>
      </c>
      <c r="C266" s="36">
        <v>107639466</v>
      </c>
      <c r="D266" s="36">
        <v>29224</v>
      </c>
      <c r="E266" s="37">
        <f t="shared" si="48"/>
        <v>3683.2557486996989</v>
      </c>
      <c r="F266" s="38">
        <f t="shared" si="45"/>
        <v>0.89989657557530833</v>
      </c>
      <c r="G266" s="39">
        <f t="shared" si="46"/>
        <v>245.83259242278299</v>
      </c>
      <c r="H266" s="39">
        <f t="shared" si="47"/>
        <v>0.14815981747158274</v>
      </c>
      <c r="I266" s="37">
        <f t="shared" si="49"/>
        <v>245.98075224025459</v>
      </c>
      <c r="J266" s="40">
        <f t="shared" si="50"/>
        <v>-40.265657119935746</v>
      </c>
      <c r="K266" s="37">
        <f t="shared" si="51"/>
        <v>205.71509512031884</v>
      </c>
      <c r="L266" s="37">
        <f t="shared" si="52"/>
        <v>7188541.5034691999</v>
      </c>
      <c r="M266" s="37">
        <f t="shared" si="53"/>
        <v>6011817.9397961972</v>
      </c>
      <c r="N266" s="41">
        <f>jan!M266</f>
        <v>3766220.7543071392</v>
      </c>
      <c r="O266" s="41">
        <f t="shared" si="54"/>
        <v>2245597.185489058</v>
      </c>
      <c r="P266" s="4"/>
      <c r="Q266" s="65"/>
      <c r="R266" s="4"/>
    </row>
    <row r="267" spans="1:18" s="34" customFormat="1" x14ac:dyDescent="0.3">
      <c r="A267" s="33">
        <v>4632</v>
      </c>
      <c r="B267" s="34" t="s">
        <v>247</v>
      </c>
      <c r="C267" s="36">
        <v>13269736</v>
      </c>
      <c r="D267" s="36">
        <v>2870</v>
      </c>
      <c r="E267" s="37">
        <f t="shared" si="48"/>
        <v>4623.6013937282232</v>
      </c>
      <c r="F267" s="38">
        <f t="shared" si="45"/>
        <v>1.1296427250565282</v>
      </c>
      <c r="G267" s="39">
        <f t="shared" si="46"/>
        <v>-318.3747945943316</v>
      </c>
      <c r="H267" s="39">
        <f t="shared" si="47"/>
        <v>0</v>
      </c>
      <c r="I267" s="37">
        <f t="shared" si="49"/>
        <v>-318.3747945943316</v>
      </c>
      <c r="J267" s="40">
        <f t="shared" si="50"/>
        <v>-40.265657119935746</v>
      </c>
      <c r="K267" s="37">
        <f t="shared" si="51"/>
        <v>-358.64045171426733</v>
      </c>
      <c r="L267" s="37">
        <f t="shared" si="52"/>
        <v>-913735.66048573167</v>
      </c>
      <c r="M267" s="37">
        <f t="shared" si="53"/>
        <v>-1029298.0964199472</v>
      </c>
      <c r="N267" s="41">
        <f>jan!M267</f>
        <v>-1250970.0430173322</v>
      </c>
      <c r="O267" s="41">
        <f t="shared" si="54"/>
        <v>221671.94659738499</v>
      </c>
      <c r="P267" s="4"/>
      <c r="Q267" s="65"/>
      <c r="R267" s="4"/>
    </row>
    <row r="268" spans="1:18" s="34" customFormat="1" x14ac:dyDescent="0.3">
      <c r="A268" s="33">
        <v>4633</v>
      </c>
      <c r="B268" s="34" t="s">
        <v>248</v>
      </c>
      <c r="C268" s="36">
        <v>2224133</v>
      </c>
      <c r="D268" s="36">
        <v>548</v>
      </c>
      <c r="E268" s="37">
        <f t="shared" si="48"/>
        <v>4058.6368613138684</v>
      </c>
      <c r="F268" s="38">
        <f t="shared" si="45"/>
        <v>0.99161004887848458</v>
      </c>
      <c r="G268" s="39">
        <f t="shared" si="46"/>
        <v>20.603924854281285</v>
      </c>
      <c r="H268" s="39">
        <f t="shared" si="47"/>
        <v>0</v>
      </c>
      <c r="I268" s="37">
        <f t="shared" si="49"/>
        <v>20.603924854281285</v>
      </c>
      <c r="J268" s="40">
        <f t="shared" si="50"/>
        <v>-40.265657119935746</v>
      </c>
      <c r="K268" s="37">
        <f t="shared" si="51"/>
        <v>-19.661732265654461</v>
      </c>
      <c r="L268" s="37">
        <f t="shared" si="52"/>
        <v>11290.950820146145</v>
      </c>
      <c r="M268" s="37">
        <f t="shared" si="53"/>
        <v>-10774.629281578644</v>
      </c>
      <c r="N268" s="41">
        <f>jan!M268</f>
        <v>-56181.100199825101</v>
      </c>
      <c r="O268" s="41">
        <f t="shared" si="54"/>
        <v>45406.470918246458</v>
      </c>
      <c r="P268" s="4"/>
      <c r="Q268" s="65"/>
      <c r="R268" s="4"/>
    </row>
    <row r="269" spans="1:18" s="34" customFormat="1" x14ac:dyDescent="0.3">
      <c r="A269" s="33">
        <v>4634</v>
      </c>
      <c r="B269" s="34" t="s">
        <v>249</v>
      </c>
      <c r="C269" s="36">
        <v>12193523</v>
      </c>
      <c r="D269" s="36">
        <v>1691</v>
      </c>
      <c r="E269" s="37">
        <f t="shared" si="48"/>
        <v>7210.8356002365463</v>
      </c>
      <c r="F269" s="38">
        <f t="shared" si="45"/>
        <v>1.7617582667128686</v>
      </c>
      <c r="G269" s="39">
        <f t="shared" si="46"/>
        <v>-1870.7153184993253</v>
      </c>
      <c r="H269" s="39">
        <f t="shared" si="47"/>
        <v>0</v>
      </c>
      <c r="I269" s="37">
        <f t="shared" si="49"/>
        <v>-1870.7153184993253</v>
      </c>
      <c r="J269" s="40">
        <f t="shared" si="50"/>
        <v>-40.265657119935746</v>
      </c>
      <c r="K269" s="37">
        <f t="shared" si="51"/>
        <v>-1910.980975619261</v>
      </c>
      <c r="L269" s="37">
        <f t="shared" si="52"/>
        <v>-3163379.6035823594</v>
      </c>
      <c r="M269" s="37">
        <f t="shared" si="53"/>
        <v>-3231468.8297721702</v>
      </c>
      <c r="N269" s="41">
        <f>jan!M269</f>
        <v>231463.64190163472</v>
      </c>
      <c r="O269" s="41">
        <f t="shared" si="54"/>
        <v>-3462932.4716738048</v>
      </c>
      <c r="P269" s="4"/>
      <c r="Q269" s="65"/>
      <c r="R269" s="4"/>
    </row>
    <row r="270" spans="1:18" s="34" customFormat="1" x14ac:dyDescent="0.3">
      <c r="A270" s="33">
        <v>4635</v>
      </c>
      <c r="B270" s="34" t="s">
        <v>250</v>
      </c>
      <c r="C270" s="36">
        <v>9622863</v>
      </c>
      <c r="D270" s="36">
        <v>2297</v>
      </c>
      <c r="E270" s="37">
        <f t="shared" si="48"/>
        <v>4189.3178058336962</v>
      </c>
      <c r="F270" s="38">
        <f t="shared" si="45"/>
        <v>1.0235381425243999</v>
      </c>
      <c r="G270" s="39">
        <f t="shared" si="46"/>
        <v>-57.804641857615387</v>
      </c>
      <c r="H270" s="39">
        <f t="shared" si="47"/>
        <v>0</v>
      </c>
      <c r="I270" s="37">
        <f t="shared" si="49"/>
        <v>-57.804641857615387</v>
      </c>
      <c r="J270" s="40">
        <f t="shared" si="50"/>
        <v>-40.265657119935746</v>
      </c>
      <c r="K270" s="37">
        <f t="shared" si="51"/>
        <v>-98.070298977551133</v>
      </c>
      <c r="L270" s="37">
        <f t="shared" si="52"/>
        <v>-132777.26234694253</v>
      </c>
      <c r="M270" s="37">
        <f t="shared" si="53"/>
        <v>-225267.47675143497</v>
      </c>
      <c r="N270" s="41">
        <f>jan!M270</f>
        <v>-194758.34627554411</v>
      </c>
      <c r="O270" s="41">
        <f t="shared" si="54"/>
        <v>-30509.130475890852</v>
      </c>
      <c r="P270" s="4"/>
      <c r="Q270" s="65"/>
      <c r="R270" s="4"/>
    </row>
    <row r="271" spans="1:18" s="34" customFormat="1" x14ac:dyDescent="0.3">
      <c r="A271" s="33">
        <v>4636</v>
      </c>
      <c r="B271" s="34" t="s">
        <v>251</v>
      </c>
      <c r="C271" s="36">
        <v>4038346</v>
      </c>
      <c r="D271" s="36">
        <v>802</v>
      </c>
      <c r="E271" s="37">
        <f t="shared" si="48"/>
        <v>5035.3441396508724</v>
      </c>
      <c r="F271" s="38">
        <f t="shared" si="45"/>
        <v>1.2302401074686979</v>
      </c>
      <c r="G271" s="39">
        <f t="shared" si="46"/>
        <v>-565.42044214792111</v>
      </c>
      <c r="H271" s="39">
        <f t="shared" si="47"/>
        <v>0</v>
      </c>
      <c r="I271" s="37">
        <f t="shared" si="49"/>
        <v>-565.42044214792111</v>
      </c>
      <c r="J271" s="40">
        <f t="shared" si="50"/>
        <v>-40.265657119935746</v>
      </c>
      <c r="K271" s="37">
        <f t="shared" si="51"/>
        <v>-605.68609926785689</v>
      </c>
      <c r="L271" s="37">
        <f t="shared" si="52"/>
        <v>-453467.19460263272</v>
      </c>
      <c r="M271" s="37">
        <f t="shared" si="53"/>
        <v>-485760.25161282124</v>
      </c>
      <c r="N271" s="41">
        <f>jan!M271</f>
        <v>-206024.11306616722</v>
      </c>
      <c r="O271" s="41">
        <f t="shared" si="54"/>
        <v>-279736.13854665402</v>
      </c>
      <c r="P271" s="4"/>
      <c r="Q271" s="65"/>
      <c r="R271" s="4"/>
    </row>
    <row r="272" spans="1:18" s="34" customFormat="1" x14ac:dyDescent="0.3">
      <c r="A272" s="33">
        <v>4637</v>
      </c>
      <c r="B272" s="34" t="s">
        <v>252</v>
      </c>
      <c r="C272" s="36">
        <v>5702755</v>
      </c>
      <c r="D272" s="36">
        <v>1328</v>
      </c>
      <c r="E272" s="37">
        <f t="shared" si="48"/>
        <v>4294.2432228915659</v>
      </c>
      <c r="F272" s="38">
        <f t="shared" si="45"/>
        <v>1.0491736210095748</v>
      </c>
      <c r="G272" s="39">
        <f t="shared" si="46"/>
        <v>-120.75989209233721</v>
      </c>
      <c r="H272" s="39">
        <f t="shared" si="47"/>
        <v>0</v>
      </c>
      <c r="I272" s="37">
        <f t="shared" si="49"/>
        <v>-120.75989209233721</v>
      </c>
      <c r="J272" s="40">
        <f t="shared" si="50"/>
        <v>-40.265657119935746</v>
      </c>
      <c r="K272" s="37">
        <f t="shared" si="51"/>
        <v>-161.02554921227295</v>
      </c>
      <c r="L272" s="37">
        <f t="shared" si="52"/>
        <v>-160369.13669862383</v>
      </c>
      <c r="M272" s="37">
        <f t="shared" si="53"/>
        <v>-213841.92935389848</v>
      </c>
      <c r="N272" s="41">
        <f>jan!M272</f>
        <v>-157847.75230906511</v>
      </c>
      <c r="O272" s="41">
        <f t="shared" si="54"/>
        <v>-55994.17704483337</v>
      </c>
      <c r="P272" s="4"/>
      <c r="Q272" s="65"/>
      <c r="R272" s="4"/>
    </row>
    <row r="273" spans="1:18" s="34" customFormat="1" x14ac:dyDescent="0.3">
      <c r="A273" s="33">
        <v>4638</v>
      </c>
      <c r="B273" s="34" t="s">
        <v>253</v>
      </c>
      <c r="C273" s="36">
        <v>22144523</v>
      </c>
      <c r="D273" s="36">
        <v>4101</v>
      </c>
      <c r="E273" s="37">
        <f t="shared" si="48"/>
        <v>5399.7861497195809</v>
      </c>
      <c r="F273" s="38">
        <f t="shared" si="45"/>
        <v>1.3192809287509</v>
      </c>
      <c r="G273" s="39">
        <f t="shared" si="46"/>
        <v>-784.08564818914613</v>
      </c>
      <c r="H273" s="39">
        <f t="shared" si="47"/>
        <v>0</v>
      </c>
      <c r="I273" s="37">
        <f t="shared" si="49"/>
        <v>-784.08564818914613</v>
      </c>
      <c r="J273" s="40">
        <f t="shared" si="50"/>
        <v>-40.265657119935746</v>
      </c>
      <c r="K273" s="37">
        <f t="shared" si="51"/>
        <v>-824.35130530908191</v>
      </c>
      <c r="L273" s="37">
        <f t="shared" si="52"/>
        <v>-3215535.2432236881</v>
      </c>
      <c r="M273" s="37">
        <f t="shared" si="53"/>
        <v>-3380664.7030725451</v>
      </c>
      <c r="N273" s="41">
        <f>jan!M273</f>
        <v>993111.89254798251</v>
      </c>
      <c r="O273" s="41">
        <f t="shared" si="54"/>
        <v>-4373776.5956205279</v>
      </c>
      <c r="P273" s="4"/>
      <c r="Q273" s="65"/>
      <c r="R273" s="4"/>
    </row>
    <row r="274" spans="1:18" s="34" customFormat="1" x14ac:dyDescent="0.3">
      <c r="A274" s="33">
        <v>4639</v>
      </c>
      <c r="B274" s="34" t="s">
        <v>254</v>
      </c>
      <c r="C274" s="36">
        <v>14933439</v>
      </c>
      <c r="D274" s="36">
        <v>2635</v>
      </c>
      <c r="E274" s="37">
        <f t="shared" si="48"/>
        <v>5667.3392789373811</v>
      </c>
      <c r="F274" s="38">
        <f t="shared" si="45"/>
        <v>1.3846497657784551</v>
      </c>
      <c r="G274" s="39">
        <f t="shared" si="46"/>
        <v>-944.61752571982629</v>
      </c>
      <c r="H274" s="39">
        <f t="shared" si="47"/>
        <v>0</v>
      </c>
      <c r="I274" s="37">
        <f t="shared" si="49"/>
        <v>-944.61752571982629</v>
      </c>
      <c r="J274" s="40">
        <f t="shared" si="50"/>
        <v>-40.265657119935746</v>
      </c>
      <c r="K274" s="37">
        <f t="shared" si="51"/>
        <v>-984.88318283976207</v>
      </c>
      <c r="L274" s="37">
        <f t="shared" si="52"/>
        <v>-2489067.1802717424</v>
      </c>
      <c r="M274" s="37">
        <f t="shared" si="53"/>
        <v>-2595167.1867827731</v>
      </c>
      <c r="N274" s="41">
        <f>jan!M274</f>
        <v>548634.20317335636</v>
      </c>
      <c r="O274" s="41">
        <f t="shared" si="54"/>
        <v>-3143801.3899561297</v>
      </c>
      <c r="P274" s="4"/>
      <c r="Q274" s="65"/>
      <c r="R274" s="4"/>
    </row>
    <row r="275" spans="1:18" s="34" customFormat="1" x14ac:dyDescent="0.3">
      <c r="A275" s="33">
        <v>4640</v>
      </c>
      <c r="B275" s="34" t="s">
        <v>255</v>
      </c>
      <c r="C275" s="36">
        <v>46216930</v>
      </c>
      <c r="D275" s="36">
        <v>11847</v>
      </c>
      <c r="E275" s="37">
        <f t="shared" si="48"/>
        <v>3901.1505022368533</v>
      </c>
      <c r="F275" s="38">
        <f t="shared" si="45"/>
        <v>0.9531328306502197</v>
      </c>
      <c r="G275" s="39">
        <f t="shared" si="46"/>
        <v>115.09574030049033</v>
      </c>
      <c r="H275" s="39">
        <f t="shared" si="47"/>
        <v>0</v>
      </c>
      <c r="I275" s="37">
        <f t="shared" si="49"/>
        <v>115.09574030049033</v>
      </c>
      <c r="J275" s="40">
        <f t="shared" si="50"/>
        <v>-40.265657119935746</v>
      </c>
      <c r="K275" s="37">
        <f t="shared" si="51"/>
        <v>74.830083180554595</v>
      </c>
      <c r="L275" s="37">
        <f t="shared" si="52"/>
        <v>1363539.2353399091</v>
      </c>
      <c r="M275" s="37">
        <f t="shared" si="53"/>
        <v>886511.99544003024</v>
      </c>
      <c r="N275" s="41">
        <f>jan!M275</f>
        <v>2068221.7746946574</v>
      </c>
      <c r="O275" s="41">
        <f t="shared" si="54"/>
        <v>-1181709.7792546272</v>
      </c>
      <c r="P275" s="4"/>
      <c r="Q275" s="65"/>
      <c r="R275" s="4"/>
    </row>
    <row r="276" spans="1:18" s="34" customFormat="1" x14ac:dyDescent="0.3">
      <c r="A276" s="33">
        <v>4641</v>
      </c>
      <c r="B276" s="34" t="s">
        <v>256</v>
      </c>
      <c r="C276" s="36">
        <v>23355138</v>
      </c>
      <c r="D276" s="36">
        <v>1781</v>
      </c>
      <c r="E276" s="37">
        <f t="shared" si="48"/>
        <v>13113.496911847276</v>
      </c>
      <c r="F276" s="38">
        <f t="shared" si="45"/>
        <v>3.2039021371119238</v>
      </c>
      <c r="G276" s="39">
        <f t="shared" si="46"/>
        <v>-5412.312105465764</v>
      </c>
      <c r="H276" s="39">
        <f t="shared" si="47"/>
        <v>0</v>
      </c>
      <c r="I276" s="37">
        <f t="shared" si="49"/>
        <v>-5412.312105465764</v>
      </c>
      <c r="J276" s="40">
        <f t="shared" si="50"/>
        <v>-40.265657119935746</v>
      </c>
      <c r="K276" s="37">
        <f t="shared" si="51"/>
        <v>-5452.5777625856999</v>
      </c>
      <c r="L276" s="37">
        <f t="shared" si="52"/>
        <v>-9639327.8598345257</v>
      </c>
      <c r="M276" s="37">
        <f t="shared" si="53"/>
        <v>-9711040.995165132</v>
      </c>
      <c r="N276" s="41">
        <f>jan!M276</f>
        <v>-79860.62564943156</v>
      </c>
      <c r="O276" s="41">
        <f t="shared" si="54"/>
        <v>-9631180.3695157003</v>
      </c>
      <c r="P276" s="4"/>
      <c r="Q276" s="65"/>
      <c r="R276" s="4"/>
    </row>
    <row r="277" spans="1:18" s="34" customFormat="1" x14ac:dyDescent="0.3">
      <c r="A277" s="33">
        <v>4642</v>
      </c>
      <c r="B277" s="34" t="s">
        <v>257</v>
      </c>
      <c r="C277" s="36">
        <v>14759232</v>
      </c>
      <c r="D277" s="36">
        <v>2126</v>
      </c>
      <c r="E277" s="37">
        <f t="shared" si="48"/>
        <v>6942.2539981185328</v>
      </c>
      <c r="F277" s="38">
        <f t="shared" si="45"/>
        <v>1.69613815220036</v>
      </c>
      <c r="G277" s="39">
        <f t="shared" si="46"/>
        <v>-1709.5663572285173</v>
      </c>
      <c r="H277" s="39">
        <f t="shared" si="47"/>
        <v>0</v>
      </c>
      <c r="I277" s="37">
        <f t="shared" si="49"/>
        <v>-1709.5663572285173</v>
      </c>
      <c r="J277" s="40">
        <f t="shared" si="50"/>
        <v>-40.265657119935746</v>
      </c>
      <c r="K277" s="37">
        <f t="shared" si="51"/>
        <v>-1749.832014348453</v>
      </c>
      <c r="L277" s="37">
        <f t="shared" si="52"/>
        <v>-3634538.0754678277</v>
      </c>
      <c r="M277" s="37">
        <f t="shared" si="53"/>
        <v>-3720142.862504811</v>
      </c>
      <c r="N277" s="41">
        <f>jan!M277</f>
        <v>403522.58207148133</v>
      </c>
      <c r="O277" s="41">
        <f t="shared" si="54"/>
        <v>-4123665.4445762923</v>
      </c>
      <c r="P277" s="4"/>
      <c r="Q277" s="65"/>
      <c r="R277" s="4"/>
    </row>
    <row r="278" spans="1:18" s="34" customFormat="1" x14ac:dyDescent="0.3">
      <c r="A278" s="33">
        <v>4643</v>
      </c>
      <c r="B278" s="34" t="s">
        <v>258</v>
      </c>
      <c r="C278" s="36">
        <v>31463176</v>
      </c>
      <c r="D278" s="36">
        <v>5193</v>
      </c>
      <c r="E278" s="37">
        <f t="shared" si="48"/>
        <v>6058.7668014635083</v>
      </c>
      <c r="F278" s="38">
        <f t="shared" si="45"/>
        <v>1.4802837133346469</v>
      </c>
      <c r="G278" s="39">
        <f t="shared" si="46"/>
        <v>-1179.4740392355027</v>
      </c>
      <c r="H278" s="39">
        <f t="shared" si="47"/>
        <v>0</v>
      </c>
      <c r="I278" s="37">
        <f t="shared" si="49"/>
        <v>-1179.4740392355027</v>
      </c>
      <c r="J278" s="40">
        <f t="shared" si="50"/>
        <v>-40.265657119935746</v>
      </c>
      <c r="K278" s="37">
        <f t="shared" si="51"/>
        <v>-1219.7396963554384</v>
      </c>
      <c r="L278" s="37">
        <f t="shared" si="52"/>
        <v>-6125008.6857499657</v>
      </c>
      <c r="M278" s="37">
        <f t="shared" si="53"/>
        <v>-6334108.2431737911</v>
      </c>
      <c r="N278" s="41">
        <f>jan!M278</f>
        <v>-185383.89769651773</v>
      </c>
      <c r="O278" s="41">
        <f t="shared" si="54"/>
        <v>-6148724.3454772737</v>
      </c>
      <c r="P278" s="4"/>
      <c r="Q278" s="65"/>
      <c r="R278" s="4"/>
    </row>
    <row r="279" spans="1:18" s="34" customFormat="1" x14ac:dyDescent="0.3">
      <c r="A279" s="33">
        <v>4644</v>
      </c>
      <c r="B279" s="34" t="s">
        <v>259</v>
      </c>
      <c r="C279" s="36">
        <v>34406836</v>
      </c>
      <c r="D279" s="36">
        <v>5174</v>
      </c>
      <c r="E279" s="37">
        <f t="shared" si="48"/>
        <v>6649.9489756474677</v>
      </c>
      <c r="F279" s="38">
        <f t="shared" si="45"/>
        <v>1.6247219088840934</v>
      </c>
      <c r="G279" s="39">
        <f t="shared" si="46"/>
        <v>-1534.1833437458783</v>
      </c>
      <c r="H279" s="39">
        <f t="shared" si="47"/>
        <v>0</v>
      </c>
      <c r="I279" s="37">
        <f t="shared" si="49"/>
        <v>-1534.1833437458783</v>
      </c>
      <c r="J279" s="40">
        <f t="shared" si="50"/>
        <v>-40.265657119935746</v>
      </c>
      <c r="K279" s="37">
        <f t="shared" si="51"/>
        <v>-1574.449000865814</v>
      </c>
      <c r="L279" s="37">
        <f t="shared" si="52"/>
        <v>-7937864.6205411749</v>
      </c>
      <c r="M279" s="37">
        <f t="shared" si="53"/>
        <v>-8146199.1304797214</v>
      </c>
      <c r="N279" s="41">
        <f>jan!M279</f>
        <v>2269440.222322179</v>
      </c>
      <c r="O279" s="41">
        <f t="shared" si="54"/>
        <v>-10415639.3528019</v>
      </c>
      <c r="P279" s="4"/>
      <c r="Q279" s="65"/>
      <c r="R279" s="4"/>
    </row>
    <row r="280" spans="1:18" s="34" customFormat="1" x14ac:dyDescent="0.3">
      <c r="A280" s="33">
        <v>4645</v>
      </c>
      <c r="B280" s="34" t="s">
        <v>260</v>
      </c>
      <c r="C280" s="36">
        <v>12324529</v>
      </c>
      <c r="D280" s="36">
        <v>3011</v>
      </c>
      <c r="E280" s="37">
        <f t="shared" si="48"/>
        <v>4093.1680504815677</v>
      </c>
      <c r="F280" s="38">
        <f t="shared" si="45"/>
        <v>1.0000467421201977</v>
      </c>
      <c r="G280" s="39">
        <f t="shared" si="46"/>
        <v>-0.11478864633827469</v>
      </c>
      <c r="H280" s="39">
        <f t="shared" si="47"/>
        <v>0</v>
      </c>
      <c r="I280" s="37">
        <f t="shared" si="49"/>
        <v>-0.11478864633827469</v>
      </c>
      <c r="J280" s="40">
        <f t="shared" si="50"/>
        <v>-40.265657119935746</v>
      </c>
      <c r="K280" s="37">
        <f t="shared" si="51"/>
        <v>-40.380445766274022</v>
      </c>
      <c r="L280" s="37">
        <f t="shared" si="52"/>
        <v>-345.62861412454509</v>
      </c>
      <c r="M280" s="37">
        <f t="shared" si="53"/>
        <v>-121585.52220225109</v>
      </c>
      <c r="N280" s="41">
        <f>jan!M280</f>
        <v>-267770.0155140023</v>
      </c>
      <c r="O280" s="41">
        <f t="shared" si="54"/>
        <v>146184.49331175123</v>
      </c>
      <c r="P280" s="4"/>
      <c r="Q280" s="65"/>
      <c r="R280" s="4"/>
    </row>
    <row r="281" spans="1:18" s="34" customFormat="1" x14ac:dyDescent="0.3">
      <c r="A281" s="33">
        <v>4646</v>
      </c>
      <c r="B281" s="34" t="s">
        <v>261</v>
      </c>
      <c r="C281" s="36">
        <v>8800671</v>
      </c>
      <c r="D281" s="36">
        <v>2802</v>
      </c>
      <c r="E281" s="37">
        <f t="shared" si="48"/>
        <v>3140.853319057816</v>
      </c>
      <c r="F281" s="38">
        <f t="shared" si="45"/>
        <v>0.76737629397640661</v>
      </c>
      <c r="G281" s="39">
        <f t="shared" si="46"/>
        <v>571.27405020791275</v>
      </c>
      <c r="H281" s="39">
        <f t="shared" si="47"/>
        <v>189.98901019213059</v>
      </c>
      <c r="I281" s="37">
        <f t="shared" si="49"/>
        <v>761.26306040004329</v>
      </c>
      <c r="J281" s="40">
        <f t="shared" si="50"/>
        <v>-40.265657119935746</v>
      </c>
      <c r="K281" s="37">
        <f t="shared" si="51"/>
        <v>720.99740328010751</v>
      </c>
      <c r="L281" s="37">
        <f t="shared" si="52"/>
        <v>2133059.0952409212</v>
      </c>
      <c r="M281" s="37">
        <f t="shared" si="53"/>
        <v>2020234.7239908613</v>
      </c>
      <c r="N281" s="41">
        <f>jan!M281</f>
        <v>1694199.6337160319</v>
      </c>
      <c r="O281" s="41">
        <f t="shared" si="54"/>
        <v>326035.09027482942</v>
      </c>
      <c r="P281" s="4"/>
      <c r="Q281" s="65"/>
      <c r="R281" s="4"/>
    </row>
    <row r="282" spans="1:18" s="34" customFormat="1" x14ac:dyDescent="0.3">
      <c r="A282" s="33">
        <v>4647</v>
      </c>
      <c r="B282" s="34" t="s">
        <v>429</v>
      </c>
      <c r="C282" s="36">
        <v>86530990</v>
      </c>
      <c r="D282" s="36">
        <v>22030</v>
      </c>
      <c r="E282" s="37">
        <f t="shared" si="48"/>
        <v>3927.8706309577847</v>
      </c>
      <c r="F282" s="38">
        <f t="shared" si="45"/>
        <v>0.95966111811529364</v>
      </c>
      <c r="G282" s="39">
        <f t="shared" si="46"/>
        <v>99.063663067931515</v>
      </c>
      <c r="H282" s="39">
        <f t="shared" si="47"/>
        <v>0</v>
      </c>
      <c r="I282" s="37">
        <f t="shared" si="49"/>
        <v>99.063663067931515</v>
      </c>
      <c r="J282" s="40">
        <f t="shared" si="50"/>
        <v>-40.265657119935746</v>
      </c>
      <c r="K282" s="37">
        <f t="shared" si="51"/>
        <v>58.798005947995769</v>
      </c>
      <c r="L282" s="37">
        <f t="shared" si="52"/>
        <v>2182372.4973865314</v>
      </c>
      <c r="M282" s="37">
        <f t="shared" si="53"/>
        <v>1295320.0710343467</v>
      </c>
      <c r="N282" s="41">
        <f>jan!M282</f>
        <v>1258780.0872223629</v>
      </c>
      <c r="O282" s="41">
        <f t="shared" si="54"/>
        <v>36539.983811983839</v>
      </c>
      <c r="P282" s="4"/>
      <c r="Q282" s="65"/>
      <c r="R282" s="4"/>
    </row>
    <row r="283" spans="1:18" s="34" customFormat="1" x14ac:dyDescent="0.3">
      <c r="A283" s="33">
        <v>4648</v>
      </c>
      <c r="B283" s="34" t="s">
        <v>262</v>
      </c>
      <c r="C283" s="36">
        <v>22653397</v>
      </c>
      <c r="D283" s="36">
        <v>3629</v>
      </c>
      <c r="E283" s="37">
        <f t="shared" si="48"/>
        <v>6242.3248828878477</v>
      </c>
      <c r="F283" s="38">
        <f t="shared" si="45"/>
        <v>1.5251307997611736</v>
      </c>
      <c r="G283" s="39">
        <f t="shared" si="46"/>
        <v>-1289.6088880901063</v>
      </c>
      <c r="H283" s="39">
        <f t="shared" si="47"/>
        <v>0</v>
      </c>
      <c r="I283" s="37">
        <f t="shared" si="49"/>
        <v>-1289.6088880901063</v>
      </c>
      <c r="J283" s="40">
        <f t="shared" si="50"/>
        <v>-40.265657119935746</v>
      </c>
      <c r="K283" s="37">
        <f t="shared" si="51"/>
        <v>-1329.874545210042</v>
      </c>
      <c r="L283" s="37">
        <f t="shared" si="52"/>
        <v>-4679990.6548789963</v>
      </c>
      <c r="M283" s="37">
        <f t="shared" si="53"/>
        <v>-4826114.7245672429</v>
      </c>
      <c r="N283" s="41">
        <f>jan!M283</f>
        <v>509147.65396867634</v>
      </c>
      <c r="O283" s="41">
        <f t="shared" si="54"/>
        <v>-5335262.3785359189</v>
      </c>
      <c r="P283" s="4"/>
      <c r="Q283" s="65"/>
      <c r="R283" s="4"/>
    </row>
    <row r="284" spans="1:18" s="34" customFormat="1" x14ac:dyDescent="0.3">
      <c r="A284" s="33">
        <v>4649</v>
      </c>
      <c r="B284" s="34" t="s">
        <v>430</v>
      </c>
      <c r="C284" s="36">
        <v>32989573</v>
      </c>
      <c r="D284" s="36">
        <v>9457</v>
      </c>
      <c r="E284" s="37">
        <f t="shared" si="48"/>
        <v>3488.3761235063976</v>
      </c>
      <c r="F284" s="38">
        <f t="shared" si="45"/>
        <v>0.85228339872144387</v>
      </c>
      <c r="G284" s="39">
        <f t="shared" si="46"/>
        <v>362.76036753876377</v>
      </c>
      <c r="H284" s="39">
        <f t="shared" si="47"/>
        <v>68.356028635127032</v>
      </c>
      <c r="I284" s="37">
        <f t="shared" si="49"/>
        <v>431.11639617389079</v>
      </c>
      <c r="J284" s="40">
        <f t="shared" si="50"/>
        <v>-40.265657119935746</v>
      </c>
      <c r="K284" s="37">
        <f t="shared" si="51"/>
        <v>390.85073905395507</v>
      </c>
      <c r="L284" s="37">
        <f t="shared" si="52"/>
        <v>4077067.7586164852</v>
      </c>
      <c r="M284" s="37">
        <f t="shared" si="53"/>
        <v>3696275.4392332532</v>
      </c>
      <c r="N284" s="41">
        <f>jan!M284</f>
        <v>2485296.367916672</v>
      </c>
      <c r="O284" s="41">
        <f t="shared" si="54"/>
        <v>1210979.0713165812</v>
      </c>
      <c r="P284" s="4"/>
      <c r="Q284" s="65"/>
      <c r="R284" s="4"/>
    </row>
    <row r="285" spans="1:18" s="34" customFormat="1" x14ac:dyDescent="0.3">
      <c r="A285" s="33">
        <v>4650</v>
      </c>
      <c r="B285" s="34" t="s">
        <v>263</v>
      </c>
      <c r="C285" s="36">
        <v>20587963</v>
      </c>
      <c r="D285" s="36">
        <v>5854</v>
      </c>
      <c r="E285" s="37">
        <f t="shared" si="48"/>
        <v>3516.9051930304067</v>
      </c>
      <c r="F285" s="38">
        <f t="shared" si="45"/>
        <v>0.85925364833771589</v>
      </c>
      <c r="G285" s="39">
        <f t="shared" si="46"/>
        <v>345.64292582435826</v>
      </c>
      <c r="H285" s="39">
        <f t="shared" si="47"/>
        <v>58.370854301723824</v>
      </c>
      <c r="I285" s="37">
        <f t="shared" si="49"/>
        <v>404.01378012608211</v>
      </c>
      <c r="J285" s="40">
        <f t="shared" si="50"/>
        <v>-40.265657119935746</v>
      </c>
      <c r="K285" s="37">
        <f t="shared" si="51"/>
        <v>363.74812300614639</v>
      </c>
      <c r="L285" s="37">
        <f t="shared" si="52"/>
        <v>2365096.6688580848</v>
      </c>
      <c r="M285" s="37">
        <f t="shared" si="53"/>
        <v>2129381.5120779811</v>
      </c>
      <c r="N285" s="41">
        <f>jan!M285</f>
        <v>1733169.7424959505</v>
      </c>
      <c r="O285" s="41">
        <f t="shared" si="54"/>
        <v>396211.7695820306</v>
      </c>
      <c r="P285" s="4"/>
      <c r="Q285" s="65"/>
      <c r="R285" s="4"/>
    </row>
    <row r="286" spans="1:18" s="34" customFormat="1" x14ac:dyDescent="0.3">
      <c r="A286" s="33">
        <v>4651</v>
      </c>
      <c r="B286" s="34" t="s">
        <v>264</v>
      </c>
      <c r="C286" s="36">
        <v>24358336</v>
      </c>
      <c r="D286" s="36">
        <v>7130</v>
      </c>
      <c r="E286" s="37">
        <f t="shared" si="48"/>
        <v>3416.3164095371667</v>
      </c>
      <c r="F286" s="38">
        <f t="shared" si="45"/>
        <v>0.83467770032248267</v>
      </c>
      <c r="G286" s="39">
        <f t="shared" si="46"/>
        <v>405.99619592030228</v>
      </c>
      <c r="H286" s="39">
        <f t="shared" si="47"/>
        <v>93.576928524357839</v>
      </c>
      <c r="I286" s="37">
        <f t="shared" si="49"/>
        <v>499.57312444466015</v>
      </c>
      <c r="J286" s="40">
        <f t="shared" si="50"/>
        <v>-40.265657119935746</v>
      </c>
      <c r="K286" s="37">
        <f t="shared" si="51"/>
        <v>459.30746732472443</v>
      </c>
      <c r="L286" s="37">
        <f t="shared" si="52"/>
        <v>3561956.3772904268</v>
      </c>
      <c r="M286" s="37">
        <f t="shared" si="53"/>
        <v>3274862.242025285</v>
      </c>
      <c r="N286" s="41">
        <f>jan!M286</f>
        <v>2657120.6968220216</v>
      </c>
      <c r="O286" s="41">
        <f t="shared" si="54"/>
        <v>617741.54520326341</v>
      </c>
      <c r="P286" s="4"/>
      <c r="Q286" s="65"/>
      <c r="R286" s="4"/>
    </row>
    <row r="287" spans="1:18" s="34" customFormat="1" x14ac:dyDescent="0.3">
      <c r="A287" s="33">
        <v>5001</v>
      </c>
      <c r="B287" s="34" t="s">
        <v>352</v>
      </c>
      <c r="C287" s="36">
        <v>834090548</v>
      </c>
      <c r="D287" s="36">
        <v>205163</v>
      </c>
      <c r="E287" s="37">
        <f t="shared" si="48"/>
        <v>4065.5018107553506</v>
      </c>
      <c r="F287" s="38">
        <f t="shared" si="45"/>
        <v>0.99328729990729747</v>
      </c>
      <c r="G287" s="39">
        <f t="shared" si="46"/>
        <v>16.484955189391986</v>
      </c>
      <c r="H287" s="39">
        <f t="shared" si="47"/>
        <v>0</v>
      </c>
      <c r="I287" s="37">
        <f t="shared" si="49"/>
        <v>16.484955189391986</v>
      </c>
      <c r="J287" s="40">
        <f t="shared" si="50"/>
        <v>-40.265657119935746</v>
      </c>
      <c r="K287" s="37">
        <f t="shared" si="51"/>
        <v>-23.78070193054376</v>
      </c>
      <c r="L287" s="37">
        <f t="shared" si="52"/>
        <v>3382102.8615212282</v>
      </c>
      <c r="M287" s="37">
        <f t="shared" si="53"/>
        <v>-4878920.1501761498</v>
      </c>
      <c r="N287" s="41">
        <f>jan!M287</f>
        <v>-19901520.477548726</v>
      </c>
      <c r="O287" s="41">
        <f t="shared" si="54"/>
        <v>15022600.327372577</v>
      </c>
      <c r="P287" s="4"/>
      <c r="Q287" s="65"/>
      <c r="R287" s="4"/>
    </row>
    <row r="288" spans="1:18" s="34" customFormat="1" x14ac:dyDescent="0.3">
      <c r="A288" s="33">
        <v>5006</v>
      </c>
      <c r="B288" s="34" t="s">
        <v>353</v>
      </c>
      <c r="C288" s="36">
        <v>76355995</v>
      </c>
      <c r="D288" s="36">
        <v>24357</v>
      </c>
      <c r="E288" s="37">
        <f t="shared" si="48"/>
        <v>3134.8686209303282</v>
      </c>
      <c r="F288" s="38">
        <f t="shared" si="45"/>
        <v>0.76591410679250571</v>
      </c>
      <c r="G288" s="39">
        <f t="shared" si="46"/>
        <v>574.86486908440531</v>
      </c>
      <c r="H288" s="39">
        <f t="shared" si="47"/>
        <v>192.08365453675128</v>
      </c>
      <c r="I288" s="37">
        <f t="shared" si="49"/>
        <v>766.9485236211566</v>
      </c>
      <c r="J288" s="40">
        <f t="shared" si="50"/>
        <v>-40.265657119935746</v>
      </c>
      <c r="K288" s="37">
        <f t="shared" si="51"/>
        <v>726.68286650122081</v>
      </c>
      <c r="L288" s="37">
        <f t="shared" si="52"/>
        <v>18680565.18984051</v>
      </c>
      <c r="M288" s="37">
        <f t="shared" si="53"/>
        <v>17699814.579370234</v>
      </c>
      <c r="N288" s="41">
        <f>jan!M288</f>
        <v>16048501.32172427</v>
      </c>
      <c r="O288" s="41">
        <f t="shared" si="54"/>
        <v>1651313.2576459646</v>
      </c>
      <c r="P288" s="4"/>
      <c r="Q288" s="65"/>
      <c r="R288" s="4"/>
    </row>
    <row r="289" spans="1:18" s="34" customFormat="1" x14ac:dyDescent="0.3">
      <c r="A289" s="33">
        <v>5007</v>
      </c>
      <c r="B289" s="34" t="s">
        <v>354</v>
      </c>
      <c r="C289" s="36">
        <v>50316499</v>
      </c>
      <c r="D289" s="36">
        <v>15230</v>
      </c>
      <c r="E289" s="37">
        <f t="shared" si="48"/>
        <v>3303.7753775443202</v>
      </c>
      <c r="F289" s="38">
        <f t="shared" si="45"/>
        <v>0.80718156749547854</v>
      </c>
      <c r="G289" s="39">
        <f t="shared" si="46"/>
        <v>473.52081511601017</v>
      </c>
      <c r="H289" s="39">
        <f t="shared" si="47"/>
        <v>132.96628972185411</v>
      </c>
      <c r="I289" s="37">
        <f t="shared" si="49"/>
        <v>606.48710483786431</v>
      </c>
      <c r="J289" s="40">
        <f t="shared" si="50"/>
        <v>-40.265657119935746</v>
      </c>
      <c r="K289" s="37">
        <f t="shared" si="51"/>
        <v>566.22144771792853</v>
      </c>
      <c r="L289" s="37">
        <f t="shared" si="52"/>
        <v>9236798.6066806726</v>
      </c>
      <c r="M289" s="37">
        <f t="shared" si="53"/>
        <v>8623552.6487440523</v>
      </c>
      <c r="N289" s="41">
        <f>jan!M289</f>
        <v>6963588.7488919226</v>
      </c>
      <c r="O289" s="41">
        <f t="shared" si="54"/>
        <v>1659963.8998521296</v>
      </c>
      <c r="P289" s="4"/>
      <c r="Q289" s="65"/>
      <c r="R289" s="4"/>
    </row>
    <row r="290" spans="1:18" s="34" customFormat="1" x14ac:dyDescent="0.3">
      <c r="A290" s="33">
        <v>5014</v>
      </c>
      <c r="B290" s="34" t="s">
        <v>356</v>
      </c>
      <c r="C290" s="36">
        <v>28042950</v>
      </c>
      <c r="D290" s="36">
        <v>5151</v>
      </c>
      <c r="E290" s="37">
        <f t="shared" si="48"/>
        <v>5444.1758881770529</v>
      </c>
      <c r="F290" s="38">
        <f t="shared" si="45"/>
        <v>1.3301262722062559</v>
      </c>
      <c r="G290" s="39">
        <f t="shared" si="46"/>
        <v>-810.71949126362938</v>
      </c>
      <c r="H290" s="39">
        <f t="shared" si="47"/>
        <v>0</v>
      </c>
      <c r="I290" s="37">
        <f t="shared" si="49"/>
        <v>-810.71949126362938</v>
      </c>
      <c r="J290" s="40">
        <f t="shared" si="50"/>
        <v>-40.265657119935746</v>
      </c>
      <c r="K290" s="37">
        <f t="shared" si="51"/>
        <v>-850.98514838356516</v>
      </c>
      <c r="L290" s="37">
        <f t="shared" si="52"/>
        <v>-4176016.0994989551</v>
      </c>
      <c r="M290" s="37">
        <f t="shared" si="53"/>
        <v>-4383424.4993237443</v>
      </c>
      <c r="N290" s="41">
        <f>jan!M290</f>
        <v>-4756933.9995060209</v>
      </c>
      <c r="O290" s="41">
        <f t="shared" si="54"/>
        <v>373509.50018227659</v>
      </c>
      <c r="P290" s="4"/>
      <c r="Q290" s="65"/>
      <c r="R290" s="4"/>
    </row>
    <row r="291" spans="1:18" s="34" customFormat="1" x14ac:dyDescent="0.3">
      <c r="A291" s="33">
        <v>5020</v>
      </c>
      <c r="B291" s="34" t="s">
        <v>359</v>
      </c>
      <c r="C291" s="36">
        <v>3488998</v>
      </c>
      <c r="D291" s="36">
        <v>948</v>
      </c>
      <c r="E291" s="37">
        <f t="shared" si="48"/>
        <v>3680.3776371308018</v>
      </c>
      <c r="F291" s="38">
        <f t="shared" si="45"/>
        <v>0.89919339259761566</v>
      </c>
      <c r="G291" s="39">
        <f t="shared" si="46"/>
        <v>247.55945936412127</v>
      </c>
      <c r="H291" s="39">
        <f t="shared" si="47"/>
        <v>1.1554988665855717</v>
      </c>
      <c r="I291" s="37">
        <f t="shared" si="49"/>
        <v>248.71495823070683</v>
      </c>
      <c r="J291" s="40">
        <f t="shared" si="50"/>
        <v>-40.265657119935746</v>
      </c>
      <c r="K291" s="37">
        <f t="shared" si="51"/>
        <v>208.44930111077107</v>
      </c>
      <c r="L291" s="37">
        <f t="shared" si="52"/>
        <v>235781.78040271008</v>
      </c>
      <c r="M291" s="37">
        <f t="shared" si="53"/>
        <v>197609.93745301099</v>
      </c>
      <c r="N291" s="41">
        <f>jan!M291</f>
        <v>134995.35512876965</v>
      </c>
      <c r="O291" s="41">
        <f t="shared" si="54"/>
        <v>62614.582324241346</v>
      </c>
      <c r="P291" s="4"/>
      <c r="Q291" s="65"/>
      <c r="R291" s="4"/>
    </row>
    <row r="292" spans="1:18" s="34" customFormat="1" x14ac:dyDescent="0.3">
      <c r="A292" s="33">
        <v>5021</v>
      </c>
      <c r="B292" s="34" t="s">
        <v>360</v>
      </c>
      <c r="C292" s="36">
        <v>24511023</v>
      </c>
      <c r="D292" s="36">
        <v>7001</v>
      </c>
      <c r="E292" s="37">
        <f t="shared" si="48"/>
        <v>3501.0745607770318</v>
      </c>
      <c r="F292" s="38">
        <f t="shared" si="45"/>
        <v>0.85538589308910651</v>
      </c>
      <c r="G292" s="39">
        <f t="shared" si="46"/>
        <v>355.14130517638324</v>
      </c>
      <c r="H292" s="39">
        <f t="shared" si="47"/>
        <v>63.911575590405043</v>
      </c>
      <c r="I292" s="37">
        <f t="shared" si="49"/>
        <v>419.05288076678829</v>
      </c>
      <c r="J292" s="40">
        <f t="shared" si="50"/>
        <v>-40.265657119935746</v>
      </c>
      <c r="K292" s="37">
        <f t="shared" si="51"/>
        <v>378.78722364685257</v>
      </c>
      <c r="L292" s="37">
        <f t="shared" si="52"/>
        <v>2933789.2182482849</v>
      </c>
      <c r="M292" s="37">
        <f t="shared" si="53"/>
        <v>2651889.352751615</v>
      </c>
      <c r="N292" s="41">
        <f>jan!M292</f>
        <v>3706424.4932890562</v>
      </c>
      <c r="O292" s="41">
        <f t="shared" si="54"/>
        <v>-1054535.1405374412</v>
      </c>
      <c r="P292" s="4"/>
      <c r="Q292" s="65"/>
      <c r="R292" s="4"/>
    </row>
    <row r="293" spans="1:18" s="34" customFormat="1" x14ac:dyDescent="0.3">
      <c r="A293" s="33">
        <v>5022</v>
      </c>
      <c r="B293" s="34" t="s">
        <v>361</v>
      </c>
      <c r="C293" s="36">
        <v>9775215</v>
      </c>
      <c r="D293" s="36">
        <v>2486</v>
      </c>
      <c r="E293" s="37">
        <f t="shared" si="48"/>
        <v>3932.105792437651</v>
      </c>
      <c r="F293" s="38">
        <f t="shared" si="45"/>
        <v>0.96069585682820691</v>
      </c>
      <c r="G293" s="39">
        <f t="shared" si="46"/>
        <v>96.522566180011736</v>
      </c>
      <c r="H293" s="39">
        <f t="shared" si="47"/>
        <v>0</v>
      </c>
      <c r="I293" s="37">
        <f t="shared" si="49"/>
        <v>96.522566180011736</v>
      </c>
      <c r="J293" s="40">
        <f t="shared" si="50"/>
        <v>-40.265657119935746</v>
      </c>
      <c r="K293" s="37">
        <f t="shared" si="51"/>
        <v>56.256909060075991</v>
      </c>
      <c r="L293" s="37">
        <f t="shared" si="52"/>
        <v>239955.09952350918</v>
      </c>
      <c r="M293" s="37">
        <f t="shared" si="53"/>
        <v>139854.6759233489</v>
      </c>
      <c r="N293" s="41">
        <f>jan!M293</f>
        <v>2622919.9696352808</v>
      </c>
      <c r="O293" s="41">
        <f t="shared" si="54"/>
        <v>-2483065.2937119319</v>
      </c>
      <c r="P293" s="4"/>
      <c r="Q293" s="65"/>
      <c r="R293" s="4"/>
    </row>
    <row r="294" spans="1:18" s="34" customFormat="1" x14ac:dyDescent="0.3">
      <c r="A294" s="33">
        <v>5025</v>
      </c>
      <c r="B294" s="34" t="s">
        <v>362</v>
      </c>
      <c r="C294" s="36">
        <v>20184902</v>
      </c>
      <c r="D294" s="36">
        <v>5581</v>
      </c>
      <c r="E294" s="37">
        <f t="shared" si="48"/>
        <v>3616.7177925103028</v>
      </c>
      <c r="F294" s="38">
        <f t="shared" si="45"/>
        <v>0.88363995833069919</v>
      </c>
      <c r="G294" s="39">
        <f t="shared" si="46"/>
        <v>285.75536613642061</v>
      </c>
      <c r="H294" s="39">
        <f t="shared" si="47"/>
        <v>23.436444483760191</v>
      </c>
      <c r="I294" s="37">
        <f t="shared" si="49"/>
        <v>309.19181062018077</v>
      </c>
      <c r="J294" s="40">
        <f t="shared" si="50"/>
        <v>-40.265657119935746</v>
      </c>
      <c r="K294" s="37">
        <f t="shared" si="51"/>
        <v>268.92615350024505</v>
      </c>
      <c r="L294" s="37">
        <f t="shared" si="52"/>
        <v>1725599.4950712288</v>
      </c>
      <c r="M294" s="37">
        <f t="shared" si="53"/>
        <v>1500876.8626848676</v>
      </c>
      <c r="N294" s="41">
        <f>jan!M294</f>
        <v>1502077.4129261852</v>
      </c>
      <c r="O294" s="41">
        <f t="shared" si="54"/>
        <v>-1200.5502413176</v>
      </c>
      <c r="P294" s="4"/>
      <c r="Q294" s="65"/>
      <c r="R294" s="4"/>
    </row>
    <row r="295" spans="1:18" s="34" customFormat="1" x14ac:dyDescent="0.3">
      <c r="A295" s="33">
        <v>5026</v>
      </c>
      <c r="B295" s="34" t="s">
        <v>363</v>
      </c>
      <c r="C295" s="36">
        <v>6437695</v>
      </c>
      <c r="D295" s="36">
        <v>1981</v>
      </c>
      <c r="E295" s="37">
        <f t="shared" si="48"/>
        <v>3249.7198384654216</v>
      </c>
      <c r="F295" s="38">
        <f t="shared" si="45"/>
        <v>0.79397466636591363</v>
      </c>
      <c r="G295" s="39">
        <f t="shared" si="46"/>
        <v>505.95413856334932</v>
      </c>
      <c r="H295" s="39">
        <f t="shared" si="47"/>
        <v>151.8857283994686</v>
      </c>
      <c r="I295" s="37">
        <f t="shared" si="49"/>
        <v>657.83986696281795</v>
      </c>
      <c r="J295" s="40">
        <f t="shared" si="50"/>
        <v>-40.265657119935746</v>
      </c>
      <c r="K295" s="37">
        <f t="shared" si="51"/>
        <v>617.57420984288217</v>
      </c>
      <c r="L295" s="37">
        <f t="shared" si="52"/>
        <v>1303180.7764533423</v>
      </c>
      <c r="M295" s="37">
        <f t="shared" si="53"/>
        <v>1223414.5096987495</v>
      </c>
      <c r="N295" s="41">
        <f>jan!M295</f>
        <v>1232393.4120062306</v>
      </c>
      <c r="O295" s="41">
        <f t="shared" si="54"/>
        <v>-8978.9023074810393</v>
      </c>
      <c r="P295" s="4"/>
      <c r="Q295" s="65"/>
      <c r="R295" s="4"/>
    </row>
    <row r="296" spans="1:18" s="34" customFormat="1" x14ac:dyDescent="0.3">
      <c r="A296" s="33">
        <v>5027</v>
      </c>
      <c r="B296" s="34" t="s">
        <v>364</v>
      </c>
      <c r="C296" s="36">
        <v>19387923</v>
      </c>
      <c r="D296" s="36">
        <v>6238</v>
      </c>
      <c r="E296" s="37">
        <f t="shared" si="48"/>
        <v>3108.03510740622</v>
      </c>
      <c r="F296" s="38">
        <f t="shared" si="45"/>
        <v>0.75935811704362022</v>
      </c>
      <c r="G296" s="39">
        <f t="shared" si="46"/>
        <v>590.96497719887032</v>
      </c>
      <c r="H296" s="39">
        <f t="shared" si="47"/>
        <v>201.47538427018915</v>
      </c>
      <c r="I296" s="37">
        <f t="shared" si="49"/>
        <v>792.44036146905944</v>
      </c>
      <c r="J296" s="40">
        <f t="shared" si="50"/>
        <v>-40.265657119935746</v>
      </c>
      <c r="K296" s="37">
        <f t="shared" si="51"/>
        <v>752.17470434912366</v>
      </c>
      <c r="L296" s="37">
        <f t="shared" si="52"/>
        <v>4943242.9748439929</v>
      </c>
      <c r="M296" s="37">
        <f t="shared" si="53"/>
        <v>4692065.8057298334</v>
      </c>
      <c r="N296" s="41">
        <f>jan!M296</f>
        <v>4444785.8285940764</v>
      </c>
      <c r="O296" s="41">
        <f t="shared" si="54"/>
        <v>247279.97713575698</v>
      </c>
      <c r="P296" s="4"/>
      <c r="Q296" s="65"/>
      <c r="R296" s="4"/>
    </row>
    <row r="297" spans="1:18" s="34" customFormat="1" x14ac:dyDescent="0.3">
      <c r="A297" s="33">
        <v>5028</v>
      </c>
      <c r="B297" s="34" t="s">
        <v>365</v>
      </c>
      <c r="C297" s="36">
        <v>57979798</v>
      </c>
      <c r="D297" s="36">
        <v>16733</v>
      </c>
      <c r="E297" s="37">
        <f t="shared" si="48"/>
        <v>3464.9971911791072</v>
      </c>
      <c r="F297" s="38">
        <f t="shared" si="45"/>
        <v>0.84657143556239289</v>
      </c>
      <c r="G297" s="39">
        <f t="shared" si="46"/>
        <v>376.78772693513798</v>
      </c>
      <c r="H297" s="39">
        <f t="shared" si="47"/>
        <v>76.538654949678673</v>
      </c>
      <c r="I297" s="37">
        <f t="shared" si="49"/>
        <v>453.32638188481667</v>
      </c>
      <c r="J297" s="40">
        <f t="shared" si="50"/>
        <v>-40.265657119935746</v>
      </c>
      <c r="K297" s="37">
        <f t="shared" si="51"/>
        <v>413.06072476488094</v>
      </c>
      <c r="L297" s="37">
        <f t="shared" si="52"/>
        <v>7585510.3480786374</v>
      </c>
      <c r="M297" s="37">
        <f t="shared" si="53"/>
        <v>6911745.1074907528</v>
      </c>
      <c r="N297" s="41">
        <f>jan!M297</f>
        <v>6011413.3737760046</v>
      </c>
      <c r="O297" s="41">
        <f t="shared" si="54"/>
        <v>900331.73371474817</v>
      </c>
      <c r="P297" s="4"/>
      <c r="Q297" s="65"/>
      <c r="R297" s="4"/>
    </row>
    <row r="298" spans="1:18" s="34" customFormat="1" x14ac:dyDescent="0.3">
      <c r="A298" s="33">
        <v>5029</v>
      </c>
      <c r="B298" s="34" t="s">
        <v>366</v>
      </c>
      <c r="C298" s="36">
        <v>27733027</v>
      </c>
      <c r="D298" s="36">
        <v>8325</v>
      </c>
      <c r="E298" s="37">
        <f t="shared" si="48"/>
        <v>3331.2945345345347</v>
      </c>
      <c r="F298" s="38">
        <f t="shared" si="45"/>
        <v>0.81390507431331371</v>
      </c>
      <c r="G298" s="39">
        <f t="shared" si="46"/>
        <v>457.00932092188151</v>
      </c>
      <c r="H298" s="39">
        <f t="shared" si="47"/>
        <v>123.33458477527903</v>
      </c>
      <c r="I298" s="37">
        <f t="shared" si="49"/>
        <v>580.34390569716049</v>
      </c>
      <c r="J298" s="40">
        <f t="shared" si="50"/>
        <v>-40.265657119935746</v>
      </c>
      <c r="K298" s="37">
        <f t="shared" si="51"/>
        <v>540.07824857722471</v>
      </c>
      <c r="L298" s="37">
        <f t="shared" si="52"/>
        <v>4831363.0149288615</v>
      </c>
      <c r="M298" s="37">
        <f t="shared" si="53"/>
        <v>4496151.4194053961</v>
      </c>
      <c r="N298" s="41">
        <f>jan!M298</f>
        <v>3332224.6396273966</v>
      </c>
      <c r="O298" s="41">
        <f t="shared" si="54"/>
        <v>1163926.7797779995</v>
      </c>
      <c r="P298" s="4"/>
      <c r="Q298" s="65"/>
      <c r="R298" s="4"/>
    </row>
    <row r="299" spans="1:18" s="34" customFormat="1" x14ac:dyDescent="0.3">
      <c r="A299" s="33">
        <v>5031</v>
      </c>
      <c r="B299" s="34" t="s">
        <v>367</v>
      </c>
      <c r="C299" s="36">
        <v>53261337</v>
      </c>
      <c r="D299" s="36">
        <v>14148</v>
      </c>
      <c r="E299" s="37">
        <f t="shared" si="48"/>
        <v>3764.5841815097542</v>
      </c>
      <c r="F299" s="38">
        <f t="shared" si="45"/>
        <v>0.91976681624716838</v>
      </c>
      <c r="G299" s="39">
        <f t="shared" si="46"/>
        <v>197.03553273674979</v>
      </c>
      <c r="H299" s="39">
        <f t="shared" si="47"/>
        <v>0</v>
      </c>
      <c r="I299" s="37">
        <f t="shared" si="49"/>
        <v>197.03553273674979</v>
      </c>
      <c r="J299" s="40">
        <f t="shared" si="50"/>
        <v>-40.265657119935746</v>
      </c>
      <c r="K299" s="37">
        <f t="shared" si="51"/>
        <v>156.76987561681403</v>
      </c>
      <c r="L299" s="37">
        <f t="shared" si="52"/>
        <v>2787658.7171595362</v>
      </c>
      <c r="M299" s="37">
        <f t="shared" si="53"/>
        <v>2217980.200226685</v>
      </c>
      <c r="N299" s="41">
        <f>jan!M299</f>
        <v>951145.98097239807</v>
      </c>
      <c r="O299" s="41">
        <f t="shared" si="54"/>
        <v>1266834.219254287</v>
      </c>
      <c r="P299" s="4"/>
      <c r="Q299" s="65"/>
      <c r="R299" s="4"/>
    </row>
    <row r="300" spans="1:18" s="34" customFormat="1" x14ac:dyDescent="0.3">
      <c r="A300" s="33">
        <v>5032</v>
      </c>
      <c r="B300" s="34" t="s">
        <v>368</v>
      </c>
      <c r="C300" s="36">
        <v>14550654</v>
      </c>
      <c r="D300" s="36">
        <v>4062</v>
      </c>
      <c r="E300" s="37">
        <f t="shared" si="48"/>
        <v>3582.1403249630725</v>
      </c>
      <c r="F300" s="38">
        <f t="shared" si="45"/>
        <v>0.87519195831093299</v>
      </c>
      <c r="G300" s="39">
        <f t="shared" si="46"/>
        <v>306.50184666475877</v>
      </c>
      <c r="H300" s="39">
        <f t="shared" si="47"/>
        <v>35.538558125290791</v>
      </c>
      <c r="I300" s="37">
        <f t="shared" si="49"/>
        <v>342.04040479004959</v>
      </c>
      <c r="J300" s="40">
        <f t="shared" si="50"/>
        <v>-40.265657119935746</v>
      </c>
      <c r="K300" s="37">
        <f t="shared" si="51"/>
        <v>301.77474767011387</v>
      </c>
      <c r="L300" s="37">
        <f t="shared" si="52"/>
        <v>1389368.1242571815</v>
      </c>
      <c r="M300" s="37">
        <f t="shared" si="53"/>
        <v>1225809.0250360025</v>
      </c>
      <c r="N300" s="41">
        <f>jan!M300</f>
        <v>2632020.1240380169</v>
      </c>
      <c r="O300" s="41">
        <f t="shared" si="54"/>
        <v>-1406211.0990020144</v>
      </c>
      <c r="P300" s="4"/>
      <c r="Q300" s="65"/>
      <c r="R300" s="4"/>
    </row>
    <row r="301" spans="1:18" s="34" customFormat="1" x14ac:dyDescent="0.3">
      <c r="A301" s="33">
        <v>5033</v>
      </c>
      <c r="B301" s="34" t="s">
        <v>369</v>
      </c>
      <c r="C301" s="36">
        <v>9407522</v>
      </c>
      <c r="D301" s="36">
        <v>769</v>
      </c>
      <c r="E301" s="37">
        <f t="shared" si="48"/>
        <v>12233.448634590377</v>
      </c>
      <c r="F301" s="38">
        <f t="shared" si="45"/>
        <v>2.9888878983303742</v>
      </c>
      <c r="G301" s="39">
        <f t="shared" si="46"/>
        <v>-4884.2831391116233</v>
      </c>
      <c r="H301" s="39">
        <f t="shared" si="47"/>
        <v>0</v>
      </c>
      <c r="I301" s="37">
        <f t="shared" si="49"/>
        <v>-4884.2831391116233</v>
      </c>
      <c r="J301" s="40">
        <f t="shared" si="50"/>
        <v>-40.265657119935746</v>
      </c>
      <c r="K301" s="37">
        <f t="shared" si="51"/>
        <v>-4924.5487962315592</v>
      </c>
      <c r="L301" s="37">
        <f t="shared" si="52"/>
        <v>-3756013.7339768382</v>
      </c>
      <c r="M301" s="37">
        <f t="shared" si="53"/>
        <v>-3786978.0243020691</v>
      </c>
      <c r="N301" s="41">
        <f>jan!M301</f>
        <v>358115.06369651254</v>
      </c>
      <c r="O301" s="41">
        <f t="shared" si="54"/>
        <v>-4145093.0879985816</v>
      </c>
      <c r="P301" s="4"/>
      <c r="Q301" s="65"/>
      <c r="R301" s="4"/>
    </row>
    <row r="302" spans="1:18" s="34" customFormat="1" x14ac:dyDescent="0.3">
      <c r="A302" s="33">
        <v>5034</v>
      </c>
      <c r="B302" s="34" t="s">
        <v>370</v>
      </c>
      <c r="C302" s="36">
        <v>10024793</v>
      </c>
      <c r="D302" s="36">
        <v>2422</v>
      </c>
      <c r="E302" s="37">
        <f t="shared" si="48"/>
        <v>4139.0557390586291</v>
      </c>
      <c r="F302" s="38">
        <f t="shared" si="45"/>
        <v>1.0112580661848223</v>
      </c>
      <c r="G302" s="39">
        <f t="shared" si="46"/>
        <v>-27.647401792575145</v>
      </c>
      <c r="H302" s="39">
        <f t="shared" si="47"/>
        <v>0</v>
      </c>
      <c r="I302" s="37">
        <f t="shared" si="49"/>
        <v>-27.647401792575145</v>
      </c>
      <c r="J302" s="40">
        <f t="shared" si="50"/>
        <v>-40.265657119935746</v>
      </c>
      <c r="K302" s="37">
        <f t="shared" si="51"/>
        <v>-67.913058912510891</v>
      </c>
      <c r="L302" s="37">
        <f t="shared" si="52"/>
        <v>-66962.007141616996</v>
      </c>
      <c r="M302" s="37">
        <f t="shared" si="53"/>
        <v>-164485.42868610137</v>
      </c>
      <c r="N302" s="41">
        <f>jan!M302</f>
        <v>2282859.913618925</v>
      </c>
      <c r="O302" s="41">
        <f t="shared" si="54"/>
        <v>-2447345.3423050265</v>
      </c>
      <c r="P302" s="4"/>
      <c r="Q302" s="65"/>
      <c r="R302" s="4"/>
    </row>
    <row r="303" spans="1:18" s="34" customFormat="1" x14ac:dyDescent="0.3">
      <c r="A303" s="33">
        <v>5035</v>
      </c>
      <c r="B303" s="34" t="s">
        <v>371</v>
      </c>
      <c r="C303" s="36">
        <v>79651624</v>
      </c>
      <c r="D303" s="36">
        <v>24145</v>
      </c>
      <c r="E303" s="37">
        <f t="shared" si="48"/>
        <v>3298.8868916960032</v>
      </c>
      <c r="F303" s="38">
        <f t="shared" si="45"/>
        <v>0.80598720794653811</v>
      </c>
      <c r="G303" s="39">
        <f t="shared" si="46"/>
        <v>476.4539066250004</v>
      </c>
      <c r="H303" s="39">
        <f t="shared" si="47"/>
        <v>134.67725976876505</v>
      </c>
      <c r="I303" s="37">
        <f t="shared" si="49"/>
        <v>611.1311663937654</v>
      </c>
      <c r="J303" s="40">
        <f t="shared" si="50"/>
        <v>-40.265657119935746</v>
      </c>
      <c r="K303" s="37">
        <f t="shared" si="51"/>
        <v>570.86550927382962</v>
      </c>
      <c r="L303" s="37">
        <f t="shared" si="52"/>
        <v>14755762.012577465</v>
      </c>
      <c r="M303" s="37">
        <f t="shared" si="53"/>
        <v>13783547.721416617</v>
      </c>
      <c r="N303" s="41">
        <f>jan!M303</f>
        <v>10174363.973670093</v>
      </c>
      <c r="O303" s="41">
        <f t="shared" si="54"/>
        <v>3609183.7477465235</v>
      </c>
      <c r="P303" s="4"/>
      <c r="Q303" s="65"/>
      <c r="R303" s="4"/>
    </row>
    <row r="304" spans="1:18" s="34" customFormat="1" x14ac:dyDescent="0.3">
      <c r="A304" s="33">
        <v>5036</v>
      </c>
      <c r="B304" s="34" t="s">
        <v>372</v>
      </c>
      <c r="C304" s="36">
        <v>7547645</v>
      </c>
      <c r="D304" s="36">
        <v>2627</v>
      </c>
      <c r="E304" s="37">
        <f t="shared" si="48"/>
        <v>2873.1043014845832</v>
      </c>
      <c r="F304" s="38">
        <f t="shared" si="45"/>
        <v>0.70195959731805846</v>
      </c>
      <c r="G304" s="39">
        <f t="shared" si="46"/>
        <v>731.92346075185242</v>
      </c>
      <c r="H304" s="39">
        <f t="shared" si="47"/>
        <v>283.70116634276206</v>
      </c>
      <c r="I304" s="37">
        <f t="shared" si="49"/>
        <v>1015.6246270946144</v>
      </c>
      <c r="J304" s="40">
        <f t="shared" si="50"/>
        <v>-40.265657119935746</v>
      </c>
      <c r="K304" s="37">
        <f t="shared" si="51"/>
        <v>975.35896997467864</v>
      </c>
      <c r="L304" s="37">
        <f t="shared" si="52"/>
        <v>2668045.8953775521</v>
      </c>
      <c r="M304" s="37">
        <f t="shared" si="53"/>
        <v>2562268.0141234808</v>
      </c>
      <c r="N304" s="41">
        <f>jan!M304</f>
        <v>2167800.6711713113</v>
      </c>
      <c r="O304" s="41">
        <f t="shared" si="54"/>
        <v>394467.34295216948</v>
      </c>
      <c r="P304" s="4"/>
      <c r="Q304" s="65"/>
      <c r="R304" s="4"/>
    </row>
    <row r="305" spans="1:18" s="34" customFormat="1" x14ac:dyDescent="0.3">
      <c r="A305" s="33">
        <v>5037</v>
      </c>
      <c r="B305" s="34" t="s">
        <v>373</v>
      </c>
      <c r="C305" s="36">
        <v>63785907</v>
      </c>
      <c r="D305" s="36">
        <v>20164</v>
      </c>
      <c r="E305" s="37">
        <f t="shared" si="48"/>
        <v>3163.3558321761557</v>
      </c>
      <c r="F305" s="38">
        <f t="shared" si="45"/>
        <v>0.77287412955412371</v>
      </c>
      <c r="G305" s="39">
        <f t="shared" si="46"/>
        <v>557.77254233690894</v>
      </c>
      <c r="H305" s="39">
        <f t="shared" si="47"/>
        <v>182.11313060071168</v>
      </c>
      <c r="I305" s="37">
        <f t="shared" si="49"/>
        <v>739.8856729376206</v>
      </c>
      <c r="J305" s="40">
        <f t="shared" si="50"/>
        <v>-40.265657119935746</v>
      </c>
      <c r="K305" s="37">
        <f t="shared" si="51"/>
        <v>699.62001581768482</v>
      </c>
      <c r="L305" s="37">
        <f t="shared" si="52"/>
        <v>14919054.709114181</v>
      </c>
      <c r="M305" s="37">
        <f t="shared" si="53"/>
        <v>14107137.998947797</v>
      </c>
      <c r="N305" s="41">
        <f>jan!M305</f>
        <v>11181086.311152773</v>
      </c>
      <c r="O305" s="41">
        <f t="shared" si="54"/>
        <v>2926051.6877950244</v>
      </c>
      <c r="P305" s="4"/>
      <c r="Q305" s="65"/>
      <c r="R305" s="4"/>
    </row>
    <row r="306" spans="1:18" s="34" customFormat="1" x14ac:dyDescent="0.3">
      <c r="A306" s="33">
        <v>5038</v>
      </c>
      <c r="B306" s="34" t="s">
        <v>374</v>
      </c>
      <c r="C306" s="36">
        <v>45672924</v>
      </c>
      <c r="D306" s="36">
        <v>14948</v>
      </c>
      <c r="E306" s="37">
        <f t="shared" si="48"/>
        <v>3055.4538399785924</v>
      </c>
      <c r="F306" s="38">
        <f t="shared" si="45"/>
        <v>0.74651141137724442</v>
      </c>
      <c r="G306" s="39">
        <f t="shared" si="46"/>
        <v>622.51373765544679</v>
      </c>
      <c r="H306" s="39">
        <f t="shared" si="47"/>
        <v>219.87882786985881</v>
      </c>
      <c r="I306" s="37">
        <f t="shared" si="49"/>
        <v>842.3925655253056</v>
      </c>
      <c r="J306" s="40">
        <f t="shared" si="50"/>
        <v>-40.265657119935746</v>
      </c>
      <c r="K306" s="37">
        <f t="shared" si="51"/>
        <v>802.12690840536982</v>
      </c>
      <c r="L306" s="37">
        <f t="shared" si="52"/>
        <v>12592084.069472268</v>
      </c>
      <c r="M306" s="37">
        <f t="shared" si="53"/>
        <v>11990193.026843468</v>
      </c>
      <c r="N306" s="41">
        <f>jan!M306</f>
        <v>9887250.6958198566</v>
      </c>
      <c r="O306" s="41">
        <f t="shared" si="54"/>
        <v>2102942.3310236111</v>
      </c>
      <c r="P306" s="4"/>
      <c r="Q306" s="65"/>
      <c r="R306" s="4"/>
    </row>
    <row r="307" spans="1:18" s="34" customFormat="1" x14ac:dyDescent="0.3">
      <c r="A307" s="33">
        <v>5041</v>
      </c>
      <c r="B307" s="34" t="s">
        <v>391</v>
      </c>
      <c r="C307" s="36">
        <v>6115084</v>
      </c>
      <c r="D307" s="36">
        <v>2063</v>
      </c>
      <c r="E307" s="37">
        <f t="shared" si="48"/>
        <v>2964.170625302957</v>
      </c>
      <c r="F307" s="38">
        <f t="shared" si="45"/>
        <v>0.72420900885656425</v>
      </c>
      <c r="G307" s="39">
        <f t="shared" si="46"/>
        <v>677.28366646082816</v>
      </c>
      <c r="H307" s="39">
        <f t="shared" si="47"/>
        <v>251.82795300633123</v>
      </c>
      <c r="I307" s="37">
        <f t="shared" si="49"/>
        <v>929.11161946715936</v>
      </c>
      <c r="J307" s="40">
        <f t="shared" si="50"/>
        <v>-40.265657119935746</v>
      </c>
      <c r="K307" s="37">
        <f t="shared" si="51"/>
        <v>888.84596234722358</v>
      </c>
      <c r="L307" s="37">
        <f t="shared" si="52"/>
        <v>1916757.2709607498</v>
      </c>
      <c r="M307" s="37">
        <f t="shared" si="53"/>
        <v>1833689.2203223223</v>
      </c>
      <c r="N307" s="41">
        <f>jan!M307</f>
        <v>1995152.2150271854</v>
      </c>
      <c r="O307" s="41">
        <f t="shared" si="54"/>
        <v>-161462.99470486306</v>
      </c>
      <c r="P307" s="4"/>
      <c r="Q307" s="65"/>
      <c r="R307" s="4"/>
    </row>
    <row r="308" spans="1:18" s="34" customFormat="1" x14ac:dyDescent="0.3">
      <c r="A308" s="33">
        <v>5042</v>
      </c>
      <c r="B308" s="34" t="s">
        <v>375</v>
      </c>
      <c r="C308" s="36">
        <v>4971699</v>
      </c>
      <c r="D308" s="36">
        <v>1355</v>
      </c>
      <c r="E308" s="37">
        <f t="shared" si="48"/>
        <v>3669.1505535055348</v>
      </c>
      <c r="F308" s="38">
        <f t="shared" si="45"/>
        <v>0.89645038076314232</v>
      </c>
      <c r="G308" s="39">
        <f t="shared" si="46"/>
        <v>254.2957095392814</v>
      </c>
      <c r="H308" s="39">
        <f t="shared" si="47"/>
        <v>5.0849781354289911</v>
      </c>
      <c r="I308" s="37">
        <f t="shared" si="49"/>
        <v>259.38068767471037</v>
      </c>
      <c r="J308" s="40">
        <f t="shared" si="50"/>
        <v>-40.265657119935746</v>
      </c>
      <c r="K308" s="37">
        <f t="shared" si="51"/>
        <v>219.11503055477462</v>
      </c>
      <c r="L308" s="37">
        <f t="shared" si="52"/>
        <v>351460.83179923258</v>
      </c>
      <c r="M308" s="37">
        <f t="shared" si="53"/>
        <v>296900.86640171963</v>
      </c>
      <c r="N308" s="41">
        <f>jan!M308</f>
        <v>1002506.1328462609</v>
      </c>
      <c r="O308" s="41">
        <f t="shared" si="54"/>
        <v>-705605.26644454128</v>
      </c>
      <c r="P308" s="4"/>
      <c r="Q308" s="65"/>
      <c r="R308" s="4"/>
    </row>
    <row r="309" spans="1:18" s="34" customFormat="1" x14ac:dyDescent="0.3">
      <c r="A309" s="33">
        <v>5043</v>
      </c>
      <c r="B309" s="34" t="s">
        <v>392</v>
      </c>
      <c r="C309" s="36">
        <v>2804182</v>
      </c>
      <c r="D309" s="36">
        <v>461</v>
      </c>
      <c r="E309" s="37">
        <f t="shared" si="48"/>
        <v>6082.8242950108461</v>
      </c>
      <c r="F309" s="38">
        <f t="shared" si="45"/>
        <v>1.486161463221501</v>
      </c>
      <c r="G309" s="39">
        <f t="shared" si="46"/>
        <v>-1193.9085353639052</v>
      </c>
      <c r="H309" s="39">
        <f t="shared" si="47"/>
        <v>0</v>
      </c>
      <c r="I309" s="37">
        <f t="shared" si="49"/>
        <v>-1193.9085353639052</v>
      </c>
      <c r="J309" s="40">
        <f t="shared" si="50"/>
        <v>-40.265657119935746</v>
      </c>
      <c r="K309" s="37">
        <f t="shared" si="51"/>
        <v>-1234.1741924838409</v>
      </c>
      <c r="L309" s="37">
        <f t="shared" si="52"/>
        <v>-550391.83480276028</v>
      </c>
      <c r="M309" s="37">
        <f t="shared" si="53"/>
        <v>-568954.30273505067</v>
      </c>
      <c r="N309" s="41">
        <f>jan!M309</f>
        <v>426313.28161780548</v>
      </c>
      <c r="O309" s="41">
        <f t="shared" si="54"/>
        <v>-995267.58435285615</v>
      </c>
      <c r="P309" s="4"/>
      <c r="Q309" s="65"/>
      <c r="R309" s="4"/>
    </row>
    <row r="310" spans="1:18" s="34" customFormat="1" x14ac:dyDescent="0.3">
      <c r="A310" s="33">
        <v>5044</v>
      </c>
      <c r="B310" s="34" t="s">
        <v>376</v>
      </c>
      <c r="C310" s="36">
        <v>7184828</v>
      </c>
      <c r="D310" s="36">
        <v>843</v>
      </c>
      <c r="E310" s="37">
        <f t="shared" si="48"/>
        <v>8522.9276393831551</v>
      </c>
      <c r="F310" s="38">
        <f t="shared" si="45"/>
        <v>2.0823298515897797</v>
      </c>
      <c r="G310" s="39">
        <f t="shared" si="46"/>
        <v>-2657.9705419872907</v>
      </c>
      <c r="H310" s="39">
        <f t="shared" si="47"/>
        <v>0</v>
      </c>
      <c r="I310" s="37">
        <f t="shared" si="49"/>
        <v>-2657.9705419872907</v>
      </c>
      <c r="J310" s="40">
        <f t="shared" si="50"/>
        <v>-40.265657119935746</v>
      </c>
      <c r="K310" s="37">
        <f t="shared" si="51"/>
        <v>-2698.2361991072266</v>
      </c>
      <c r="L310" s="37">
        <f t="shared" si="52"/>
        <v>-2240669.1668952862</v>
      </c>
      <c r="M310" s="37">
        <f t="shared" si="53"/>
        <v>-2274613.115847392</v>
      </c>
      <c r="N310" s="41">
        <f>jan!M310</f>
        <v>518321.88471542276</v>
      </c>
      <c r="O310" s="41">
        <f t="shared" si="54"/>
        <v>-2792935.000562815</v>
      </c>
      <c r="P310" s="4"/>
      <c r="Q310" s="65"/>
      <c r="R310" s="4"/>
    </row>
    <row r="311" spans="1:18" s="34" customFormat="1" x14ac:dyDescent="0.3">
      <c r="A311" s="33">
        <v>5045</v>
      </c>
      <c r="B311" s="34" t="s">
        <v>377</v>
      </c>
      <c r="C311" s="36">
        <v>8626017</v>
      </c>
      <c r="D311" s="36">
        <v>2359</v>
      </c>
      <c r="E311" s="37">
        <f t="shared" si="48"/>
        <v>3656.641373463332</v>
      </c>
      <c r="F311" s="38">
        <f t="shared" si="45"/>
        <v>0.89339412590296663</v>
      </c>
      <c r="G311" s="39">
        <f t="shared" si="46"/>
        <v>261.80121756460312</v>
      </c>
      <c r="H311" s="39">
        <f t="shared" si="47"/>
        <v>9.4631911501999859</v>
      </c>
      <c r="I311" s="37">
        <f t="shared" si="49"/>
        <v>271.2644087148031</v>
      </c>
      <c r="J311" s="40">
        <f t="shared" si="50"/>
        <v>-40.265657119935746</v>
      </c>
      <c r="K311" s="37">
        <f t="shared" si="51"/>
        <v>230.99875159486734</v>
      </c>
      <c r="L311" s="37">
        <f t="shared" si="52"/>
        <v>639912.74015822052</v>
      </c>
      <c r="M311" s="37">
        <f t="shared" si="53"/>
        <v>544926.05501229211</v>
      </c>
      <c r="N311" s="41">
        <f>jan!M311</f>
        <v>2639921.049102826</v>
      </c>
      <c r="O311" s="41">
        <f t="shared" si="54"/>
        <v>-2094994.9940905338</v>
      </c>
      <c r="P311" s="4"/>
      <c r="Q311" s="65"/>
      <c r="R311" s="4"/>
    </row>
    <row r="312" spans="1:18" s="34" customFormat="1" x14ac:dyDescent="0.3">
      <c r="A312" s="33">
        <v>5046</v>
      </c>
      <c r="B312" s="34" t="s">
        <v>378</v>
      </c>
      <c r="C312" s="36">
        <v>3413930</v>
      </c>
      <c r="D312" s="36">
        <v>1231</v>
      </c>
      <c r="E312" s="37">
        <f t="shared" si="48"/>
        <v>2773.2981316003247</v>
      </c>
      <c r="F312" s="38">
        <f t="shared" si="45"/>
        <v>0.67757485821004537</v>
      </c>
      <c r="G312" s="39">
        <f t="shared" si="46"/>
        <v>791.80716268240747</v>
      </c>
      <c r="H312" s="39">
        <f t="shared" si="47"/>
        <v>318.6333258022525</v>
      </c>
      <c r="I312" s="37">
        <f t="shared" si="49"/>
        <v>1110.4404884846599</v>
      </c>
      <c r="J312" s="40">
        <f t="shared" si="50"/>
        <v>-40.265657119935746</v>
      </c>
      <c r="K312" s="37">
        <f t="shared" si="51"/>
        <v>1070.1748313647242</v>
      </c>
      <c r="L312" s="37">
        <f t="shared" si="52"/>
        <v>1366952.2413246164</v>
      </c>
      <c r="M312" s="37">
        <f t="shared" si="53"/>
        <v>1317385.2174099756</v>
      </c>
      <c r="N312" s="41">
        <f>jan!M312</f>
        <v>1182484.7868145737</v>
      </c>
      <c r="O312" s="41">
        <f t="shared" si="54"/>
        <v>134900.43059540191</v>
      </c>
      <c r="P312" s="4"/>
      <c r="Q312" s="65"/>
      <c r="R312" s="4"/>
    </row>
    <row r="313" spans="1:18" s="34" customFormat="1" x14ac:dyDescent="0.3">
      <c r="A313" s="33">
        <v>5047</v>
      </c>
      <c r="B313" s="34" t="s">
        <v>379</v>
      </c>
      <c r="C313" s="36">
        <v>12360601</v>
      </c>
      <c r="D313" s="36">
        <v>3884</v>
      </c>
      <c r="E313" s="37">
        <f t="shared" si="48"/>
        <v>3182.4410401647788</v>
      </c>
      <c r="F313" s="38">
        <f t="shared" si="45"/>
        <v>0.77753704586645633</v>
      </c>
      <c r="G313" s="39">
        <f t="shared" si="46"/>
        <v>546.32141754373504</v>
      </c>
      <c r="H313" s="39">
        <f t="shared" si="47"/>
        <v>175.43330780469361</v>
      </c>
      <c r="I313" s="37">
        <f t="shared" si="49"/>
        <v>721.75472534842868</v>
      </c>
      <c r="J313" s="40">
        <f t="shared" si="50"/>
        <v>-40.265657119935746</v>
      </c>
      <c r="K313" s="37">
        <f t="shared" si="51"/>
        <v>681.4890682284929</v>
      </c>
      <c r="L313" s="37">
        <f t="shared" si="52"/>
        <v>2803295.353253297</v>
      </c>
      <c r="M313" s="37">
        <f t="shared" si="53"/>
        <v>2646903.5409994666</v>
      </c>
      <c r="N313" s="41">
        <f>jan!M313</f>
        <v>2124769.5869925302</v>
      </c>
      <c r="O313" s="41">
        <f t="shared" si="54"/>
        <v>522133.9540069364</v>
      </c>
      <c r="P313" s="4"/>
      <c r="Q313" s="65"/>
      <c r="R313" s="4"/>
    </row>
    <row r="314" spans="1:18" s="34" customFormat="1" x14ac:dyDescent="0.3">
      <c r="A314" s="33">
        <v>5049</v>
      </c>
      <c r="B314" s="34" t="s">
        <v>380</v>
      </c>
      <c r="C314" s="36">
        <v>3677369</v>
      </c>
      <c r="D314" s="36">
        <v>1103</v>
      </c>
      <c r="E314" s="37">
        <f t="shared" si="48"/>
        <v>3333.970081595648</v>
      </c>
      <c r="F314" s="38">
        <f t="shared" si="45"/>
        <v>0.81455876653627068</v>
      </c>
      <c r="G314" s="39">
        <f t="shared" si="46"/>
        <v>455.4039926852135</v>
      </c>
      <c r="H314" s="39">
        <f t="shared" si="47"/>
        <v>122.39814330388937</v>
      </c>
      <c r="I314" s="37">
        <f t="shared" si="49"/>
        <v>577.80213598910291</v>
      </c>
      <c r="J314" s="40">
        <f t="shared" si="50"/>
        <v>-40.265657119935746</v>
      </c>
      <c r="K314" s="37">
        <f t="shared" si="51"/>
        <v>537.53647886916713</v>
      </c>
      <c r="L314" s="37">
        <f t="shared" si="52"/>
        <v>637315.75599598046</v>
      </c>
      <c r="M314" s="37">
        <f t="shared" si="53"/>
        <v>592902.73619269137</v>
      </c>
      <c r="N314" s="41">
        <f>jan!M314</f>
        <v>357791.77478186385</v>
      </c>
      <c r="O314" s="41">
        <f t="shared" si="54"/>
        <v>235110.96141082753</v>
      </c>
      <c r="P314" s="4"/>
      <c r="Q314" s="65"/>
      <c r="R314" s="4"/>
    </row>
    <row r="315" spans="1:18" s="34" customFormat="1" x14ac:dyDescent="0.3">
      <c r="A315" s="33">
        <v>5052</v>
      </c>
      <c r="B315" s="34" t="s">
        <v>381</v>
      </c>
      <c r="C315" s="36">
        <v>1718720</v>
      </c>
      <c r="D315" s="36">
        <v>557</v>
      </c>
      <c r="E315" s="37">
        <f t="shared" si="48"/>
        <v>3085.6732495511669</v>
      </c>
      <c r="F315" s="38">
        <f t="shared" si="45"/>
        <v>0.7538946464946723</v>
      </c>
      <c r="G315" s="39">
        <f t="shared" si="46"/>
        <v>604.38209191190219</v>
      </c>
      <c r="H315" s="39">
        <f t="shared" si="47"/>
        <v>209.30203451945775</v>
      </c>
      <c r="I315" s="37">
        <f t="shared" si="49"/>
        <v>813.68412643135991</v>
      </c>
      <c r="J315" s="40">
        <f t="shared" si="50"/>
        <v>-40.265657119935746</v>
      </c>
      <c r="K315" s="37">
        <f t="shared" si="51"/>
        <v>773.41846931142413</v>
      </c>
      <c r="L315" s="37">
        <f t="shared" si="52"/>
        <v>453222.0584222675</v>
      </c>
      <c r="M315" s="37">
        <f t="shared" si="53"/>
        <v>430794.08740646322</v>
      </c>
      <c r="N315" s="41">
        <f>jan!M315</f>
        <v>390961.81564233743</v>
      </c>
      <c r="O315" s="41">
        <f t="shared" si="54"/>
        <v>39832.271764125791</v>
      </c>
      <c r="P315" s="4"/>
      <c r="Q315" s="65"/>
      <c r="R315" s="4"/>
    </row>
    <row r="316" spans="1:18" s="34" customFormat="1" x14ac:dyDescent="0.3">
      <c r="A316" s="33">
        <v>5053</v>
      </c>
      <c r="B316" s="34" t="s">
        <v>382</v>
      </c>
      <c r="C316" s="36">
        <v>21960266</v>
      </c>
      <c r="D316" s="36">
        <v>6816</v>
      </c>
      <c r="E316" s="37">
        <f t="shared" si="48"/>
        <v>3221.870011737089</v>
      </c>
      <c r="F316" s="38">
        <f t="shared" si="45"/>
        <v>0.78717037000065593</v>
      </c>
      <c r="G316" s="39">
        <f t="shared" si="46"/>
        <v>522.66403460034883</v>
      </c>
      <c r="H316" s="39">
        <f t="shared" si="47"/>
        <v>161.633167754385</v>
      </c>
      <c r="I316" s="37">
        <f t="shared" si="49"/>
        <v>684.29720235473383</v>
      </c>
      <c r="J316" s="40">
        <f t="shared" si="50"/>
        <v>-40.265657119935746</v>
      </c>
      <c r="K316" s="37">
        <f t="shared" si="51"/>
        <v>644.03154523479805</v>
      </c>
      <c r="L316" s="37">
        <f t="shared" si="52"/>
        <v>4664169.7312498661</v>
      </c>
      <c r="M316" s="37">
        <f t="shared" si="53"/>
        <v>4389719.0123203835</v>
      </c>
      <c r="N316" s="41">
        <f>jan!M316</f>
        <v>3777884.0657417811</v>
      </c>
      <c r="O316" s="41">
        <f t="shared" si="54"/>
        <v>611834.94657860231</v>
      </c>
      <c r="P316" s="4"/>
      <c r="Q316" s="65"/>
      <c r="R316" s="4"/>
    </row>
    <row r="317" spans="1:18" s="34" customFormat="1" x14ac:dyDescent="0.3">
      <c r="A317" s="33">
        <v>5054</v>
      </c>
      <c r="B317" s="34" t="s">
        <v>383</v>
      </c>
      <c r="C317" s="36">
        <v>30846325</v>
      </c>
      <c r="D317" s="36">
        <v>10084</v>
      </c>
      <c r="E317" s="37">
        <f t="shared" si="48"/>
        <v>3058.937425624752</v>
      </c>
      <c r="F317" s="38">
        <f t="shared" si="45"/>
        <v>0.74736252436194794</v>
      </c>
      <c r="G317" s="39">
        <f t="shared" si="46"/>
        <v>620.42358626775115</v>
      </c>
      <c r="H317" s="39">
        <f t="shared" si="47"/>
        <v>218.65957289370297</v>
      </c>
      <c r="I317" s="37">
        <f t="shared" si="49"/>
        <v>839.08315916145409</v>
      </c>
      <c r="J317" s="40">
        <f t="shared" si="50"/>
        <v>-40.265657119935746</v>
      </c>
      <c r="K317" s="37">
        <f t="shared" si="51"/>
        <v>798.81750204151831</v>
      </c>
      <c r="L317" s="37">
        <f t="shared" si="52"/>
        <v>8461314.5769841038</v>
      </c>
      <c r="M317" s="37">
        <f t="shared" si="53"/>
        <v>8055275.6905866703</v>
      </c>
      <c r="N317" s="41">
        <f>jan!M317</f>
        <v>6761497.5385768954</v>
      </c>
      <c r="O317" s="41">
        <f t="shared" si="54"/>
        <v>1293778.1520097749</v>
      </c>
      <c r="P317" s="4"/>
      <c r="Q317" s="65"/>
      <c r="R317" s="4"/>
    </row>
    <row r="318" spans="1:18" s="34" customFormat="1" x14ac:dyDescent="0.3">
      <c r="A318" s="33">
        <v>5055</v>
      </c>
      <c r="B318" s="34" t="s">
        <v>431</v>
      </c>
      <c r="C318" s="36">
        <v>22091010</v>
      </c>
      <c r="D318" s="36">
        <v>5963</v>
      </c>
      <c r="E318" s="37">
        <f t="shared" si="48"/>
        <v>3704.6805299345965</v>
      </c>
      <c r="F318" s="38">
        <f t="shared" si="45"/>
        <v>0.905131098666066</v>
      </c>
      <c r="G318" s="39">
        <f t="shared" si="46"/>
        <v>232.9777236818444</v>
      </c>
      <c r="H318" s="39">
        <f t="shared" si="47"/>
        <v>0</v>
      </c>
      <c r="I318" s="37">
        <f t="shared" si="49"/>
        <v>232.9777236818444</v>
      </c>
      <c r="J318" s="40">
        <f t="shared" si="50"/>
        <v>-40.265657119935746</v>
      </c>
      <c r="K318" s="37">
        <f t="shared" si="51"/>
        <v>192.71206656190864</v>
      </c>
      <c r="L318" s="37">
        <f t="shared" si="52"/>
        <v>1389246.1663148382</v>
      </c>
      <c r="M318" s="37">
        <f t="shared" si="53"/>
        <v>1149142.0529086613</v>
      </c>
      <c r="N318" s="41">
        <f>jan!M318</f>
        <v>1339519.2660238028</v>
      </c>
      <c r="O318" s="41">
        <f t="shared" si="54"/>
        <v>-190377.21311514149</v>
      </c>
      <c r="P318" s="4"/>
      <c r="Q318" s="65"/>
      <c r="R318" s="4"/>
    </row>
    <row r="319" spans="1:18" s="34" customFormat="1" x14ac:dyDescent="0.3">
      <c r="A319" s="33">
        <v>5056</v>
      </c>
      <c r="B319" s="34" t="s">
        <v>355</v>
      </c>
      <c r="C319" s="36">
        <v>20751811</v>
      </c>
      <c r="D319" s="36">
        <v>5050</v>
      </c>
      <c r="E319" s="37">
        <f t="shared" si="48"/>
        <v>4109.2695049504955</v>
      </c>
      <c r="F319" s="38">
        <f t="shared" si="45"/>
        <v>1.0039806649121421</v>
      </c>
      <c r="G319" s="39">
        <f t="shared" si="46"/>
        <v>-9.7756613276949782</v>
      </c>
      <c r="H319" s="39">
        <f t="shared" si="47"/>
        <v>0</v>
      </c>
      <c r="I319" s="37">
        <f t="shared" si="49"/>
        <v>-9.7756613276949782</v>
      </c>
      <c r="J319" s="40">
        <f t="shared" si="50"/>
        <v>-40.265657119935746</v>
      </c>
      <c r="K319" s="37">
        <f t="shared" si="51"/>
        <v>-50.041318447630722</v>
      </c>
      <c r="L319" s="37">
        <f t="shared" si="52"/>
        <v>-49367.089704859638</v>
      </c>
      <c r="M319" s="37">
        <f t="shared" si="53"/>
        <v>-252708.65816053515</v>
      </c>
      <c r="N319" s="41">
        <f>jan!M319</f>
        <v>-612009.90147648973</v>
      </c>
      <c r="O319" s="41">
        <f t="shared" si="54"/>
        <v>359301.24331595458</v>
      </c>
      <c r="P319" s="4"/>
      <c r="Q319" s="65"/>
      <c r="R319" s="4"/>
    </row>
    <row r="320" spans="1:18" s="34" customFormat="1" x14ac:dyDescent="0.3">
      <c r="A320" s="33">
        <v>5057</v>
      </c>
      <c r="B320" s="34" t="s">
        <v>357</v>
      </c>
      <c r="C320" s="36">
        <v>35277662</v>
      </c>
      <c r="D320" s="36">
        <v>10323</v>
      </c>
      <c r="E320" s="37">
        <f t="shared" si="48"/>
        <v>3417.3846749975783</v>
      </c>
      <c r="F320" s="38">
        <f t="shared" si="45"/>
        <v>0.83493869996389214</v>
      </c>
      <c r="G320" s="39">
        <f t="shared" si="46"/>
        <v>405.35523664405537</v>
      </c>
      <c r="H320" s="39">
        <f t="shared" si="47"/>
        <v>93.203035613213785</v>
      </c>
      <c r="I320" s="37">
        <f t="shared" si="49"/>
        <v>498.55827225726915</v>
      </c>
      <c r="J320" s="40">
        <f t="shared" si="50"/>
        <v>-40.265657119935746</v>
      </c>
      <c r="K320" s="37">
        <f t="shared" si="51"/>
        <v>458.29261513733343</v>
      </c>
      <c r="L320" s="37">
        <f t="shared" si="52"/>
        <v>5146617.0445117895</v>
      </c>
      <c r="M320" s="37">
        <f t="shared" si="53"/>
        <v>4730954.6660626931</v>
      </c>
      <c r="N320" s="41">
        <f>jan!M320</f>
        <v>3591573.2071379703</v>
      </c>
      <c r="O320" s="41">
        <f t="shared" si="54"/>
        <v>1139381.4589247229</v>
      </c>
      <c r="P320" s="4"/>
      <c r="Q320" s="65"/>
      <c r="R320" s="4"/>
    </row>
    <row r="321" spans="1:18" s="34" customFormat="1" x14ac:dyDescent="0.3">
      <c r="A321" s="33">
        <v>5058</v>
      </c>
      <c r="B321" s="34" t="s">
        <v>358</v>
      </c>
      <c r="C321" s="36">
        <v>15138181</v>
      </c>
      <c r="D321" s="36">
        <v>4288</v>
      </c>
      <c r="E321" s="37">
        <f t="shared" si="48"/>
        <v>3530.359375</v>
      </c>
      <c r="F321" s="38">
        <f t="shared" si="45"/>
        <v>0.86254078697474335</v>
      </c>
      <c r="G321" s="39">
        <f t="shared" si="46"/>
        <v>337.57041664260231</v>
      </c>
      <c r="H321" s="39">
        <f t="shared" si="47"/>
        <v>53.661890612366186</v>
      </c>
      <c r="I321" s="37">
        <f t="shared" si="49"/>
        <v>391.23230725496848</v>
      </c>
      <c r="J321" s="40">
        <f t="shared" si="50"/>
        <v>-40.265657119935746</v>
      </c>
      <c r="K321" s="37">
        <f t="shared" si="51"/>
        <v>350.96665013503275</v>
      </c>
      <c r="L321" s="37">
        <f t="shared" si="52"/>
        <v>1677604.1335093048</v>
      </c>
      <c r="M321" s="37">
        <f t="shared" si="53"/>
        <v>1504944.9957790205</v>
      </c>
      <c r="N321" s="41">
        <f>jan!M321</f>
        <v>1272651.2530957693</v>
      </c>
      <c r="O321" s="41">
        <f t="shared" si="54"/>
        <v>232293.74268325116</v>
      </c>
      <c r="P321" s="4"/>
      <c r="Q321" s="65"/>
      <c r="R321" s="4"/>
    </row>
    <row r="322" spans="1:18" s="34" customFormat="1" x14ac:dyDescent="0.3">
      <c r="A322" s="33">
        <v>5059</v>
      </c>
      <c r="B322" s="34" t="s">
        <v>432</v>
      </c>
      <c r="C322" s="36">
        <v>57497823</v>
      </c>
      <c r="D322" s="36">
        <v>18217</v>
      </c>
      <c r="E322" s="37">
        <f t="shared" si="48"/>
        <v>3156.2728769830378</v>
      </c>
      <c r="F322" s="38">
        <f t="shared" si="45"/>
        <v>0.7711436151510741</v>
      </c>
      <c r="G322" s="39">
        <f t="shared" si="46"/>
        <v>562.02231545277959</v>
      </c>
      <c r="H322" s="39">
        <f t="shared" si="47"/>
        <v>184.59216491830296</v>
      </c>
      <c r="I322" s="37">
        <f t="shared" si="49"/>
        <v>746.61448037108255</v>
      </c>
      <c r="J322" s="40">
        <f t="shared" si="50"/>
        <v>-40.265657119935746</v>
      </c>
      <c r="K322" s="37">
        <f t="shared" si="51"/>
        <v>706.34882325114677</v>
      </c>
      <c r="L322" s="37">
        <f t="shared" si="52"/>
        <v>13601075.988920011</v>
      </c>
      <c r="M322" s="37">
        <f t="shared" si="53"/>
        <v>12867556.513166141</v>
      </c>
      <c r="N322" s="41">
        <f>jan!M322</f>
        <v>11561639.510155231</v>
      </c>
      <c r="O322" s="41">
        <f t="shared" si="54"/>
        <v>1305917.00301091</v>
      </c>
      <c r="P322" s="4"/>
      <c r="Q322" s="65"/>
      <c r="R322" s="4"/>
    </row>
    <row r="323" spans="1:18" s="34" customFormat="1" x14ac:dyDescent="0.3">
      <c r="A323" s="33">
        <v>5060</v>
      </c>
      <c r="B323" s="34" t="s">
        <v>433</v>
      </c>
      <c r="C323" s="36">
        <v>36859628</v>
      </c>
      <c r="D323" s="36">
        <v>9623</v>
      </c>
      <c r="E323" s="37">
        <f t="shared" si="48"/>
        <v>3830.3676608126366</v>
      </c>
      <c r="F323" s="38">
        <f t="shared" si="45"/>
        <v>0.93583909897556483</v>
      </c>
      <c r="G323" s="39">
        <f t="shared" si="46"/>
        <v>157.56544515502037</v>
      </c>
      <c r="H323" s="39">
        <f t="shared" si="47"/>
        <v>0</v>
      </c>
      <c r="I323" s="37">
        <f t="shared" si="49"/>
        <v>157.56544515502037</v>
      </c>
      <c r="J323" s="40">
        <f t="shared" si="50"/>
        <v>-40.265657119935746</v>
      </c>
      <c r="K323" s="37">
        <f t="shared" si="51"/>
        <v>117.29978803508462</v>
      </c>
      <c r="L323" s="37">
        <f t="shared" si="52"/>
        <v>1516252.278726761</v>
      </c>
      <c r="M323" s="37">
        <f t="shared" si="53"/>
        <v>1128775.8602616193</v>
      </c>
      <c r="N323" s="41">
        <f>jan!M323</f>
        <v>936302.35506767104</v>
      </c>
      <c r="O323" s="41">
        <f t="shared" si="54"/>
        <v>192473.50519394828</v>
      </c>
      <c r="P323" s="4"/>
      <c r="Q323" s="65"/>
      <c r="R323" s="4"/>
    </row>
    <row r="324" spans="1:18" s="34" customFormat="1" x14ac:dyDescent="0.3">
      <c r="A324" s="33">
        <v>5061</v>
      </c>
      <c r="B324" s="34" t="s">
        <v>285</v>
      </c>
      <c r="C324" s="36">
        <v>7498989</v>
      </c>
      <c r="D324" s="36">
        <v>2003</v>
      </c>
      <c r="E324" s="37">
        <f t="shared" si="48"/>
        <v>3743.8786819770344</v>
      </c>
      <c r="F324" s="38">
        <f t="shared" si="45"/>
        <v>0.91470802875144575</v>
      </c>
      <c r="G324" s="39">
        <f t="shared" si="46"/>
        <v>209.45883245638169</v>
      </c>
      <c r="H324" s="39">
        <f t="shared" si="47"/>
        <v>0</v>
      </c>
      <c r="I324" s="37">
        <f t="shared" si="49"/>
        <v>209.45883245638169</v>
      </c>
      <c r="J324" s="40">
        <f t="shared" si="50"/>
        <v>-40.265657119935746</v>
      </c>
      <c r="K324" s="37">
        <f t="shared" si="51"/>
        <v>169.19317533644593</v>
      </c>
      <c r="L324" s="37">
        <f t="shared" si="52"/>
        <v>419546.04141013254</v>
      </c>
      <c r="M324" s="37">
        <f t="shared" si="53"/>
        <v>338893.93019890122</v>
      </c>
      <c r="N324" s="41">
        <f>jan!M324</f>
        <v>1706100.6250118527</v>
      </c>
      <c r="O324" s="41">
        <f t="shared" si="54"/>
        <v>-1367206.6948129516</v>
      </c>
      <c r="P324" s="4"/>
      <c r="Q324" s="65"/>
      <c r="R324" s="4"/>
    </row>
    <row r="325" spans="1:18" s="34" customFormat="1" x14ac:dyDescent="0.3">
      <c r="A325" s="33">
        <v>5401</v>
      </c>
      <c r="B325" s="34" t="s">
        <v>324</v>
      </c>
      <c r="C325" s="36">
        <v>321313523</v>
      </c>
      <c r="D325" s="36">
        <v>76974</v>
      </c>
      <c r="E325" s="37">
        <f t="shared" si="48"/>
        <v>4174.3124041884275</v>
      </c>
      <c r="F325" s="38">
        <f t="shared" si="45"/>
        <v>1.0198720084090926</v>
      </c>
      <c r="G325" s="39">
        <f t="shared" si="46"/>
        <v>-48.801400870454195</v>
      </c>
      <c r="H325" s="39">
        <f t="shared" si="47"/>
        <v>0</v>
      </c>
      <c r="I325" s="37">
        <f t="shared" si="49"/>
        <v>-48.801400870454195</v>
      </c>
      <c r="J325" s="40">
        <f t="shared" si="50"/>
        <v>-40.265657119935746</v>
      </c>
      <c r="K325" s="37">
        <f t="shared" si="51"/>
        <v>-89.067057990389941</v>
      </c>
      <c r="L325" s="37">
        <f t="shared" si="52"/>
        <v>-3756439.0306023411</v>
      </c>
      <c r="M325" s="37">
        <f t="shared" si="53"/>
        <v>-6855847.7217522757</v>
      </c>
      <c r="N325" s="41">
        <f>jan!M325</f>
        <v>-13177122.440841848</v>
      </c>
      <c r="O325" s="41">
        <f t="shared" si="54"/>
        <v>6321274.7190895723</v>
      </c>
      <c r="P325" s="4"/>
      <c r="Q325" s="65"/>
      <c r="R325" s="4"/>
    </row>
    <row r="326" spans="1:18" s="34" customFormat="1" x14ac:dyDescent="0.3">
      <c r="A326" s="33">
        <v>5402</v>
      </c>
      <c r="B326" s="34" t="s">
        <v>386</v>
      </c>
      <c r="C326" s="36">
        <v>89692064</v>
      </c>
      <c r="D326" s="36">
        <v>24703</v>
      </c>
      <c r="E326" s="37">
        <f t="shared" si="48"/>
        <v>3630.8166619438935</v>
      </c>
      <c r="F326" s="38">
        <f t="shared" si="45"/>
        <v>0.88708460762697749</v>
      </c>
      <c r="G326" s="39">
        <f t="shared" si="46"/>
        <v>277.29604447626622</v>
      </c>
      <c r="H326" s="39">
        <f t="shared" si="47"/>
        <v>18.501840182003477</v>
      </c>
      <c r="I326" s="37">
        <f t="shared" si="49"/>
        <v>295.79788465826971</v>
      </c>
      <c r="J326" s="40">
        <f t="shared" si="50"/>
        <v>-40.265657119935746</v>
      </c>
      <c r="K326" s="37">
        <f t="shared" si="51"/>
        <v>255.53222753833396</v>
      </c>
      <c r="L326" s="37">
        <f t="shared" si="52"/>
        <v>7307095.144713237</v>
      </c>
      <c r="M326" s="37">
        <f t="shared" si="53"/>
        <v>6312412.6168794641</v>
      </c>
      <c r="N326" s="41">
        <f>jan!M326</f>
        <v>3896321.6809556931</v>
      </c>
      <c r="O326" s="41">
        <f t="shared" si="54"/>
        <v>2416090.935923771</v>
      </c>
      <c r="P326" s="4"/>
      <c r="Q326" s="65"/>
      <c r="R326" s="4"/>
    </row>
    <row r="327" spans="1:18" s="34" customFormat="1" x14ac:dyDescent="0.3">
      <c r="A327" s="33">
        <v>5403</v>
      </c>
      <c r="B327" s="34" t="s">
        <v>342</v>
      </c>
      <c r="C327" s="36">
        <v>81557871</v>
      </c>
      <c r="D327" s="36">
        <v>20789</v>
      </c>
      <c r="E327" s="37">
        <f t="shared" si="48"/>
        <v>3923.1262205974313</v>
      </c>
      <c r="F327" s="38">
        <f t="shared" si="45"/>
        <v>0.95850195922769443</v>
      </c>
      <c r="G327" s="39">
        <f t="shared" si="46"/>
        <v>101.91030928414357</v>
      </c>
      <c r="H327" s="39">
        <f t="shared" si="47"/>
        <v>0</v>
      </c>
      <c r="I327" s="37">
        <f t="shared" si="49"/>
        <v>101.91030928414357</v>
      </c>
      <c r="J327" s="40">
        <f t="shared" si="50"/>
        <v>-40.265657119935746</v>
      </c>
      <c r="K327" s="37">
        <f t="shared" si="51"/>
        <v>61.64465216420782</v>
      </c>
      <c r="L327" s="37">
        <f t="shared" si="52"/>
        <v>2118613.4197080606</v>
      </c>
      <c r="M327" s="37">
        <f t="shared" si="53"/>
        <v>1281530.6738417163</v>
      </c>
      <c r="N327" s="41">
        <f>jan!M327</f>
        <v>1534948.9075653967</v>
      </c>
      <c r="O327" s="41">
        <f t="shared" si="54"/>
        <v>-253418.23372368049</v>
      </c>
      <c r="P327" s="4"/>
      <c r="Q327" s="65"/>
      <c r="R327" s="4"/>
    </row>
    <row r="328" spans="1:18" s="34" customFormat="1" x14ac:dyDescent="0.3">
      <c r="A328" s="33">
        <v>5404</v>
      </c>
      <c r="B328" s="34" t="s">
        <v>339</v>
      </c>
      <c r="C328" s="36">
        <v>6987138</v>
      </c>
      <c r="D328" s="36">
        <v>2029</v>
      </c>
      <c r="E328" s="37">
        <f t="shared" si="48"/>
        <v>3443.636274026614</v>
      </c>
      <c r="F328" s="38">
        <f t="shared" ref="F328:F363" si="55">IF(ISNUMBER(C328),E328/E$365,"")</f>
        <v>0.84135251580547332</v>
      </c>
      <c r="G328" s="39">
        <f t="shared" ref="G328:G363" si="56">(E$365-E328)*0.6</f>
        <v>389.60427722663388</v>
      </c>
      <c r="H328" s="39">
        <f t="shared" ref="H328:H363" si="57">IF(E328&gt;=E$365*0.9,0,IF(E328&lt;0.9*E$365,(E$365*0.9-E328)*0.35))</f>
        <v>84.014975953051263</v>
      </c>
      <c r="I328" s="37">
        <f t="shared" si="49"/>
        <v>473.61925317968513</v>
      </c>
      <c r="J328" s="40">
        <f t="shared" si="50"/>
        <v>-40.265657119935746</v>
      </c>
      <c r="K328" s="37">
        <f t="shared" si="51"/>
        <v>433.35359605974941</v>
      </c>
      <c r="L328" s="37">
        <f t="shared" si="52"/>
        <v>960973.46470158116</v>
      </c>
      <c r="M328" s="37">
        <f t="shared" si="53"/>
        <v>879274.4464052316</v>
      </c>
      <c r="N328" s="41">
        <f>jan!M328</f>
        <v>805951.20401849714</v>
      </c>
      <c r="O328" s="41">
        <f t="shared" si="54"/>
        <v>73323.242386734462</v>
      </c>
      <c r="P328" s="4"/>
      <c r="Q328" s="65"/>
      <c r="R328" s="4"/>
    </row>
    <row r="329" spans="1:18" s="34" customFormat="1" x14ac:dyDescent="0.3">
      <c r="A329" s="33">
        <v>5405</v>
      </c>
      <c r="B329" s="34" t="s">
        <v>340</v>
      </c>
      <c r="C329" s="36">
        <v>21555371</v>
      </c>
      <c r="D329" s="36">
        <v>5788</v>
      </c>
      <c r="E329" s="37">
        <f t="shared" ref="E329:E363" si="58">(C329)/D329</f>
        <v>3724.1484105044919</v>
      </c>
      <c r="F329" s="38">
        <f t="shared" si="55"/>
        <v>0.90988750991031442</v>
      </c>
      <c r="G329" s="39">
        <f t="shared" si="56"/>
        <v>221.29699533990714</v>
      </c>
      <c r="H329" s="39">
        <f t="shared" si="57"/>
        <v>0</v>
      </c>
      <c r="I329" s="37">
        <f t="shared" ref="I329:I363" si="59">G329+H329</f>
        <v>221.29699533990714</v>
      </c>
      <c r="J329" s="40">
        <f t="shared" ref="J329:J363" si="60">I$367</f>
        <v>-40.265657119935746</v>
      </c>
      <c r="K329" s="37">
        <f t="shared" ref="K329:K363" si="61">I329+J329</f>
        <v>181.03133821997139</v>
      </c>
      <c r="L329" s="37">
        <f t="shared" ref="L329:L363" si="62">(I329*D329)</f>
        <v>1280867.0090273826</v>
      </c>
      <c r="M329" s="37">
        <f t="shared" ref="M329:M363" si="63">(K329*D329)</f>
        <v>1047809.3856171943</v>
      </c>
      <c r="N329" s="41">
        <f>jan!M329</f>
        <v>664588.14460476686</v>
      </c>
      <c r="O329" s="41">
        <f t="shared" ref="O329:O363" si="64">M329-N329</f>
        <v>383221.24101242749</v>
      </c>
      <c r="P329" s="4"/>
      <c r="Q329" s="65"/>
      <c r="R329" s="4"/>
    </row>
    <row r="330" spans="1:18" s="34" customFormat="1" x14ac:dyDescent="0.3">
      <c r="A330" s="33">
        <v>5406</v>
      </c>
      <c r="B330" s="34" t="s">
        <v>341</v>
      </c>
      <c r="C330" s="36">
        <v>47064853</v>
      </c>
      <c r="D330" s="36">
        <v>11448</v>
      </c>
      <c r="E330" s="37">
        <f t="shared" si="58"/>
        <v>4111.1856219426973</v>
      </c>
      <c r="F330" s="38">
        <f t="shared" si="55"/>
        <v>1.0044488124526143</v>
      </c>
      <c r="G330" s="39">
        <f t="shared" si="56"/>
        <v>-10.925331523016029</v>
      </c>
      <c r="H330" s="39">
        <f t="shared" si="57"/>
        <v>0</v>
      </c>
      <c r="I330" s="37">
        <f t="shared" si="59"/>
        <v>-10.925331523016029</v>
      </c>
      <c r="J330" s="40">
        <f t="shared" si="60"/>
        <v>-40.265657119935746</v>
      </c>
      <c r="K330" s="37">
        <f t="shared" si="61"/>
        <v>-51.190988642951773</v>
      </c>
      <c r="L330" s="37">
        <f t="shared" si="62"/>
        <v>-125073.19527548749</v>
      </c>
      <c r="M330" s="37">
        <f t="shared" si="63"/>
        <v>-586034.43798451184</v>
      </c>
      <c r="N330" s="41">
        <f>jan!M330</f>
        <v>-1412904.7924956162</v>
      </c>
      <c r="O330" s="41">
        <f t="shared" si="64"/>
        <v>826870.35451110441</v>
      </c>
      <c r="P330" s="4"/>
      <c r="Q330" s="65"/>
      <c r="R330" s="4"/>
    </row>
    <row r="331" spans="1:18" s="34" customFormat="1" x14ac:dyDescent="0.3">
      <c r="A331" s="33">
        <v>5411</v>
      </c>
      <c r="B331" s="34" t="s">
        <v>325</v>
      </c>
      <c r="C331" s="36">
        <v>8810736</v>
      </c>
      <c r="D331" s="36">
        <v>2839</v>
      </c>
      <c r="E331" s="37">
        <f t="shared" si="58"/>
        <v>3103.4646002113418</v>
      </c>
      <c r="F331" s="38">
        <f t="shared" si="55"/>
        <v>0.75824144634412693</v>
      </c>
      <c r="G331" s="39">
        <f t="shared" si="56"/>
        <v>593.70728151579726</v>
      </c>
      <c r="H331" s="39">
        <f t="shared" si="57"/>
        <v>203.07506178839654</v>
      </c>
      <c r="I331" s="37">
        <f t="shared" si="59"/>
        <v>796.78234330419377</v>
      </c>
      <c r="J331" s="40">
        <f t="shared" si="60"/>
        <v>-40.265657119935746</v>
      </c>
      <c r="K331" s="37">
        <f t="shared" si="61"/>
        <v>756.51668618425799</v>
      </c>
      <c r="L331" s="37">
        <f t="shared" si="62"/>
        <v>2262065.0726406062</v>
      </c>
      <c r="M331" s="37">
        <f t="shared" si="63"/>
        <v>2147750.8720771084</v>
      </c>
      <c r="N331" s="41">
        <f>jan!M331</f>
        <v>1735011.5192254875</v>
      </c>
      <c r="O331" s="41">
        <f t="shared" si="64"/>
        <v>412739.35285162088</v>
      </c>
      <c r="P331" s="4"/>
      <c r="Q331" s="65"/>
      <c r="R331" s="4"/>
    </row>
    <row r="332" spans="1:18" s="34" customFormat="1" x14ac:dyDescent="0.3">
      <c r="A332" s="33">
        <v>5412</v>
      </c>
      <c r="B332" s="34" t="s">
        <v>313</v>
      </c>
      <c r="C332" s="36">
        <v>13326786</v>
      </c>
      <c r="D332" s="36">
        <v>4216</v>
      </c>
      <c r="E332" s="37">
        <f t="shared" si="58"/>
        <v>3161.0023719165088</v>
      </c>
      <c r="F332" s="38">
        <f t="shared" si="55"/>
        <v>0.77229912988727834</v>
      </c>
      <c r="G332" s="39">
        <f t="shared" si="56"/>
        <v>559.18461849269704</v>
      </c>
      <c r="H332" s="39">
        <f t="shared" si="57"/>
        <v>182.93684169158811</v>
      </c>
      <c r="I332" s="37">
        <f t="shared" si="59"/>
        <v>742.12146018428518</v>
      </c>
      <c r="J332" s="40">
        <f t="shared" si="60"/>
        <v>-40.265657119935746</v>
      </c>
      <c r="K332" s="37">
        <f t="shared" si="61"/>
        <v>701.8558030643494</v>
      </c>
      <c r="L332" s="37">
        <f t="shared" si="62"/>
        <v>3128784.0761369462</v>
      </c>
      <c r="M332" s="37">
        <f t="shared" si="63"/>
        <v>2959024.0657192972</v>
      </c>
      <c r="N332" s="41">
        <f>jan!M332</f>
        <v>2444695.5150773693</v>
      </c>
      <c r="O332" s="41">
        <f t="shared" si="64"/>
        <v>514328.55064192787</v>
      </c>
      <c r="P332" s="4"/>
      <c r="Q332" s="65"/>
      <c r="R332" s="4"/>
    </row>
    <row r="333" spans="1:18" s="34" customFormat="1" x14ac:dyDescent="0.3">
      <c r="A333" s="33">
        <v>5413</v>
      </c>
      <c r="B333" s="34" t="s">
        <v>326</v>
      </c>
      <c r="C333" s="36">
        <v>4790443</v>
      </c>
      <c r="D333" s="36">
        <v>1361</v>
      </c>
      <c r="E333" s="37">
        <f t="shared" si="58"/>
        <v>3519.7964731814841</v>
      </c>
      <c r="F333" s="38">
        <f t="shared" si="55"/>
        <v>0.85996004867603126</v>
      </c>
      <c r="G333" s="39">
        <f t="shared" si="56"/>
        <v>343.90815773371185</v>
      </c>
      <c r="H333" s="39">
        <f t="shared" si="57"/>
        <v>57.35890624884675</v>
      </c>
      <c r="I333" s="37">
        <f t="shared" si="59"/>
        <v>401.26706398255862</v>
      </c>
      <c r="J333" s="40">
        <f t="shared" si="60"/>
        <v>-40.265657119935746</v>
      </c>
      <c r="K333" s="37">
        <f t="shared" si="61"/>
        <v>361.0014068626229</v>
      </c>
      <c r="L333" s="37">
        <f t="shared" si="62"/>
        <v>546124.47408026224</v>
      </c>
      <c r="M333" s="37">
        <f t="shared" si="63"/>
        <v>491322.91474002978</v>
      </c>
      <c r="N333" s="41">
        <f>jan!M333</f>
        <v>462914.38184779388</v>
      </c>
      <c r="O333" s="41">
        <f t="shared" si="64"/>
        <v>28408.532892235904</v>
      </c>
      <c r="P333" s="4"/>
      <c r="Q333" s="65"/>
      <c r="R333" s="4"/>
    </row>
    <row r="334" spans="1:18" s="34" customFormat="1" x14ac:dyDescent="0.3">
      <c r="A334" s="33">
        <v>5414</v>
      </c>
      <c r="B334" s="34" t="s">
        <v>327</v>
      </c>
      <c r="C334" s="36">
        <v>3468912</v>
      </c>
      <c r="D334" s="36">
        <v>1091</v>
      </c>
      <c r="E334" s="37">
        <f t="shared" si="58"/>
        <v>3179.5710357470211</v>
      </c>
      <c r="F334" s="38">
        <f t="shared" si="55"/>
        <v>0.77683584363570224</v>
      </c>
      <c r="G334" s="39">
        <f t="shared" si="56"/>
        <v>548.04342019438957</v>
      </c>
      <c r="H334" s="39">
        <f t="shared" si="57"/>
        <v>176.43780935090876</v>
      </c>
      <c r="I334" s="37">
        <f t="shared" si="59"/>
        <v>724.48122954529833</v>
      </c>
      <c r="J334" s="40">
        <f t="shared" si="60"/>
        <v>-40.265657119935746</v>
      </c>
      <c r="K334" s="37">
        <f t="shared" si="61"/>
        <v>684.21557242536255</v>
      </c>
      <c r="L334" s="37">
        <f t="shared" si="62"/>
        <v>790409.02143392048</v>
      </c>
      <c r="M334" s="37">
        <f t="shared" si="63"/>
        <v>746479.18951607053</v>
      </c>
      <c r="N334" s="41">
        <f>jan!M334</f>
        <v>646480.27677879762</v>
      </c>
      <c r="O334" s="41">
        <f t="shared" si="64"/>
        <v>99998.912737272913</v>
      </c>
      <c r="P334" s="4"/>
      <c r="Q334" s="65"/>
      <c r="R334" s="4"/>
    </row>
    <row r="335" spans="1:18" s="34" customFormat="1" x14ac:dyDescent="0.3">
      <c r="A335" s="33">
        <v>5415</v>
      </c>
      <c r="B335" s="34" t="s">
        <v>387</v>
      </c>
      <c r="C335" s="36">
        <v>2816676</v>
      </c>
      <c r="D335" s="36">
        <v>1034</v>
      </c>
      <c r="E335" s="37">
        <f t="shared" si="58"/>
        <v>2724.0580270793039</v>
      </c>
      <c r="F335" s="38">
        <f t="shared" si="55"/>
        <v>0.66554446866810812</v>
      </c>
      <c r="G335" s="39">
        <f t="shared" si="56"/>
        <v>821.35122539501992</v>
      </c>
      <c r="H335" s="39">
        <f t="shared" si="57"/>
        <v>335.86736238460981</v>
      </c>
      <c r="I335" s="37">
        <f t="shared" si="59"/>
        <v>1157.2185877796296</v>
      </c>
      <c r="J335" s="40">
        <f t="shared" si="60"/>
        <v>-40.265657119935746</v>
      </c>
      <c r="K335" s="37">
        <f t="shared" si="61"/>
        <v>1116.9529306596939</v>
      </c>
      <c r="L335" s="37">
        <f t="shared" si="62"/>
        <v>1196564.019764137</v>
      </c>
      <c r="M335" s="37">
        <f t="shared" si="63"/>
        <v>1154929.3303021234</v>
      </c>
      <c r="N335" s="41">
        <f>jan!M335</f>
        <v>1036914.611264232</v>
      </c>
      <c r="O335" s="41">
        <f t="shared" si="64"/>
        <v>118014.71903789148</v>
      </c>
      <c r="P335" s="4"/>
      <c r="Q335" s="65"/>
      <c r="R335" s="4"/>
    </row>
    <row r="336" spans="1:18" s="34" customFormat="1" x14ac:dyDescent="0.3">
      <c r="A336" s="33">
        <v>5416</v>
      </c>
      <c r="B336" s="34" t="s">
        <v>328</v>
      </c>
      <c r="C336" s="36">
        <v>21427090</v>
      </c>
      <c r="D336" s="36">
        <v>4005</v>
      </c>
      <c r="E336" s="37">
        <f t="shared" si="58"/>
        <v>5350.0848938826466</v>
      </c>
      <c r="F336" s="38">
        <f t="shared" si="55"/>
        <v>1.3071378702773635</v>
      </c>
      <c r="G336" s="39">
        <f t="shared" si="56"/>
        <v>-754.2648946869856</v>
      </c>
      <c r="H336" s="39">
        <f t="shared" si="57"/>
        <v>0</v>
      </c>
      <c r="I336" s="37">
        <f t="shared" si="59"/>
        <v>-754.2648946869856</v>
      </c>
      <c r="J336" s="40">
        <f t="shared" si="60"/>
        <v>-40.265657119935746</v>
      </c>
      <c r="K336" s="37">
        <f t="shared" si="61"/>
        <v>-794.53055180692138</v>
      </c>
      <c r="L336" s="37">
        <f t="shared" si="62"/>
        <v>-3020830.9032213772</v>
      </c>
      <c r="M336" s="37">
        <f t="shared" si="63"/>
        <v>-3182094.8599867201</v>
      </c>
      <c r="N336" s="41">
        <f>jan!M336</f>
        <v>146907.79397755602</v>
      </c>
      <c r="O336" s="41">
        <f t="shared" si="64"/>
        <v>-3329002.653964276</v>
      </c>
      <c r="P336" s="4"/>
      <c r="Q336" s="65"/>
      <c r="R336" s="4"/>
    </row>
    <row r="337" spans="1:18" s="34" customFormat="1" x14ac:dyDescent="0.3">
      <c r="A337" s="33">
        <v>5417</v>
      </c>
      <c r="B337" s="34" t="s">
        <v>329</v>
      </c>
      <c r="C337" s="36">
        <v>7004976</v>
      </c>
      <c r="D337" s="36">
        <v>2146</v>
      </c>
      <c r="E337" s="37">
        <f t="shared" si="58"/>
        <v>3264.201304753029</v>
      </c>
      <c r="F337" s="38">
        <f t="shared" si="55"/>
        <v>0.79751279209235226</v>
      </c>
      <c r="G337" s="39">
        <f t="shared" si="56"/>
        <v>497.26525879078486</v>
      </c>
      <c r="H337" s="39">
        <f t="shared" si="57"/>
        <v>146.81721519880603</v>
      </c>
      <c r="I337" s="37">
        <f t="shared" si="59"/>
        <v>644.08247398959088</v>
      </c>
      <c r="J337" s="40">
        <f t="shared" si="60"/>
        <v>-40.265657119935746</v>
      </c>
      <c r="K337" s="37">
        <f t="shared" si="61"/>
        <v>603.8168168696551</v>
      </c>
      <c r="L337" s="37">
        <f t="shared" si="62"/>
        <v>1382200.989181662</v>
      </c>
      <c r="M337" s="37">
        <f t="shared" si="63"/>
        <v>1295790.8890022798</v>
      </c>
      <c r="N337" s="41">
        <f>jan!M337</f>
        <v>1052446.1095483955</v>
      </c>
      <c r="O337" s="41">
        <f t="shared" si="64"/>
        <v>243344.77945388434</v>
      </c>
      <c r="P337" s="4"/>
      <c r="Q337" s="65"/>
      <c r="R337" s="4"/>
    </row>
    <row r="338" spans="1:18" s="34" customFormat="1" x14ac:dyDescent="0.3">
      <c r="A338" s="33">
        <v>5418</v>
      </c>
      <c r="B338" s="34" t="s">
        <v>330</v>
      </c>
      <c r="C338" s="36">
        <v>29458600</v>
      </c>
      <c r="D338" s="36">
        <v>6640</v>
      </c>
      <c r="E338" s="37">
        <f t="shared" si="58"/>
        <v>4436.5361445783128</v>
      </c>
      <c r="F338" s="38">
        <f t="shared" si="55"/>
        <v>1.0839387640490485</v>
      </c>
      <c r="G338" s="39">
        <f t="shared" si="56"/>
        <v>-206.13564510438536</v>
      </c>
      <c r="H338" s="39">
        <f t="shared" si="57"/>
        <v>0</v>
      </c>
      <c r="I338" s="37">
        <f t="shared" si="59"/>
        <v>-206.13564510438536</v>
      </c>
      <c r="J338" s="40">
        <f t="shared" si="60"/>
        <v>-40.265657119935746</v>
      </c>
      <c r="K338" s="37">
        <f t="shared" si="61"/>
        <v>-246.40130222432111</v>
      </c>
      <c r="L338" s="37">
        <f t="shared" si="62"/>
        <v>-1368740.6834931187</v>
      </c>
      <c r="M338" s="37">
        <f t="shared" si="63"/>
        <v>-1636104.6467694922</v>
      </c>
      <c r="N338" s="41">
        <f>jan!M338</f>
        <v>-857771.961545325</v>
      </c>
      <c r="O338" s="41">
        <f t="shared" si="64"/>
        <v>-778332.68522416719</v>
      </c>
      <c r="P338" s="4"/>
      <c r="Q338" s="65"/>
      <c r="R338" s="4"/>
    </row>
    <row r="339" spans="1:18" s="34" customFormat="1" x14ac:dyDescent="0.3">
      <c r="A339" s="33">
        <v>5419</v>
      </c>
      <c r="B339" s="34" t="s">
        <v>331</v>
      </c>
      <c r="C339" s="36">
        <v>12169701</v>
      </c>
      <c r="D339" s="36">
        <v>3464</v>
      </c>
      <c r="E339" s="37">
        <f t="shared" si="58"/>
        <v>3513.1931293302541</v>
      </c>
      <c r="F339" s="38">
        <f t="shared" si="55"/>
        <v>0.85834671337582413</v>
      </c>
      <c r="G339" s="39">
        <f t="shared" si="56"/>
        <v>347.87016404444984</v>
      </c>
      <c r="H339" s="39">
        <f t="shared" si="57"/>
        <v>59.670076596777243</v>
      </c>
      <c r="I339" s="37">
        <f t="shared" si="59"/>
        <v>407.54024064122706</v>
      </c>
      <c r="J339" s="40">
        <f t="shared" si="60"/>
        <v>-40.265657119935746</v>
      </c>
      <c r="K339" s="37">
        <f t="shared" si="61"/>
        <v>367.27458352129133</v>
      </c>
      <c r="L339" s="37">
        <f t="shared" si="62"/>
        <v>1411719.3935812106</v>
      </c>
      <c r="M339" s="37">
        <f t="shared" si="63"/>
        <v>1272239.1573177532</v>
      </c>
      <c r="N339" s="41">
        <f>jan!M339</f>
        <v>851347.00688520074</v>
      </c>
      <c r="O339" s="41">
        <f t="shared" si="64"/>
        <v>420892.15043255244</v>
      </c>
      <c r="P339" s="4"/>
      <c r="Q339" s="65"/>
      <c r="R339" s="4"/>
    </row>
    <row r="340" spans="1:18" s="34" customFormat="1" x14ac:dyDescent="0.3">
      <c r="A340" s="33">
        <v>5420</v>
      </c>
      <c r="B340" s="34" t="s">
        <v>332</v>
      </c>
      <c r="C340" s="36">
        <v>3633331</v>
      </c>
      <c r="D340" s="36">
        <v>1083</v>
      </c>
      <c r="E340" s="37">
        <f t="shared" si="58"/>
        <v>3354.8762696214221</v>
      </c>
      <c r="F340" s="38">
        <f t="shared" si="55"/>
        <v>0.81966658643701185</v>
      </c>
      <c r="G340" s="39">
        <f t="shared" si="56"/>
        <v>442.86027986974904</v>
      </c>
      <c r="H340" s="39">
        <f t="shared" si="57"/>
        <v>115.08097749486843</v>
      </c>
      <c r="I340" s="37">
        <f t="shared" si="59"/>
        <v>557.94125736461751</v>
      </c>
      <c r="J340" s="40">
        <f t="shared" si="60"/>
        <v>-40.265657119935746</v>
      </c>
      <c r="K340" s="37">
        <f t="shared" si="61"/>
        <v>517.67560024468173</v>
      </c>
      <c r="L340" s="37">
        <f t="shared" si="62"/>
        <v>604250.38172588078</v>
      </c>
      <c r="M340" s="37">
        <f t="shared" si="63"/>
        <v>560642.6750649903</v>
      </c>
      <c r="N340" s="41">
        <f>jan!M340</f>
        <v>446904.04477675312</v>
      </c>
      <c r="O340" s="41">
        <f t="shared" si="64"/>
        <v>113738.63028823718</v>
      </c>
      <c r="P340" s="4"/>
      <c r="Q340" s="65"/>
      <c r="R340" s="4"/>
    </row>
    <row r="341" spans="1:18" s="34" customFormat="1" x14ac:dyDescent="0.3">
      <c r="A341" s="33">
        <v>5421</v>
      </c>
      <c r="B341" s="34" t="s">
        <v>434</v>
      </c>
      <c r="C341" s="36">
        <v>49518173</v>
      </c>
      <c r="D341" s="36">
        <v>14851</v>
      </c>
      <c r="E341" s="37">
        <f t="shared" si="58"/>
        <v>3334.3325701972931</v>
      </c>
      <c r="F341" s="38">
        <f t="shared" si="55"/>
        <v>0.81464733009893409</v>
      </c>
      <c r="G341" s="39">
        <f t="shared" si="56"/>
        <v>455.18649952422646</v>
      </c>
      <c r="H341" s="39">
        <f t="shared" si="57"/>
        <v>122.2712722933136</v>
      </c>
      <c r="I341" s="37">
        <f t="shared" si="59"/>
        <v>577.45777181754011</v>
      </c>
      <c r="J341" s="40">
        <f t="shared" si="60"/>
        <v>-40.265657119935746</v>
      </c>
      <c r="K341" s="37">
        <f t="shared" si="61"/>
        <v>537.19211469760432</v>
      </c>
      <c r="L341" s="37">
        <f t="shared" si="62"/>
        <v>8575825.3692622874</v>
      </c>
      <c r="M341" s="37">
        <f t="shared" si="63"/>
        <v>7977840.0953741223</v>
      </c>
      <c r="N341" s="41">
        <f>jan!M341</f>
        <v>7249353.6702950718</v>
      </c>
      <c r="O341" s="41">
        <f t="shared" si="64"/>
        <v>728486.42507905047</v>
      </c>
      <c r="P341" s="4"/>
      <c r="Q341" s="65"/>
      <c r="R341" s="4"/>
    </row>
    <row r="342" spans="1:18" s="34" customFormat="1" x14ac:dyDescent="0.3">
      <c r="A342" s="33">
        <v>5422</v>
      </c>
      <c r="B342" s="34" t="s">
        <v>333</v>
      </c>
      <c r="C342" s="36">
        <v>17835275</v>
      </c>
      <c r="D342" s="36">
        <v>5559</v>
      </c>
      <c r="E342" s="37">
        <f t="shared" si="58"/>
        <v>3208.3603166037055</v>
      </c>
      <c r="F342" s="38">
        <f t="shared" si="55"/>
        <v>0.78386966833423211</v>
      </c>
      <c r="G342" s="39">
        <f t="shared" si="56"/>
        <v>530.76985168037902</v>
      </c>
      <c r="H342" s="39">
        <f t="shared" si="57"/>
        <v>166.36156105106923</v>
      </c>
      <c r="I342" s="37">
        <f t="shared" si="59"/>
        <v>697.13141273144822</v>
      </c>
      <c r="J342" s="40">
        <f t="shared" si="60"/>
        <v>-40.265657119935746</v>
      </c>
      <c r="K342" s="37">
        <f t="shared" si="61"/>
        <v>656.86575561151244</v>
      </c>
      <c r="L342" s="37">
        <f t="shared" si="62"/>
        <v>3875353.5233741207</v>
      </c>
      <c r="M342" s="37">
        <f t="shared" si="63"/>
        <v>3651516.7354443977</v>
      </c>
      <c r="N342" s="41">
        <f>jan!M342</f>
        <v>3195976.6499205651</v>
      </c>
      <c r="O342" s="41">
        <f t="shared" si="64"/>
        <v>455540.08552383259</v>
      </c>
      <c r="P342" s="4"/>
      <c r="Q342" s="65"/>
      <c r="R342" s="4"/>
    </row>
    <row r="343" spans="1:18" s="34" customFormat="1" x14ac:dyDescent="0.3">
      <c r="A343" s="33">
        <v>5423</v>
      </c>
      <c r="B343" s="34" t="s">
        <v>334</v>
      </c>
      <c r="C343" s="36">
        <v>7625305</v>
      </c>
      <c r="D343" s="36">
        <v>2200</v>
      </c>
      <c r="E343" s="37">
        <f t="shared" si="58"/>
        <v>3466.0477272727271</v>
      </c>
      <c r="F343" s="38">
        <f t="shared" si="55"/>
        <v>0.84682810354791105</v>
      </c>
      <c r="G343" s="39">
        <f t="shared" si="56"/>
        <v>376.15740527896605</v>
      </c>
      <c r="H343" s="39">
        <f t="shared" si="57"/>
        <v>76.170967316911685</v>
      </c>
      <c r="I343" s="37">
        <f t="shared" si="59"/>
        <v>452.32837259587774</v>
      </c>
      <c r="J343" s="40">
        <f t="shared" si="60"/>
        <v>-40.265657119935746</v>
      </c>
      <c r="K343" s="37">
        <f t="shared" si="61"/>
        <v>412.06271547594201</v>
      </c>
      <c r="L343" s="37">
        <f t="shared" si="62"/>
        <v>995122.41971093102</v>
      </c>
      <c r="M343" s="37">
        <f t="shared" si="63"/>
        <v>906537.97404707246</v>
      </c>
      <c r="N343" s="41">
        <f>jan!M343</f>
        <v>914867.25056219473</v>
      </c>
      <c r="O343" s="41">
        <f t="shared" si="64"/>
        <v>-8329.2765151222702</v>
      </c>
      <c r="P343" s="4"/>
      <c r="Q343" s="65"/>
      <c r="R343" s="4"/>
    </row>
    <row r="344" spans="1:18" s="34" customFormat="1" x14ac:dyDescent="0.3">
      <c r="A344" s="33">
        <v>5424</v>
      </c>
      <c r="B344" s="34" t="s">
        <v>335</v>
      </c>
      <c r="C344" s="36">
        <v>9312115</v>
      </c>
      <c r="D344" s="36">
        <v>2794</v>
      </c>
      <c r="E344" s="37">
        <f t="shared" si="58"/>
        <v>3332.8972798854688</v>
      </c>
      <c r="F344" s="38">
        <f t="shared" si="55"/>
        <v>0.81429665859396927</v>
      </c>
      <c r="G344" s="39">
        <f t="shared" si="56"/>
        <v>456.04767371132101</v>
      </c>
      <c r="H344" s="39">
        <f t="shared" si="57"/>
        <v>122.77362390245209</v>
      </c>
      <c r="I344" s="37">
        <f t="shared" si="59"/>
        <v>578.82129761377314</v>
      </c>
      <c r="J344" s="40">
        <f t="shared" si="60"/>
        <v>-40.265657119935746</v>
      </c>
      <c r="K344" s="37">
        <f t="shared" si="61"/>
        <v>538.55564049383736</v>
      </c>
      <c r="L344" s="37">
        <f t="shared" si="62"/>
        <v>1617226.7055328821</v>
      </c>
      <c r="M344" s="37">
        <f t="shared" si="63"/>
        <v>1504724.4595397816</v>
      </c>
      <c r="N344" s="41">
        <f>jan!M344</f>
        <v>1247603.4517139881</v>
      </c>
      <c r="O344" s="41">
        <f t="shared" si="64"/>
        <v>257121.00782579347</v>
      </c>
      <c r="P344" s="4"/>
      <c r="Q344" s="65"/>
      <c r="R344" s="4"/>
    </row>
    <row r="345" spans="1:18" s="34" customFormat="1" x14ac:dyDescent="0.3">
      <c r="A345" s="33">
        <v>5425</v>
      </c>
      <c r="B345" s="34" t="s">
        <v>435</v>
      </c>
      <c r="C345" s="36">
        <v>8558408</v>
      </c>
      <c r="D345" s="36">
        <v>1829</v>
      </c>
      <c r="E345" s="37">
        <f t="shared" si="58"/>
        <v>4679.2826681246579</v>
      </c>
      <c r="F345" s="38">
        <f t="shared" si="55"/>
        <v>1.1432468273974286</v>
      </c>
      <c r="G345" s="39">
        <f t="shared" si="56"/>
        <v>-351.78355923219243</v>
      </c>
      <c r="H345" s="39">
        <f t="shared" si="57"/>
        <v>0</v>
      </c>
      <c r="I345" s="37">
        <f t="shared" si="59"/>
        <v>-351.78355923219243</v>
      </c>
      <c r="J345" s="40">
        <f t="shared" si="60"/>
        <v>-40.265657119935746</v>
      </c>
      <c r="K345" s="37">
        <f t="shared" si="61"/>
        <v>-392.04921635212816</v>
      </c>
      <c r="L345" s="37">
        <f t="shared" si="62"/>
        <v>-643412.12983568001</v>
      </c>
      <c r="M345" s="37">
        <f t="shared" si="63"/>
        <v>-717058.01670804236</v>
      </c>
      <c r="N345" s="41">
        <f>jan!M345</f>
        <v>695660.85396738839</v>
      </c>
      <c r="O345" s="41">
        <f t="shared" si="64"/>
        <v>-1412718.8706754306</v>
      </c>
      <c r="P345" s="4"/>
      <c r="Q345" s="65"/>
      <c r="R345" s="4"/>
    </row>
    <row r="346" spans="1:18" s="34" customFormat="1" x14ac:dyDescent="0.3">
      <c r="A346" s="33">
        <v>5426</v>
      </c>
      <c r="B346" s="34" t="s">
        <v>436</v>
      </c>
      <c r="C346" s="36">
        <v>8205326</v>
      </c>
      <c r="D346" s="36">
        <v>2071</v>
      </c>
      <c r="E346" s="37">
        <f t="shared" si="58"/>
        <v>3962.0115886045387</v>
      </c>
      <c r="F346" s="38">
        <f t="shared" si="55"/>
        <v>0.96800246961770342</v>
      </c>
      <c r="G346" s="39">
        <f t="shared" si="56"/>
        <v>78.579088479879104</v>
      </c>
      <c r="H346" s="39">
        <f t="shared" si="57"/>
        <v>0</v>
      </c>
      <c r="I346" s="37">
        <f t="shared" si="59"/>
        <v>78.579088479879104</v>
      </c>
      <c r="J346" s="40">
        <f t="shared" si="60"/>
        <v>-40.265657119935746</v>
      </c>
      <c r="K346" s="37">
        <f t="shared" si="61"/>
        <v>38.313431359943358</v>
      </c>
      <c r="L346" s="37">
        <f t="shared" si="62"/>
        <v>162737.29224182962</v>
      </c>
      <c r="M346" s="37">
        <f t="shared" si="63"/>
        <v>79347.116346442694</v>
      </c>
      <c r="N346" s="41">
        <f>jan!M346</f>
        <v>1363935.3970292297</v>
      </c>
      <c r="O346" s="41">
        <f t="shared" si="64"/>
        <v>-1284588.2806827871</v>
      </c>
      <c r="P346" s="4"/>
      <c r="Q346" s="65"/>
      <c r="R346" s="4"/>
    </row>
    <row r="347" spans="1:18" s="34" customFormat="1" x14ac:dyDescent="0.3">
      <c r="A347" s="33">
        <v>5427</v>
      </c>
      <c r="B347" s="34" t="s">
        <v>336</v>
      </c>
      <c r="C347" s="36">
        <v>10835491</v>
      </c>
      <c r="D347" s="36">
        <v>2927</v>
      </c>
      <c r="E347" s="37">
        <f t="shared" si="58"/>
        <v>3701.910146908097</v>
      </c>
      <c r="F347" s="38">
        <f t="shared" si="55"/>
        <v>0.90445423602912878</v>
      </c>
      <c r="G347" s="39">
        <f t="shared" si="56"/>
        <v>234.63995349774413</v>
      </c>
      <c r="H347" s="39">
        <f t="shared" si="57"/>
        <v>0</v>
      </c>
      <c r="I347" s="37">
        <f t="shared" si="59"/>
        <v>234.63995349774413</v>
      </c>
      <c r="J347" s="40">
        <f t="shared" si="60"/>
        <v>-40.265657119935746</v>
      </c>
      <c r="K347" s="37">
        <f t="shared" si="61"/>
        <v>194.37429637780838</v>
      </c>
      <c r="L347" s="37">
        <f t="shared" si="62"/>
        <v>686791.14388789702</v>
      </c>
      <c r="M347" s="37">
        <f t="shared" si="63"/>
        <v>568933.56549784518</v>
      </c>
      <c r="N347" s="41">
        <f>jan!M347</f>
        <v>290115.78086699289</v>
      </c>
      <c r="O347" s="41">
        <f t="shared" si="64"/>
        <v>278817.78463085229</v>
      </c>
      <c r="P347" s="4"/>
      <c r="Q347" s="65"/>
      <c r="R347" s="4"/>
    </row>
    <row r="348" spans="1:18" s="34" customFormat="1" x14ac:dyDescent="0.3">
      <c r="A348" s="33">
        <v>5428</v>
      </c>
      <c r="B348" s="34" t="s">
        <v>337</v>
      </c>
      <c r="C348" s="36">
        <v>16269394</v>
      </c>
      <c r="D348" s="36">
        <v>4861</v>
      </c>
      <c r="E348" s="37">
        <f t="shared" si="58"/>
        <v>3346.9232668175273</v>
      </c>
      <c r="F348" s="38">
        <f t="shared" si="55"/>
        <v>0.81772350116760251</v>
      </c>
      <c r="G348" s="39">
        <f t="shared" si="56"/>
        <v>447.63208155208594</v>
      </c>
      <c r="H348" s="39">
        <f t="shared" si="57"/>
        <v>117.86452847623163</v>
      </c>
      <c r="I348" s="37">
        <f t="shared" si="59"/>
        <v>565.4966100283176</v>
      </c>
      <c r="J348" s="40">
        <f t="shared" si="60"/>
        <v>-40.265657119935746</v>
      </c>
      <c r="K348" s="37">
        <f t="shared" si="61"/>
        <v>525.23095290838182</v>
      </c>
      <c r="L348" s="37">
        <f t="shared" si="62"/>
        <v>2748879.0213476517</v>
      </c>
      <c r="M348" s="37">
        <f t="shared" si="63"/>
        <v>2553147.662087644</v>
      </c>
      <c r="N348" s="41">
        <f>jan!M348</f>
        <v>1974211.2827421951</v>
      </c>
      <c r="O348" s="41">
        <f t="shared" si="64"/>
        <v>578936.37934544892</v>
      </c>
      <c r="P348" s="4"/>
      <c r="Q348" s="65"/>
      <c r="R348" s="4"/>
    </row>
    <row r="349" spans="1:18" s="34" customFormat="1" x14ac:dyDescent="0.3">
      <c r="A349" s="33">
        <v>5429</v>
      </c>
      <c r="B349" s="34" t="s">
        <v>338</v>
      </c>
      <c r="C349" s="36">
        <v>5313809</v>
      </c>
      <c r="D349" s="36">
        <v>1191</v>
      </c>
      <c r="E349" s="37">
        <f t="shared" si="58"/>
        <v>4461.6364399664144</v>
      </c>
      <c r="F349" s="38">
        <f t="shared" si="55"/>
        <v>1.0900712922813482</v>
      </c>
      <c r="G349" s="39">
        <f t="shared" si="56"/>
        <v>-221.19582233724631</v>
      </c>
      <c r="H349" s="39">
        <f t="shared" si="57"/>
        <v>0</v>
      </c>
      <c r="I349" s="37">
        <f t="shared" si="59"/>
        <v>-221.19582233724631</v>
      </c>
      <c r="J349" s="40">
        <f t="shared" si="60"/>
        <v>-40.265657119935746</v>
      </c>
      <c r="K349" s="37">
        <f t="shared" si="61"/>
        <v>-261.46147945718207</v>
      </c>
      <c r="L349" s="37">
        <f t="shared" si="62"/>
        <v>-263444.22440366034</v>
      </c>
      <c r="M349" s="37">
        <f t="shared" si="63"/>
        <v>-311400.62203350384</v>
      </c>
      <c r="N349" s="41">
        <f>jan!M349</f>
        <v>650665.07680435164</v>
      </c>
      <c r="O349" s="41">
        <f t="shared" si="64"/>
        <v>-962065.69883785548</v>
      </c>
      <c r="P349" s="4"/>
      <c r="Q349" s="65"/>
      <c r="R349" s="4"/>
    </row>
    <row r="350" spans="1:18" s="34" customFormat="1" x14ac:dyDescent="0.3">
      <c r="A350" s="33">
        <v>5430</v>
      </c>
      <c r="B350" s="34" t="s">
        <v>437</v>
      </c>
      <c r="C350" s="36">
        <v>8323621</v>
      </c>
      <c r="D350" s="36">
        <v>2910</v>
      </c>
      <c r="E350" s="37">
        <f t="shared" si="58"/>
        <v>2860.3508591065292</v>
      </c>
      <c r="F350" s="38">
        <f t="shared" si="55"/>
        <v>0.69884366404981901</v>
      </c>
      <c r="G350" s="39">
        <f t="shared" si="56"/>
        <v>739.57552617868475</v>
      </c>
      <c r="H350" s="39">
        <f t="shared" si="57"/>
        <v>288.16487117508092</v>
      </c>
      <c r="I350" s="37">
        <f t="shared" si="59"/>
        <v>1027.7403973537657</v>
      </c>
      <c r="J350" s="40">
        <f t="shared" si="60"/>
        <v>-40.265657119935746</v>
      </c>
      <c r="K350" s="37">
        <f t="shared" si="61"/>
        <v>987.47474023382995</v>
      </c>
      <c r="L350" s="37">
        <f t="shared" si="62"/>
        <v>2990724.5562994583</v>
      </c>
      <c r="M350" s="37">
        <f t="shared" si="63"/>
        <v>2873551.4940804453</v>
      </c>
      <c r="N350" s="41">
        <f>jan!M350</f>
        <v>3227152.2157436302</v>
      </c>
      <c r="O350" s="41">
        <f t="shared" si="64"/>
        <v>-353600.72166318493</v>
      </c>
      <c r="P350" s="4"/>
      <c r="Q350" s="65"/>
      <c r="R350" s="4"/>
    </row>
    <row r="351" spans="1:18" s="34" customFormat="1" x14ac:dyDescent="0.3">
      <c r="A351" s="33">
        <v>5432</v>
      </c>
      <c r="B351" s="34" t="s">
        <v>343</v>
      </c>
      <c r="C351" s="36">
        <v>2727245</v>
      </c>
      <c r="D351" s="36">
        <v>888</v>
      </c>
      <c r="E351" s="37">
        <f t="shared" si="58"/>
        <v>3071.2218468468468</v>
      </c>
      <c r="F351" s="38">
        <f t="shared" si="55"/>
        <v>0.75036386593172366</v>
      </c>
      <c r="G351" s="39">
        <f t="shared" si="56"/>
        <v>613.05293353449417</v>
      </c>
      <c r="H351" s="39">
        <f t="shared" si="57"/>
        <v>214.36002546596978</v>
      </c>
      <c r="I351" s="37">
        <f t="shared" si="59"/>
        <v>827.41295900046396</v>
      </c>
      <c r="J351" s="40">
        <f t="shared" si="60"/>
        <v>-40.265657119935746</v>
      </c>
      <c r="K351" s="37">
        <f t="shared" si="61"/>
        <v>787.14730188052818</v>
      </c>
      <c r="L351" s="37">
        <f t="shared" si="62"/>
        <v>734742.70759241201</v>
      </c>
      <c r="M351" s="37">
        <f t="shared" si="63"/>
        <v>698986.80406990903</v>
      </c>
      <c r="N351" s="41">
        <f>jan!M351</f>
        <v>568966.50222692208</v>
      </c>
      <c r="O351" s="41">
        <f t="shared" si="64"/>
        <v>130020.30184298696</v>
      </c>
      <c r="P351" s="4"/>
      <c r="Q351" s="65"/>
      <c r="R351" s="4"/>
    </row>
    <row r="352" spans="1:18" s="34" customFormat="1" x14ac:dyDescent="0.3">
      <c r="A352" s="33">
        <v>5433</v>
      </c>
      <c r="B352" s="34" t="s">
        <v>344</v>
      </c>
      <c r="C352" s="36">
        <v>3286390</v>
      </c>
      <c r="D352" s="36">
        <v>1005</v>
      </c>
      <c r="E352" s="37">
        <f t="shared" si="58"/>
        <v>3270.039800995025</v>
      </c>
      <c r="F352" s="38">
        <f t="shared" si="55"/>
        <v>0.79893925909142949</v>
      </c>
      <c r="G352" s="39">
        <f t="shared" si="56"/>
        <v>493.76216104558733</v>
      </c>
      <c r="H352" s="39">
        <f t="shared" si="57"/>
        <v>144.77374151410743</v>
      </c>
      <c r="I352" s="37">
        <f t="shared" si="59"/>
        <v>638.5359025596947</v>
      </c>
      <c r="J352" s="40">
        <f t="shared" si="60"/>
        <v>-40.265657119935746</v>
      </c>
      <c r="K352" s="37">
        <f t="shared" si="61"/>
        <v>598.27024543975892</v>
      </c>
      <c r="L352" s="37">
        <f t="shared" si="62"/>
        <v>641728.58207249315</v>
      </c>
      <c r="M352" s="37">
        <f t="shared" si="63"/>
        <v>601261.59666695772</v>
      </c>
      <c r="N352" s="41">
        <f>jan!M352</f>
        <v>446837.65775682061</v>
      </c>
      <c r="O352" s="41">
        <f t="shared" si="64"/>
        <v>154423.93891013711</v>
      </c>
      <c r="P352" s="4"/>
      <c r="Q352" s="65"/>
      <c r="R352" s="4"/>
    </row>
    <row r="353" spans="1:18" s="34" customFormat="1" x14ac:dyDescent="0.3">
      <c r="A353" s="33">
        <v>5434</v>
      </c>
      <c r="B353" s="34" t="s">
        <v>345</v>
      </c>
      <c r="C353" s="36">
        <v>5055379</v>
      </c>
      <c r="D353" s="36">
        <v>1225</v>
      </c>
      <c r="E353" s="37">
        <f t="shared" si="58"/>
        <v>4126.84</v>
      </c>
      <c r="F353" s="38">
        <f t="shared" si="55"/>
        <v>1.0082735051070686</v>
      </c>
      <c r="G353" s="39">
        <f t="shared" si="56"/>
        <v>-20.317958357397764</v>
      </c>
      <c r="H353" s="39">
        <f t="shared" si="57"/>
        <v>0</v>
      </c>
      <c r="I353" s="37">
        <f t="shared" si="59"/>
        <v>-20.317958357397764</v>
      </c>
      <c r="J353" s="40">
        <f t="shared" si="60"/>
        <v>-40.265657119935746</v>
      </c>
      <c r="K353" s="37">
        <f t="shared" si="61"/>
        <v>-60.58361547733351</v>
      </c>
      <c r="L353" s="37">
        <f t="shared" si="62"/>
        <v>-24889.498987812261</v>
      </c>
      <c r="M353" s="37">
        <f t="shared" si="63"/>
        <v>-74214.928959733545</v>
      </c>
      <c r="N353" s="41">
        <f>jan!M353</f>
        <v>-77510.630556178236</v>
      </c>
      <c r="O353" s="41">
        <f t="shared" si="64"/>
        <v>3295.7015964446909</v>
      </c>
      <c r="P353" s="4"/>
      <c r="Q353" s="65"/>
      <c r="R353" s="4"/>
    </row>
    <row r="354" spans="1:18" s="34" customFormat="1" x14ac:dyDescent="0.3">
      <c r="A354" s="33">
        <v>5435</v>
      </c>
      <c r="B354" s="34" t="s">
        <v>346</v>
      </c>
      <c r="C354" s="36">
        <v>12973930</v>
      </c>
      <c r="D354" s="36">
        <v>3162</v>
      </c>
      <c r="E354" s="37">
        <f t="shared" si="58"/>
        <v>4103.0771663504111</v>
      </c>
      <c r="F354" s="38">
        <f t="shared" si="55"/>
        <v>1.002467746808916</v>
      </c>
      <c r="G354" s="39">
        <f t="shared" si="56"/>
        <v>-6.0602581676443146</v>
      </c>
      <c r="H354" s="39">
        <f t="shared" si="57"/>
        <v>0</v>
      </c>
      <c r="I354" s="37">
        <f t="shared" si="59"/>
        <v>-6.0602581676443146</v>
      </c>
      <c r="J354" s="40">
        <f t="shared" si="60"/>
        <v>-40.265657119935746</v>
      </c>
      <c r="K354" s="37">
        <f t="shared" si="61"/>
        <v>-46.325915287580059</v>
      </c>
      <c r="L354" s="37">
        <f t="shared" si="62"/>
        <v>-19162.536326091322</v>
      </c>
      <c r="M354" s="37">
        <f t="shared" si="63"/>
        <v>-146482.54413932815</v>
      </c>
      <c r="N354" s="41">
        <f>jan!M354</f>
        <v>-62845.50662745798</v>
      </c>
      <c r="O354" s="41">
        <f t="shared" si="64"/>
        <v>-83637.037511870178</v>
      </c>
      <c r="P354" s="4"/>
      <c r="Q354" s="65"/>
      <c r="R354" s="4"/>
    </row>
    <row r="355" spans="1:18" s="34" customFormat="1" x14ac:dyDescent="0.3">
      <c r="A355" s="33">
        <v>5436</v>
      </c>
      <c r="B355" s="34" t="s">
        <v>438</v>
      </c>
      <c r="C355" s="36">
        <v>14175709</v>
      </c>
      <c r="D355" s="36">
        <v>3998</v>
      </c>
      <c r="E355" s="37">
        <f t="shared" si="58"/>
        <v>3545.700100050025</v>
      </c>
      <c r="F355" s="38">
        <f t="shared" si="55"/>
        <v>0.86628884762576752</v>
      </c>
      <c r="G355" s="39">
        <f t="shared" si="56"/>
        <v>328.36598161258735</v>
      </c>
      <c r="H355" s="39">
        <f t="shared" si="57"/>
        <v>48.292636844857448</v>
      </c>
      <c r="I355" s="37">
        <f t="shared" si="59"/>
        <v>376.65861845744479</v>
      </c>
      <c r="J355" s="40">
        <f t="shared" si="60"/>
        <v>-40.265657119935746</v>
      </c>
      <c r="K355" s="37">
        <f t="shared" si="61"/>
        <v>336.39296133750906</v>
      </c>
      <c r="L355" s="37">
        <f t="shared" si="62"/>
        <v>1505881.1565928643</v>
      </c>
      <c r="M355" s="37">
        <f t="shared" si="63"/>
        <v>1344899.0594273612</v>
      </c>
      <c r="N355" s="41">
        <f>jan!M355</f>
        <v>916808.46802166197</v>
      </c>
      <c r="O355" s="41">
        <f t="shared" si="64"/>
        <v>428090.59140569926</v>
      </c>
      <c r="P355" s="4"/>
      <c r="Q355" s="65"/>
      <c r="R355" s="4"/>
    </row>
    <row r="356" spans="1:18" s="34" customFormat="1" x14ac:dyDescent="0.3">
      <c r="A356" s="33">
        <v>5437</v>
      </c>
      <c r="B356" s="34" t="s">
        <v>388</v>
      </c>
      <c r="C356" s="36">
        <v>8859162</v>
      </c>
      <c r="D356" s="36">
        <v>2628</v>
      </c>
      <c r="E356" s="37">
        <f t="shared" si="58"/>
        <v>3371.066210045662</v>
      </c>
      <c r="F356" s="38">
        <f t="shared" si="55"/>
        <v>0.82362212820238756</v>
      </c>
      <c r="G356" s="39">
        <f t="shared" si="56"/>
        <v>433.14631561520508</v>
      </c>
      <c r="H356" s="39">
        <f t="shared" si="57"/>
        <v>109.41449834638446</v>
      </c>
      <c r="I356" s="37">
        <f t="shared" si="59"/>
        <v>542.56081396158959</v>
      </c>
      <c r="J356" s="40">
        <f t="shared" si="60"/>
        <v>-40.265657119935746</v>
      </c>
      <c r="K356" s="37">
        <f t="shared" si="61"/>
        <v>502.29515684165386</v>
      </c>
      <c r="L356" s="37">
        <f t="shared" si="62"/>
        <v>1425849.8190910574</v>
      </c>
      <c r="M356" s="37">
        <f t="shared" si="63"/>
        <v>1320031.6721798663</v>
      </c>
      <c r="N356" s="41">
        <f>jan!M356</f>
        <v>1191448.4126715669</v>
      </c>
      <c r="O356" s="41">
        <f t="shared" si="64"/>
        <v>128583.25950829941</v>
      </c>
      <c r="P356" s="4"/>
      <c r="Q356" s="65"/>
      <c r="R356" s="4"/>
    </row>
    <row r="357" spans="1:18" s="34" customFormat="1" x14ac:dyDescent="0.3">
      <c r="A357" s="33">
        <v>5438</v>
      </c>
      <c r="B357" s="34" t="s">
        <v>347</v>
      </c>
      <c r="C357" s="36">
        <v>6512197</v>
      </c>
      <c r="D357" s="36">
        <v>1290</v>
      </c>
      <c r="E357" s="37">
        <f t="shared" si="58"/>
        <v>5048.214728682171</v>
      </c>
      <c r="F357" s="38">
        <f t="shared" si="55"/>
        <v>1.2333846621195641</v>
      </c>
      <c r="G357" s="39">
        <f t="shared" si="56"/>
        <v>-573.14279556670022</v>
      </c>
      <c r="H357" s="39">
        <f t="shared" si="57"/>
        <v>0</v>
      </c>
      <c r="I357" s="37">
        <f t="shared" si="59"/>
        <v>-573.14279556670022</v>
      </c>
      <c r="J357" s="40">
        <f t="shared" si="60"/>
        <v>-40.265657119935746</v>
      </c>
      <c r="K357" s="37">
        <f t="shared" si="61"/>
        <v>-613.408452686636</v>
      </c>
      <c r="L357" s="37">
        <f t="shared" si="62"/>
        <v>-739354.20628104324</v>
      </c>
      <c r="M357" s="37">
        <f t="shared" si="63"/>
        <v>-791296.90396576049</v>
      </c>
      <c r="N357" s="41">
        <f>jan!M357</f>
        <v>6268.4984347183399</v>
      </c>
      <c r="O357" s="41">
        <f t="shared" si="64"/>
        <v>-797565.40240047884</v>
      </c>
      <c r="P357" s="4"/>
      <c r="Q357" s="65"/>
      <c r="R357" s="4"/>
    </row>
    <row r="358" spans="1:18" s="34" customFormat="1" x14ac:dyDescent="0.3">
      <c r="A358" s="33">
        <v>5439</v>
      </c>
      <c r="B358" s="34" t="s">
        <v>348</v>
      </c>
      <c r="C358" s="36">
        <v>3596148</v>
      </c>
      <c r="D358" s="36">
        <v>1132</v>
      </c>
      <c r="E358" s="37">
        <f t="shared" si="58"/>
        <v>3176.809187279152</v>
      </c>
      <c r="F358" s="38">
        <f t="shared" si="55"/>
        <v>0.77616106617031144</v>
      </c>
      <c r="G358" s="39">
        <f t="shared" si="56"/>
        <v>549.70052927511108</v>
      </c>
      <c r="H358" s="39">
        <f t="shared" si="57"/>
        <v>177.40445631466298</v>
      </c>
      <c r="I358" s="37">
        <f t="shared" si="59"/>
        <v>727.10498558977406</v>
      </c>
      <c r="J358" s="40">
        <f t="shared" si="60"/>
        <v>-40.265657119935746</v>
      </c>
      <c r="K358" s="37">
        <f t="shared" si="61"/>
        <v>686.83932846983828</v>
      </c>
      <c r="L358" s="37">
        <f t="shared" si="62"/>
        <v>823082.8436876242</v>
      </c>
      <c r="M358" s="37">
        <f t="shared" si="63"/>
        <v>777502.11982785689</v>
      </c>
      <c r="N358" s="41">
        <f>jan!M358</f>
        <v>1009641.5282892748</v>
      </c>
      <c r="O358" s="41">
        <f t="shared" si="64"/>
        <v>-232139.40846141789</v>
      </c>
      <c r="P358" s="4"/>
      <c r="Q358" s="65"/>
      <c r="R358" s="4"/>
    </row>
    <row r="359" spans="1:18" s="34" customFormat="1" x14ac:dyDescent="0.3">
      <c r="A359" s="33">
        <v>5440</v>
      </c>
      <c r="B359" s="34" t="s">
        <v>349</v>
      </c>
      <c r="C359" s="36">
        <v>4098909</v>
      </c>
      <c r="D359" s="36">
        <v>957</v>
      </c>
      <c r="E359" s="37">
        <f t="shared" si="58"/>
        <v>4283.0815047021943</v>
      </c>
      <c r="F359" s="38">
        <f t="shared" si="55"/>
        <v>1.0464465793210638</v>
      </c>
      <c r="G359" s="39">
        <f t="shared" si="56"/>
        <v>-114.06286117871423</v>
      </c>
      <c r="H359" s="39">
        <f t="shared" si="57"/>
        <v>0</v>
      </c>
      <c r="I359" s="37">
        <f t="shared" si="59"/>
        <v>-114.06286117871423</v>
      </c>
      <c r="J359" s="40">
        <f t="shared" si="60"/>
        <v>-40.265657119935746</v>
      </c>
      <c r="K359" s="37">
        <f t="shared" si="61"/>
        <v>-154.32851829864998</v>
      </c>
      <c r="L359" s="37">
        <f t="shared" si="62"/>
        <v>-109158.15814802951</v>
      </c>
      <c r="M359" s="37">
        <f t="shared" si="63"/>
        <v>-147692.39201180803</v>
      </c>
      <c r="N359" s="41">
        <f>jan!M359</f>
        <v>-168436.45162633699</v>
      </c>
      <c r="O359" s="41">
        <f t="shared" si="64"/>
        <v>20744.05961452896</v>
      </c>
      <c r="P359" s="4"/>
      <c r="Q359" s="65"/>
      <c r="R359" s="4"/>
    </row>
    <row r="360" spans="1:18" s="34" customFormat="1" x14ac:dyDescent="0.3">
      <c r="A360" s="33">
        <v>5441</v>
      </c>
      <c r="B360" s="34" t="s">
        <v>389</v>
      </c>
      <c r="C360" s="36">
        <v>9557956</v>
      </c>
      <c r="D360" s="36">
        <v>2918</v>
      </c>
      <c r="E360" s="37">
        <f t="shared" si="58"/>
        <v>3275.5161069225496</v>
      </c>
      <c r="F360" s="38">
        <f t="shared" si="55"/>
        <v>0.80027723540565143</v>
      </c>
      <c r="G360" s="39">
        <f t="shared" si="56"/>
        <v>490.47637748907255</v>
      </c>
      <c r="H360" s="39">
        <f t="shared" si="57"/>
        <v>142.85703443947381</v>
      </c>
      <c r="I360" s="37">
        <f t="shared" si="59"/>
        <v>633.33341192854641</v>
      </c>
      <c r="J360" s="40">
        <f t="shared" si="60"/>
        <v>-40.265657119935746</v>
      </c>
      <c r="K360" s="37">
        <f t="shared" si="61"/>
        <v>593.06775480861063</v>
      </c>
      <c r="L360" s="37">
        <f t="shared" si="62"/>
        <v>1848066.8960074985</v>
      </c>
      <c r="M360" s="37">
        <f t="shared" si="63"/>
        <v>1730571.7085315259</v>
      </c>
      <c r="N360" s="41">
        <f>jan!M360</f>
        <v>1645339.7477456755</v>
      </c>
      <c r="O360" s="41">
        <f t="shared" si="64"/>
        <v>85231.960785850417</v>
      </c>
      <c r="P360" s="4"/>
      <c r="Q360" s="65"/>
      <c r="R360" s="4"/>
    </row>
    <row r="361" spans="1:18" s="34" customFormat="1" x14ac:dyDescent="0.3">
      <c r="A361" s="33">
        <v>5442</v>
      </c>
      <c r="B361" s="34" t="s">
        <v>390</v>
      </c>
      <c r="C361" s="36">
        <v>2472769</v>
      </c>
      <c r="D361" s="36">
        <v>926</v>
      </c>
      <c r="E361" s="37">
        <f t="shared" si="58"/>
        <v>2670.376889848812</v>
      </c>
      <c r="F361" s="38">
        <f t="shared" si="55"/>
        <v>0.65242904175707661</v>
      </c>
      <c r="G361" s="39">
        <f t="shared" si="56"/>
        <v>853.55990773331507</v>
      </c>
      <c r="H361" s="39">
        <f t="shared" si="57"/>
        <v>354.65576041528197</v>
      </c>
      <c r="I361" s="37">
        <f t="shared" si="59"/>
        <v>1208.2156681485972</v>
      </c>
      <c r="J361" s="40">
        <f t="shared" si="60"/>
        <v>-40.265657119935746</v>
      </c>
      <c r="K361" s="37">
        <f t="shared" si="61"/>
        <v>1167.9500110286615</v>
      </c>
      <c r="L361" s="37">
        <f t="shared" si="62"/>
        <v>1118807.708705601</v>
      </c>
      <c r="M361" s="37">
        <f t="shared" si="63"/>
        <v>1081521.7102125406</v>
      </c>
      <c r="N361" s="41">
        <f>jan!M361</f>
        <v>970968.179236633</v>
      </c>
      <c r="O361" s="41">
        <f t="shared" si="64"/>
        <v>110553.53097590758</v>
      </c>
      <c r="P361" s="4"/>
      <c r="Q361" s="65"/>
      <c r="R361" s="4"/>
    </row>
    <row r="362" spans="1:18" s="34" customFormat="1" x14ac:dyDescent="0.3">
      <c r="A362" s="33">
        <v>5443</v>
      </c>
      <c r="B362" s="34" t="s">
        <v>350</v>
      </c>
      <c r="C362" s="36">
        <v>10234487</v>
      </c>
      <c r="D362" s="36">
        <v>2221</v>
      </c>
      <c r="E362" s="37">
        <f t="shared" si="58"/>
        <v>4608.0535794687075</v>
      </c>
      <c r="F362" s="38">
        <f t="shared" si="55"/>
        <v>1.1258440681713096</v>
      </c>
      <c r="G362" s="39">
        <f t="shared" si="56"/>
        <v>-309.04610603862221</v>
      </c>
      <c r="H362" s="39">
        <f t="shared" si="57"/>
        <v>0</v>
      </c>
      <c r="I362" s="37">
        <f t="shared" si="59"/>
        <v>-309.04610603862221</v>
      </c>
      <c r="J362" s="40">
        <f t="shared" si="60"/>
        <v>-40.265657119935746</v>
      </c>
      <c r="K362" s="37">
        <f t="shared" si="61"/>
        <v>-349.31176315855794</v>
      </c>
      <c r="L362" s="37">
        <f t="shared" si="62"/>
        <v>-686391.40151177999</v>
      </c>
      <c r="M362" s="37">
        <f t="shared" si="63"/>
        <v>-775821.42597515718</v>
      </c>
      <c r="N362" s="41">
        <f>jan!M362</f>
        <v>-768457.84478797764</v>
      </c>
      <c r="O362" s="41">
        <f t="shared" si="64"/>
        <v>-7363.5811871795449</v>
      </c>
      <c r="P362" s="4"/>
      <c r="Q362" s="65"/>
      <c r="R362" s="4"/>
    </row>
    <row r="363" spans="1:18" s="34" customFormat="1" x14ac:dyDescent="0.3">
      <c r="A363" s="33">
        <v>5444</v>
      </c>
      <c r="B363" s="34" t="s">
        <v>351</v>
      </c>
      <c r="C363" s="36">
        <v>39819501</v>
      </c>
      <c r="D363" s="36">
        <v>10158</v>
      </c>
      <c r="E363" s="37">
        <f t="shared" si="58"/>
        <v>3920.0138806851742</v>
      </c>
      <c r="F363" s="38">
        <f t="shared" si="55"/>
        <v>0.95774154935660272</v>
      </c>
      <c r="G363" s="39">
        <f t="shared" si="56"/>
        <v>103.77771323149781</v>
      </c>
      <c r="H363" s="39">
        <f t="shared" si="57"/>
        <v>0</v>
      </c>
      <c r="I363" s="37">
        <f t="shared" si="59"/>
        <v>103.77771323149781</v>
      </c>
      <c r="J363" s="40">
        <f t="shared" si="60"/>
        <v>-40.265657119935746</v>
      </c>
      <c r="K363" s="37">
        <f t="shared" si="61"/>
        <v>63.512056111562067</v>
      </c>
      <c r="L363" s="37">
        <f t="shared" si="62"/>
        <v>1054174.0110055548</v>
      </c>
      <c r="M363" s="37">
        <f t="shared" si="63"/>
        <v>645155.46598124749</v>
      </c>
      <c r="N363" s="41">
        <f>jan!M363</f>
        <v>976892.50906966464</v>
      </c>
      <c r="O363" s="41">
        <f t="shared" si="64"/>
        <v>-331737.04308841715</v>
      </c>
      <c r="P363" s="4"/>
      <c r="Q363" s="65"/>
      <c r="R363" s="4"/>
    </row>
    <row r="364" spans="1:18" s="34" customFormat="1" x14ac:dyDescent="0.3">
      <c r="A364" s="33"/>
      <c r="C364" s="36"/>
      <c r="D364" s="36"/>
      <c r="E364" s="37"/>
      <c r="F364" s="38"/>
      <c r="G364" s="39"/>
      <c r="H364" s="39"/>
      <c r="I364" s="37"/>
      <c r="J364" s="40"/>
      <c r="K364" s="37"/>
      <c r="L364" s="37"/>
      <c r="M364" s="37"/>
      <c r="N364" s="41"/>
      <c r="O364" s="41"/>
      <c r="P364" s="4"/>
      <c r="Q364" s="65"/>
      <c r="R364" s="4"/>
    </row>
    <row r="365" spans="1:18" s="34" customFormat="1" ht="13.5" thickBot="1" x14ac:dyDescent="0.35">
      <c r="A365" s="44"/>
      <c r="B365" s="44" t="s">
        <v>32</v>
      </c>
      <c r="C365" s="45">
        <f>SUM(C8:C363)</f>
        <v>21969380069</v>
      </c>
      <c r="D365" s="46">
        <f>SUM(D8:D363)</f>
        <v>5367580</v>
      </c>
      <c r="E365" s="46">
        <f>(C365)/D365</f>
        <v>4092.9767360710039</v>
      </c>
      <c r="F365" s="47">
        <f>IF(C365&gt;0,E365/E$365,"")</f>
        <v>1</v>
      </c>
      <c r="G365" s="48"/>
      <c r="H365" s="48"/>
      <c r="I365" s="46"/>
      <c r="J365" s="49"/>
      <c r="K365" s="46"/>
      <c r="L365" s="46">
        <f>SUM(L8:L363)</f>
        <v>216129135.84382471</v>
      </c>
      <c r="M365" s="46">
        <f>SUM(M8:M363)</f>
        <v>-2.4016480892896652E-7</v>
      </c>
      <c r="N365" s="46">
        <f>jan!M365</f>
        <v>9.6391886472702026E-7</v>
      </c>
      <c r="O365" s="46">
        <f t="shared" ref="O365" si="65">M365-N365</f>
        <v>-1.2040836736559868E-6</v>
      </c>
      <c r="P365" s="4"/>
      <c r="Q365" s="65"/>
      <c r="R365" s="4"/>
    </row>
    <row r="366" spans="1:18" s="34" customFormat="1" ht="13.5" thickTop="1" x14ac:dyDescent="0.3">
      <c r="A366" s="50"/>
      <c r="B366" s="50"/>
      <c r="C366" s="50"/>
      <c r="D366" s="2"/>
      <c r="E366" s="37"/>
      <c r="F366" s="38"/>
      <c r="G366" s="39"/>
      <c r="H366" s="39"/>
      <c r="I366" s="37"/>
      <c r="J366" s="40"/>
      <c r="K366" s="37"/>
      <c r="L366" s="37"/>
      <c r="M366" s="37"/>
      <c r="O366" s="51"/>
      <c r="P366" s="4"/>
      <c r="Q366" s="65"/>
      <c r="R366" s="4"/>
    </row>
    <row r="367" spans="1:18" s="34" customFormat="1" x14ac:dyDescent="0.3">
      <c r="A367" s="52" t="s">
        <v>33</v>
      </c>
      <c r="B367" s="52"/>
      <c r="C367" s="52"/>
      <c r="D367" s="53">
        <f>L365</f>
        <v>216129135.84382471</v>
      </c>
      <c r="E367" s="54" t="s">
        <v>34</v>
      </c>
      <c r="F367" s="55">
        <f>D365</f>
        <v>5367580</v>
      </c>
      <c r="G367" s="54" t="s">
        <v>35</v>
      </c>
      <c r="H367" s="54"/>
      <c r="I367" s="56">
        <f>-L365/D365</f>
        <v>-40.265657119935746</v>
      </c>
      <c r="J367" s="57" t="s">
        <v>36</v>
      </c>
      <c r="M367" s="58"/>
      <c r="P367" s="4"/>
      <c r="Q367" s="65"/>
      <c r="R367" s="4"/>
    </row>
    <row r="368" spans="1:18" s="34" customFormat="1" x14ac:dyDescent="0.3">
      <c r="A368" s="2"/>
      <c r="B368" s="2"/>
      <c r="C368" s="2"/>
      <c r="D368" s="2"/>
      <c r="E368" s="2"/>
      <c r="F368" s="2"/>
      <c r="G368" s="61"/>
      <c r="H368" s="61"/>
      <c r="I368" s="2"/>
      <c r="J368" s="62"/>
      <c r="K368" s="2"/>
      <c r="L368" s="2"/>
      <c r="M368" s="2"/>
      <c r="N368" s="2"/>
      <c r="O368" s="2"/>
      <c r="P368" s="4"/>
      <c r="Q368" s="65"/>
      <c r="R368" s="4"/>
    </row>
    <row r="369" spans="1:18" s="34" customFormat="1" x14ac:dyDescent="0.3">
      <c r="A369" s="2"/>
      <c r="B369" s="2"/>
      <c r="C369" s="2"/>
      <c r="D369" s="2"/>
      <c r="E369" s="2"/>
      <c r="F369" s="2"/>
      <c r="G369" s="61"/>
      <c r="H369" s="61"/>
      <c r="I369" s="2"/>
      <c r="J369" s="62"/>
      <c r="K369" s="2"/>
      <c r="L369" s="2"/>
      <c r="M369" s="2"/>
      <c r="N369" s="2"/>
      <c r="O369" s="2"/>
      <c r="P369" s="4"/>
      <c r="Q369" s="65"/>
      <c r="R369" s="4"/>
    </row>
    <row r="370" spans="1:18" s="34" customFormat="1" x14ac:dyDescent="0.3">
      <c r="A370" s="2"/>
      <c r="B370" s="2"/>
      <c r="C370" s="2"/>
      <c r="D370" s="2"/>
      <c r="E370" s="2"/>
      <c r="F370" s="2"/>
      <c r="G370" s="61"/>
      <c r="H370" s="61"/>
      <c r="I370" s="2"/>
      <c r="J370" s="62"/>
      <c r="K370" s="2"/>
      <c r="L370" s="2"/>
      <c r="M370" s="2"/>
      <c r="N370" s="2"/>
      <c r="O370" s="2"/>
      <c r="P370" s="4"/>
      <c r="Q370" s="65"/>
      <c r="R370" s="4"/>
    </row>
    <row r="371" spans="1:18" s="34" customFormat="1" x14ac:dyDescent="0.3">
      <c r="A371" s="2"/>
      <c r="B371" s="2"/>
      <c r="C371" s="2"/>
      <c r="D371" s="2"/>
      <c r="E371" s="2"/>
      <c r="F371" s="2"/>
      <c r="G371" s="61"/>
      <c r="H371" s="61"/>
      <c r="I371" s="2"/>
      <c r="J371" s="62"/>
      <c r="K371" s="2"/>
      <c r="L371" s="2"/>
      <c r="M371" s="2"/>
      <c r="N371" s="2"/>
      <c r="O371" s="2"/>
      <c r="P371" s="4"/>
      <c r="Q371" s="65"/>
      <c r="R371" s="4"/>
    </row>
    <row r="372" spans="1:18" s="34" customFormat="1" x14ac:dyDescent="0.3">
      <c r="A372" s="2"/>
      <c r="B372" s="2"/>
      <c r="C372" s="2"/>
      <c r="D372" s="2"/>
      <c r="E372" s="2"/>
      <c r="F372" s="2"/>
      <c r="G372" s="61"/>
      <c r="H372" s="61"/>
      <c r="I372" s="2"/>
      <c r="J372" s="62"/>
      <c r="K372" s="2"/>
      <c r="L372" s="2"/>
      <c r="M372" s="2"/>
      <c r="N372" s="2"/>
      <c r="O372" s="2"/>
      <c r="P372" s="4"/>
      <c r="Q372" s="65"/>
      <c r="R372" s="4"/>
    </row>
    <row r="373" spans="1:18" s="34" customFormat="1" x14ac:dyDescent="0.3">
      <c r="A373" s="2"/>
      <c r="B373" s="2"/>
      <c r="C373" s="2"/>
      <c r="D373" s="2"/>
      <c r="E373" s="2"/>
      <c r="F373" s="2"/>
      <c r="G373" s="61"/>
      <c r="H373" s="61"/>
      <c r="I373" s="2"/>
      <c r="J373" s="62"/>
      <c r="K373" s="2"/>
      <c r="L373" s="2"/>
      <c r="M373" s="2"/>
      <c r="N373" s="2"/>
      <c r="O373" s="2"/>
      <c r="P373" s="4"/>
      <c r="Q373" s="65"/>
      <c r="R373" s="4"/>
    </row>
    <row r="374" spans="1:18" s="34" customFormat="1" x14ac:dyDescent="0.3">
      <c r="A374" s="2"/>
      <c r="B374" s="2"/>
      <c r="C374" s="2"/>
      <c r="D374" s="2"/>
      <c r="E374" s="2"/>
      <c r="F374" s="2"/>
      <c r="G374" s="61"/>
      <c r="H374" s="61"/>
      <c r="I374" s="2"/>
      <c r="J374" s="62"/>
      <c r="K374" s="2"/>
      <c r="L374" s="2"/>
      <c r="M374" s="2"/>
      <c r="N374" s="2"/>
      <c r="O374" s="2"/>
      <c r="P374" s="4"/>
      <c r="Q374" s="65"/>
      <c r="R374" s="4"/>
    </row>
    <row r="375" spans="1:18" s="34" customFormat="1" x14ac:dyDescent="0.3">
      <c r="A375" s="2"/>
      <c r="B375" s="2"/>
      <c r="C375" s="2"/>
      <c r="D375" s="2"/>
      <c r="E375" s="2"/>
      <c r="F375" s="2"/>
      <c r="G375" s="61"/>
      <c r="H375" s="61"/>
      <c r="I375" s="2"/>
      <c r="J375" s="62"/>
      <c r="K375" s="2"/>
      <c r="L375" s="2"/>
      <c r="M375" s="2"/>
      <c r="N375" s="2"/>
      <c r="O375" s="2"/>
      <c r="P375" s="4"/>
      <c r="Q375" s="65"/>
      <c r="R375" s="4"/>
    </row>
    <row r="376" spans="1:18" s="34" customFormat="1" x14ac:dyDescent="0.3">
      <c r="A376" s="2"/>
      <c r="B376" s="2"/>
      <c r="C376" s="2"/>
      <c r="D376" s="2"/>
      <c r="E376" s="2"/>
      <c r="F376" s="2"/>
      <c r="G376" s="61"/>
      <c r="H376" s="61"/>
      <c r="I376" s="2"/>
      <c r="J376" s="62"/>
      <c r="K376" s="2"/>
      <c r="L376" s="2"/>
      <c r="M376" s="2"/>
      <c r="N376" s="2"/>
      <c r="O376" s="2"/>
      <c r="P376" s="4"/>
      <c r="Q376" s="65"/>
      <c r="R376" s="4"/>
    </row>
    <row r="377" spans="1:18" s="34" customFormat="1" x14ac:dyDescent="0.3">
      <c r="A377" s="2"/>
      <c r="B377" s="2"/>
      <c r="C377" s="2"/>
      <c r="D377" s="2"/>
      <c r="E377" s="2"/>
      <c r="F377" s="2"/>
      <c r="G377" s="61"/>
      <c r="H377" s="61"/>
      <c r="I377" s="2"/>
      <c r="J377" s="62"/>
      <c r="K377" s="2"/>
      <c r="L377" s="2"/>
      <c r="M377" s="2"/>
      <c r="N377" s="2"/>
      <c r="O377" s="2"/>
      <c r="P377" s="4"/>
      <c r="Q377" s="65"/>
      <c r="R377" s="4"/>
    </row>
    <row r="378" spans="1:18" s="34" customFormat="1" x14ac:dyDescent="0.3">
      <c r="A378" s="2"/>
      <c r="B378" s="2"/>
      <c r="C378" s="2"/>
      <c r="D378" s="2"/>
      <c r="E378" s="2"/>
      <c r="F378" s="2"/>
      <c r="G378" s="61"/>
      <c r="H378" s="61"/>
      <c r="I378" s="2"/>
      <c r="J378" s="62"/>
      <c r="K378" s="2"/>
      <c r="L378" s="2"/>
      <c r="M378" s="2"/>
      <c r="N378" s="2"/>
      <c r="O378" s="2"/>
      <c r="P378" s="4"/>
      <c r="Q378" s="65"/>
      <c r="R378" s="4"/>
    </row>
    <row r="379" spans="1:18" s="34" customFormat="1" x14ac:dyDescent="0.3">
      <c r="A379" s="2"/>
      <c r="B379" s="2"/>
      <c r="C379" s="2"/>
      <c r="D379" s="2"/>
      <c r="E379" s="2"/>
      <c r="F379" s="2"/>
      <c r="G379" s="61"/>
      <c r="H379" s="61"/>
      <c r="I379" s="2"/>
      <c r="J379" s="62"/>
      <c r="K379" s="2"/>
      <c r="L379" s="2"/>
      <c r="M379" s="2"/>
      <c r="N379" s="2"/>
      <c r="O379" s="2"/>
      <c r="P379" s="4"/>
      <c r="Q379" s="65"/>
      <c r="R379" s="4"/>
    </row>
    <row r="380" spans="1:18" s="34" customFormat="1" x14ac:dyDescent="0.3">
      <c r="A380" s="2"/>
      <c r="B380" s="2"/>
      <c r="C380" s="2"/>
      <c r="D380" s="2"/>
      <c r="E380" s="2"/>
      <c r="F380" s="2"/>
      <c r="G380" s="61"/>
      <c r="H380" s="61"/>
      <c r="I380" s="2"/>
      <c r="J380" s="62"/>
      <c r="K380" s="2"/>
      <c r="L380" s="2"/>
      <c r="M380" s="2"/>
      <c r="N380" s="2"/>
      <c r="O380" s="2"/>
      <c r="P380" s="4"/>
      <c r="Q380" s="65"/>
      <c r="R380" s="4"/>
    </row>
    <row r="381" spans="1:18" s="34" customFormat="1" x14ac:dyDescent="0.3">
      <c r="A381" s="2"/>
      <c r="B381" s="2"/>
      <c r="C381" s="2"/>
      <c r="D381" s="2"/>
      <c r="E381" s="2"/>
      <c r="F381" s="2"/>
      <c r="G381" s="61"/>
      <c r="H381" s="61"/>
      <c r="I381" s="2"/>
      <c r="J381" s="62"/>
      <c r="K381" s="2"/>
      <c r="L381" s="2"/>
      <c r="M381" s="2"/>
      <c r="N381" s="2"/>
      <c r="O381" s="2"/>
      <c r="P381" s="4"/>
      <c r="Q381" s="65"/>
      <c r="R381" s="4"/>
    </row>
    <row r="382" spans="1:18" s="34" customFormat="1" x14ac:dyDescent="0.3">
      <c r="A382" s="2"/>
      <c r="B382" s="2"/>
      <c r="C382" s="2"/>
      <c r="D382" s="2"/>
      <c r="E382" s="2"/>
      <c r="F382" s="2"/>
      <c r="G382" s="61"/>
      <c r="H382" s="61"/>
      <c r="I382" s="2"/>
      <c r="J382" s="62"/>
      <c r="K382" s="2"/>
      <c r="L382" s="2"/>
      <c r="M382" s="2"/>
      <c r="N382" s="2"/>
      <c r="O382" s="2"/>
      <c r="P382" s="4"/>
      <c r="Q382" s="65"/>
      <c r="R382" s="4"/>
    </row>
    <row r="383" spans="1:18" s="34" customFormat="1" x14ac:dyDescent="0.3">
      <c r="A383" s="2"/>
      <c r="B383" s="2"/>
      <c r="C383" s="2"/>
      <c r="D383" s="2"/>
      <c r="E383" s="2"/>
      <c r="F383" s="2"/>
      <c r="G383" s="61"/>
      <c r="H383" s="61"/>
      <c r="I383" s="2"/>
      <c r="J383" s="62"/>
      <c r="K383" s="2"/>
      <c r="L383" s="2"/>
      <c r="M383" s="2"/>
      <c r="N383" s="2"/>
      <c r="O383" s="2"/>
      <c r="P383" s="4"/>
      <c r="Q383" s="65"/>
      <c r="R383" s="4"/>
    </row>
    <row r="384" spans="1:18" s="34" customFormat="1" x14ac:dyDescent="0.3">
      <c r="A384" s="2"/>
      <c r="B384" s="2"/>
      <c r="C384" s="2"/>
      <c r="D384" s="2"/>
      <c r="E384" s="2"/>
      <c r="F384" s="2"/>
      <c r="G384" s="61"/>
      <c r="H384" s="61"/>
      <c r="I384" s="2"/>
      <c r="J384" s="62"/>
      <c r="K384" s="2"/>
      <c r="L384" s="2"/>
      <c r="M384" s="2"/>
      <c r="N384" s="2"/>
      <c r="O384" s="2"/>
      <c r="P384" s="4"/>
      <c r="Q384" s="65"/>
      <c r="R384" s="4"/>
    </row>
    <row r="385" spans="1:18" s="34" customFormat="1" x14ac:dyDescent="0.3">
      <c r="A385" s="2"/>
      <c r="B385" s="2"/>
      <c r="C385" s="2"/>
      <c r="D385" s="2"/>
      <c r="E385" s="2"/>
      <c r="F385" s="2"/>
      <c r="G385" s="61"/>
      <c r="H385" s="61"/>
      <c r="I385" s="2"/>
      <c r="J385" s="62"/>
      <c r="K385" s="2"/>
      <c r="L385" s="2"/>
      <c r="M385" s="2"/>
      <c r="N385" s="2"/>
      <c r="O385" s="2"/>
      <c r="P385" s="4"/>
      <c r="Q385" s="65"/>
      <c r="R385" s="4"/>
    </row>
    <row r="386" spans="1:18" s="34" customFormat="1" x14ac:dyDescent="0.3">
      <c r="A386" s="2"/>
      <c r="B386" s="2"/>
      <c r="C386" s="2"/>
      <c r="D386" s="2"/>
      <c r="E386" s="2"/>
      <c r="F386" s="2"/>
      <c r="G386" s="61"/>
      <c r="H386" s="61"/>
      <c r="I386" s="2"/>
      <c r="J386" s="62"/>
      <c r="K386" s="2"/>
      <c r="L386" s="2"/>
      <c r="M386" s="2"/>
      <c r="N386" s="2"/>
      <c r="O386" s="2"/>
      <c r="P386" s="4"/>
      <c r="Q386" s="65"/>
      <c r="R386" s="4"/>
    </row>
    <row r="387" spans="1:18" s="34" customFormat="1" x14ac:dyDescent="0.3">
      <c r="A387" s="2"/>
      <c r="B387" s="2"/>
      <c r="C387" s="2"/>
      <c r="D387" s="2"/>
      <c r="E387" s="2"/>
      <c r="F387" s="2"/>
      <c r="G387" s="61"/>
      <c r="H387" s="61"/>
      <c r="I387" s="2"/>
      <c r="J387" s="62"/>
      <c r="K387" s="2"/>
      <c r="L387" s="2"/>
      <c r="M387" s="2"/>
      <c r="N387" s="2"/>
      <c r="O387" s="2"/>
      <c r="P387" s="4"/>
      <c r="Q387" s="65"/>
      <c r="R387" s="4"/>
    </row>
    <row r="388" spans="1:18" s="34" customFormat="1" x14ac:dyDescent="0.3">
      <c r="A388" s="2"/>
      <c r="B388" s="2"/>
      <c r="C388" s="2"/>
      <c r="D388" s="2"/>
      <c r="E388" s="2"/>
      <c r="F388" s="2"/>
      <c r="G388" s="61"/>
      <c r="H388" s="61"/>
      <c r="I388" s="2"/>
      <c r="J388" s="62"/>
      <c r="K388" s="2"/>
      <c r="L388" s="2"/>
      <c r="M388" s="2"/>
      <c r="N388" s="2"/>
      <c r="O388" s="2"/>
      <c r="P388" s="4"/>
      <c r="Q388" s="65"/>
      <c r="R388" s="4"/>
    </row>
    <row r="389" spans="1:18" s="34" customFormat="1" x14ac:dyDescent="0.3">
      <c r="A389" s="2"/>
      <c r="B389" s="2"/>
      <c r="C389" s="2"/>
      <c r="D389" s="2"/>
      <c r="E389" s="2"/>
      <c r="F389" s="2"/>
      <c r="G389" s="61"/>
      <c r="H389" s="61"/>
      <c r="I389" s="2"/>
      <c r="J389" s="62"/>
      <c r="K389" s="2"/>
      <c r="L389" s="2"/>
      <c r="M389" s="2"/>
      <c r="N389" s="2"/>
      <c r="O389" s="2"/>
      <c r="P389" s="4"/>
      <c r="Q389" s="65"/>
      <c r="R389" s="4"/>
    </row>
    <row r="390" spans="1:18" s="34" customFormat="1" x14ac:dyDescent="0.3">
      <c r="A390" s="2"/>
      <c r="B390" s="2"/>
      <c r="C390" s="2"/>
      <c r="D390" s="2"/>
      <c r="E390" s="2"/>
      <c r="F390" s="2"/>
      <c r="G390" s="61"/>
      <c r="H390" s="61"/>
      <c r="I390" s="2"/>
      <c r="J390" s="62"/>
      <c r="K390" s="2"/>
      <c r="L390" s="2"/>
      <c r="M390" s="2"/>
      <c r="N390" s="2"/>
      <c r="O390" s="2"/>
      <c r="P390" s="4"/>
      <c r="Q390" s="65"/>
      <c r="R390" s="4"/>
    </row>
    <row r="391" spans="1:18" s="34" customFormat="1" x14ac:dyDescent="0.3">
      <c r="A391" s="2"/>
      <c r="B391" s="2"/>
      <c r="C391" s="2"/>
      <c r="D391" s="2"/>
      <c r="E391" s="2"/>
      <c r="F391" s="2"/>
      <c r="G391" s="61"/>
      <c r="H391" s="61"/>
      <c r="I391" s="2"/>
      <c r="J391" s="62"/>
      <c r="K391" s="2"/>
      <c r="L391" s="2"/>
      <c r="M391" s="2"/>
      <c r="N391" s="2"/>
      <c r="O391" s="2"/>
      <c r="P391" s="4"/>
      <c r="Q391" s="65"/>
      <c r="R391" s="4"/>
    </row>
    <row r="392" spans="1:18" s="34" customFormat="1" x14ac:dyDescent="0.3">
      <c r="A392" s="2"/>
      <c r="B392" s="2"/>
      <c r="C392" s="2"/>
      <c r="D392" s="2"/>
      <c r="E392" s="2"/>
      <c r="F392" s="2"/>
      <c r="G392" s="61"/>
      <c r="H392" s="61"/>
      <c r="I392" s="2"/>
      <c r="J392" s="62"/>
      <c r="K392" s="2"/>
      <c r="L392" s="2"/>
      <c r="M392" s="2"/>
      <c r="N392" s="2"/>
      <c r="O392" s="2"/>
      <c r="P392" s="4"/>
      <c r="Q392" s="65"/>
      <c r="R392" s="4"/>
    </row>
    <row r="393" spans="1:18" s="34" customFormat="1" x14ac:dyDescent="0.3">
      <c r="A393" s="2"/>
      <c r="B393" s="2"/>
      <c r="C393" s="2"/>
      <c r="D393" s="2"/>
      <c r="E393" s="2"/>
      <c r="F393" s="2"/>
      <c r="G393" s="61"/>
      <c r="H393" s="61"/>
      <c r="I393" s="2"/>
      <c r="J393" s="62"/>
      <c r="K393" s="2"/>
      <c r="L393" s="2"/>
      <c r="M393" s="2"/>
      <c r="N393" s="2"/>
      <c r="O393" s="2"/>
      <c r="P393" s="4"/>
      <c r="Q393" s="65"/>
      <c r="R393" s="4"/>
    </row>
    <row r="394" spans="1:18" s="34" customFormat="1" x14ac:dyDescent="0.3">
      <c r="A394" s="2"/>
      <c r="B394" s="2"/>
      <c r="C394" s="2"/>
      <c r="D394" s="2"/>
      <c r="E394" s="2"/>
      <c r="F394" s="2"/>
      <c r="G394" s="61"/>
      <c r="H394" s="61"/>
      <c r="I394" s="2"/>
      <c r="J394" s="62"/>
      <c r="K394" s="2"/>
      <c r="L394" s="2"/>
      <c r="M394" s="2"/>
      <c r="N394" s="2"/>
      <c r="O394" s="2"/>
      <c r="P394" s="4"/>
      <c r="Q394" s="65"/>
      <c r="R394" s="4"/>
    </row>
    <row r="395" spans="1:18" s="34" customFormat="1" x14ac:dyDescent="0.3">
      <c r="A395" s="2"/>
      <c r="B395" s="2"/>
      <c r="C395" s="2"/>
      <c r="D395" s="2"/>
      <c r="E395" s="2"/>
      <c r="F395" s="2"/>
      <c r="G395" s="61"/>
      <c r="H395" s="61"/>
      <c r="I395" s="2"/>
      <c r="J395" s="62"/>
      <c r="K395" s="2"/>
      <c r="L395" s="2"/>
      <c r="M395" s="2"/>
      <c r="N395" s="2"/>
      <c r="O395" s="2"/>
      <c r="P395" s="4"/>
      <c r="Q395" s="65"/>
      <c r="R395" s="4"/>
    </row>
    <row r="396" spans="1:18" s="34" customFormat="1" x14ac:dyDescent="0.3">
      <c r="A396" s="2"/>
      <c r="B396" s="2"/>
      <c r="C396" s="2"/>
      <c r="D396" s="2"/>
      <c r="E396" s="2"/>
      <c r="F396" s="2"/>
      <c r="G396" s="61"/>
      <c r="H396" s="61"/>
      <c r="I396" s="2"/>
      <c r="J396" s="62"/>
      <c r="K396" s="2"/>
      <c r="L396" s="2"/>
      <c r="M396" s="2"/>
      <c r="N396" s="2"/>
      <c r="O396" s="2"/>
      <c r="P396" s="4"/>
      <c r="Q396" s="65"/>
      <c r="R396" s="4"/>
    </row>
    <row r="397" spans="1:18" s="34" customFormat="1" x14ac:dyDescent="0.3">
      <c r="A397" s="2"/>
      <c r="B397" s="2"/>
      <c r="C397" s="2"/>
      <c r="D397" s="2"/>
      <c r="E397" s="2"/>
      <c r="F397" s="2"/>
      <c r="G397" s="61"/>
      <c r="H397" s="61"/>
      <c r="I397" s="2"/>
      <c r="J397" s="62"/>
      <c r="K397" s="2"/>
      <c r="L397" s="2"/>
      <c r="M397" s="2"/>
      <c r="N397" s="2"/>
      <c r="O397" s="2"/>
      <c r="P397" s="4"/>
      <c r="Q397" s="65"/>
      <c r="R397" s="4"/>
    </row>
    <row r="398" spans="1:18" s="34" customFormat="1" x14ac:dyDescent="0.3">
      <c r="A398" s="2"/>
      <c r="B398" s="2"/>
      <c r="C398" s="2"/>
      <c r="D398" s="2"/>
      <c r="E398" s="2"/>
      <c r="F398" s="2"/>
      <c r="G398" s="61"/>
      <c r="H398" s="61"/>
      <c r="I398" s="2"/>
      <c r="J398" s="62"/>
      <c r="K398" s="2"/>
      <c r="L398" s="2"/>
      <c r="M398" s="2"/>
      <c r="N398" s="2"/>
      <c r="O398" s="2"/>
      <c r="P398" s="4"/>
      <c r="Q398" s="65"/>
      <c r="R398" s="4"/>
    </row>
    <row r="399" spans="1:18" s="34" customFormat="1" x14ac:dyDescent="0.3">
      <c r="A399" s="2"/>
      <c r="B399" s="2"/>
      <c r="C399" s="2"/>
      <c r="D399" s="2"/>
      <c r="E399" s="2"/>
      <c r="F399" s="2"/>
      <c r="G399" s="61"/>
      <c r="H399" s="61"/>
      <c r="I399" s="2"/>
      <c r="J399" s="62"/>
      <c r="K399" s="2"/>
      <c r="L399" s="2"/>
      <c r="M399" s="2"/>
      <c r="N399" s="2"/>
      <c r="O399" s="2"/>
      <c r="P399" s="4"/>
      <c r="Q399" s="65"/>
      <c r="R399" s="4"/>
    </row>
    <row r="400" spans="1:18" s="34" customFormat="1" x14ac:dyDescent="0.3">
      <c r="A400" s="2"/>
      <c r="B400" s="2"/>
      <c r="C400" s="2"/>
      <c r="D400" s="2"/>
      <c r="E400" s="2"/>
      <c r="F400" s="2"/>
      <c r="G400" s="61"/>
      <c r="H400" s="61"/>
      <c r="I400" s="2"/>
      <c r="J400" s="62"/>
      <c r="K400" s="2"/>
      <c r="L400" s="2"/>
      <c r="M400" s="2"/>
      <c r="N400" s="2"/>
      <c r="O400" s="2"/>
      <c r="P400" s="4"/>
      <c r="Q400" s="65"/>
      <c r="R400" s="4"/>
    </row>
    <row r="401" spans="1:18" s="34" customFormat="1" x14ac:dyDescent="0.3">
      <c r="A401" s="2"/>
      <c r="B401" s="2"/>
      <c r="C401" s="2"/>
      <c r="D401" s="2"/>
      <c r="E401" s="2"/>
      <c r="F401" s="2"/>
      <c r="G401" s="61"/>
      <c r="H401" s="61"/>
      <c r="I401" s="2"/>
      <c r="J401" s="62"/>
      <c r="K401" s="2"/>
      <c r="L401" s="2"/>
      <c r="M401" s="2"/>
      <c r="N401" s="2"/>
      <c r="O401" s="2"/>
      <c r="P401" s="4"/>
      <c r="Q401" s="65"/>
      <c r="R401" s="4"/>
    </row>
    <row r="402" spans="1:18" s="34" customFormat="1" x14ac:dyDescent="0.3">
      <c r="A402" s="2"/>
      <c r="B402" s="2"/>
      <c r="C402" s="2"/>
      <c r="D402" s="2"/>
      <c r="E402" s="2"/>
      <c r="F402" s="2"/>
      <c r="G402" s="61"/>
      <c r="H402" s="61"/>
      <c r="I402" s="2"/>
      <c r="J402" s="62"/>
      <c r="K402" s="2"/>
      <c r="L402" s="2"/>
      <c r="M402" s="2"/>
      <c r="N402" s="2"/>
      <c r="O402" s="2"/>
      <c r="P402" s="4"/>
      <c r="Q402" s="65"/>
      <c r="R402" s="4"/>
    </row>
    <row r="403" spans="1:18" s="34" customFormat="1" x14ac:dyDescent="0.3">
      <c r="A403" s="2"/>
      <c r="B403" s="2"/>
      <c r="C403" s="2"/>
      <c r="D403" s="2"/>
      <c r="E403" s="2"/>
      <c r="F403" s="2"/>
      <c r="G403" s="61"/>
      <c r="H403" s="61"/>
      <c r="I403" s="2"/>
      <c r="J403" s="62"/>
      <c r="K403" s="2"/>
      <c r="L403" s="2"/>
      <c r="M403" s="2"/>
      <c r="N403" s="2"/>
      <c r="O403" s="2"/>
      <c r="P403" s="4"/>
      <c r="Q403" s="65"/>
      <c r="R403" s="4"/>
    </row>
    <row r="404" spans="1:18" s="34" customFormat="1" x14ac:dyDescent="0.3">
      <c r="A404" s="2"/>
      <c r="B404" s="2"/>
      <c r="C404" s="2"/>
      <c r="D404" s="2"/>
      <c r="E404" s="2"/>
      <c r="F404" s="2"/>
      <c r="G404" s="61"/>
      <c r="H404" s="61"/>
      <c r="I404" s="2"/>
      <c r="J404" s="62"/>
      <c r="K404" s="2"/>
      <c r="L404" s="2"/>
      <c r="M404" s="2"/>
      <c r="N404" s="2"/>
      <c r="O404" s="2"/>
      <c r="P404" s="4"/>
      <c r="Q404" s="65"/>
      <c r="R404" s="4"/>
    </row>
    <row r="405" spans="1:18" s="34" customFormat="1" x14ac:dyDescent="0.3">
      <c r="A405" s="2"/>
      <c r="B405" s="2"/>
      <c r="C405" s="2"/>
      <c r="D405" s="2"/>
      <c r="E405" s="2"/>
      <c r="F405" s="2"/>
      <c r="G405" s="61"/>
      <c r="H405" s="61"/>
      <c r="I405" s="2"/>
      <c r="J405" s="62"/>
      <c r="K405" s="2"/>
      <c r="L405" s="2"/>
      <c r="M405" s="2"/>
      <c r="N405" s="2"/>
      <c r="O405" s="2"/>
      <c r="P405" s="4"/>
      <c r="Q405" s="65"/>
      <c r="R405" s="4"/>
    </row>
    <row r="406" spans="1:18" s="34" customFormat="1" x14ac:dyDescent="0.3">
      <c r="A406" s="2"/>
      <c r="B406" s="2"/>
      <c r="C406" s="2"/>
      <c r="D406" s="2"/>
      <c r="E406" s="2"/>
      <c r="F406" s="2"/>
      <c r="G406" s="61"/>
      <c r="H406" s="61"/>
      <c r="I406" s="2"/>
      <c r="J406" s="62"/>
      <c r="K406" s="2"/>
      <c r="L406" s="2"/>
      <c r="M406" s="2"/>
      <c r="N406" s="2"/>
      <c r="O406" s="2"/>
      <c r="P406" s="4"/>
      <c r="Q406" s="65"/>
      <c r="R406" s="4"/>
    </row>
    <row r="407" spans="1:18" s="34" customFormat="1" x14ac:dyDescent="0.3">
      <c r="A407" s="2"/>
      <c r="B407" s="2"/>
      <c r="C407" s="2"/>
      <c r="D407" s="2"/>
      <c r="E407" s="2"/>
      <c r="F407" s="2"/>
      <c r="G407" s="61"/>
      <c r="H407" s="61"/>
      <c r="I407" s="2"/>
      <c r="J407" s="62"/>
      <c r="K407" s="2"/>
      <c r="L407" s="2"/>
      <c r="M407" s="2"/>
      <c r="N407" s="2"/>
      <c r="O407" s="2"/>
      <c r="P407" s="4"/>
      <c r="Q407" s="65"/>
      <c r="R407" s="4"/>
    </row>
    <row r="408" spans="1:18" s="34" customFormat="1" x14ac:dyDescent="0.3">
      <c r="A408" s="2"/>
      <c r="B408" s="2"/>
      <c r="C408" s="2"/>
      <c r="D408" s="2"/>
      <c r="E408" s="2"/>
      <c r="F408" s="2"/>
      <c r="G408" s="61"/>
      <c r="H408" s="61"/>
      <c r="I408" s="2"/>
      <c r="J408" s="62"/>
      <c r="K408" s="2"/>
      <c r="L408" s="2"/>
      <c r="M408" s="2"/>
      <c r="N408" s="2"/>
      <c r="O408" s="2"/>
      <c r="P408" s="4"/>
      <c r="Q408" s="65"/>
      <c r="R408" s="4"/>
    </row>
    <row r="409" spans="1:18" s="34" customFormat="1" x14ac:dyDescent="0.3">
      <c r="A409" s="2"/>
      <c r="B409" s="2"/>
      <c r="C409" s="2"/>
      <c r="D409" s="2"/>
      <c r="E409" s="2"/>
      <c r="F409" s="2"/>
      <c r="G409" s="61"/>
      <c r="H409" s="61"/>
      <c r="I409" s="2"/>
      <c r="J409" s="62"/>
      <c r="K409" s="2"/>
      <c r="L409" s="2"/>
      <c r="M409" s="2"/>
      <c r="N409" s="2"/>
      <c r="O409" s="2"/>
      <c r="P409" s="4"/>
      <c r="Q409" s="65"/>
      <c r="R409" s="4"/>
    </row>
    <row r="410" spans="1:18" s="34" customFormat="1" x14ac:dyDescent="0.3">
      <c r="A410" s="2"/>
      <c r="B410" s="2"/>
      <c r="C410" s="2"/>
      <c r="D410" s="2"/>
      <c r="E410" s="2"/>
      <c r="F410" s="2"/>
      <c r="G410" s="61"/>
      <c r="H410" s="61"/>
      <c r="I410" s="2"/>
      <c r="J410" s="62"/>
      <c r="K410" s="2"/>
      <c r="L410" s="2"/>
      <c r="M410" s="2"/>
      <c r="N410" s="2"/>
      <c r="O410" s="2"/>
      <c r="P410" s="4"/>
      <c r="Q410" s="65"/>
      <c r="R410" s="4"/>
    </row>
    <row r="411" spans="1:18" s="34" customFormat="1" x14ac:dyDescent="0.3">
      <c r="A411" s="2"/>
      <c r="B411" s="2"/>
      <c r="C411" s="2"/>
      <c r="D411" s="2"/>
      <c r="E411" s="2"/>
      <c r="F411" s="2"/>
      <c r="G411" s="61"/>
      <c r="H411" s="61"/>
      <c r="I411" s="2"/>
      <c r="J411" s="62"/>
      <c r="K411" s="2"/>
      <c r="L411" s="2"/>
      <c r="M411" s="2"/>
      <c r="N411" s="2"/>
      <c r="O411" s="2"/>
      <c r="P411" s="4"/>
      <c r="Q411" s="65"/>
      <c r="R411" s="4"/>
    </row>
    <row r="412" spans="1:18" s="34" customFormat="1" x14ac:dyDescent="0.3">
      <c r="A412" s="2"/>
      <c r="B412" s="2"/>
      <c r="C412" s="2"/>
      <c r="D412" s="2"/>
      <c r="E412" s="2"/>
      <c r="F412" s="2"/>
      <c r="G412" s="61"/>
      <c r="H412" s="61"/>
      <c r="I412" s="2"/>
      <c r="J412" s="62"/>
      <c r="K412" s="2"/>
      <c r="L412" s="2"/>
      <c r="M412" s="2"/>
      <c r="N412" s="2"/>
      <c r="O412" s="2"/>
      <c r="P412" s="4"/>
      <c r="Q412" s="65"/>
      <c r="R412" s="4"/>
    </row>
    <row r="413" spans="1:18" s="34" customFormat="1" x14ac:dyDescent="0.3">
      <c r="A413" s="2"/>
      <c r="B413" s="2"/>
      <c r="C413" s="2"/>
      <c r="D413" s="2"/>
      <c r="E413" s="2"/>
      <c r="F413" s="2"/>
      <c r="G413" s="61"/>
      <c r="H413" s="61"/>
      <c r="I413" s="2"/>
      <c r="J413" s="62"/>
      <c r="K413" s="2"/>
      <c r="L413" s="2"/>
      <c r="M413" s="2"/>
      <c r="N413" s="2"/>
      <c r="O413" s="2"/>
      <c r="P413" s="4"/>
      <c r="Q413" s="65"/>
      <c r="R413" s="4"/>
    </row>
    <row r="414" spans="1:18" s="34" customFormat="1" x14ac:dyDescent="0.3">
      <c r="A414" s="2"/>
      <c r="B414" s="2"/>
      <c r="C414" s="2"/>
      <c r="D414" s="2"/>
      <c r="E414" s="2"/>
      <c r="F414" s="2"/>
      <c r="G414" s="61"/>
      <c r="H414" s="61"/>
      <c r="I414" s="2"/>
      <c r="J414" s="62"/>
      <c r="K414" s="2"/>
      <c r="L414" s="2"/>
      <c r="M414" s="2"/>
      <c r="N414" s="2"/>
      <c r="O414" s="2"/>
      <c r="P414" s="4"/>
      <c r="Q414" s="65"/>
      <c r="R414" s="4"/>
    </row>
    <row r="415" spans="1:18" s="34" customFormat="1" x14ac:dyDescent="0.3">
      <c r="A415" s="2"/>
      <c r="B415" s="2"/>
      <c r="C415" s="2"/>
      <c r="D415" s="2"/>
      <c r="E415" s="2"/>
      <c r="F415" s="2"/>
      <c r="G415" s="61"/>
      <c r="H415" s="61"/>
      <c r="I415" s="2"/>
      <c r="J415" s="62"/>
      <c r="K415" s="2"/>
      <c r="L415" s="2"/>
      <c r="M415" s="2"/>
      <c r="N415" s="2"/>
      <c r="O415" s="2"/>
      <c r="P415" s="4"/>
      <c r="Q415" s="65"/>
      <c r="R415" s="4"/>
    </row>
    <row r="416" spans="1:18" s="34" customFormat="1" x14ac:dyDescent="0.3">
      <c r="A416" s="2"/>
      <c r="B416" s="2"/>
      <c r="C416" s="2"/>
      <c r="D416" s="2"/>
      <c r="E416" s="2"/>
      <c r="F416" s="2"/>
      <c r="G416" s="61"/>
      <c r="H416" s="61"/>
      <c r="I416" s="2"/>
      <c r="J416" s="62"/>
      <c r="K416" s="2"/>
      <c r="L416" s="2"/>
      <c r="M416" s="2"/>
      <c r="N416" s="2"/>
      <c r="O416" s="2"/>
      <c r="P416" s="4"/>
      <c r="Q416" s="65"/>
      <c r="R416" s="4"/>
    </row>
    <row r="417" spans="1:20" s="34" customFormat="1" x14ac:dyDescent="0.3">
      <c r="A417" s="2"/>
      <c r="B417" s="2"/>
      <c r="C417" s="2"/>
      <c r="D417" s="2"/>
      <c r="E417" s="2"/>
      <c r="F417" s="2"/>
      <c r="G417" s="61"/>
      <c r="H417" s="61"/>
      <c r="I417" s="2"/>
      <c r="J417" s="62"/>
      <c r="K417" s="2"/>
      <c r="L417" s="2"/>
      <c r="M417" s="2"/>
      <c r="N417" s="2"/>
      <c r="O417" s="2"/>
      <c r="P417" s="4"/>
      <c r="Q417" s="65"/>
      <c r="R417" s="4"/>
      <c r="T417" s="4"/>
    </row>
    <row r="418" spans="1:20" s="34" customFormat="1" x14ac:dyDescent="0.3">
      <c r="A418" s="2"/>
      <c r="B418" s="2"/>
      <c r="C418" s="2"/>
      <c r="D418" s="2"/>
      <c r="E418" s="2"/>
      <c r="F418" s="2"/>
      <c r="G418" s="61"/>
      <c r="H418" s="61"/>
      <c r="I418" s="2"/>
      <c r="J418" s="62"/>
      <c r="K418" s="2"/>
      <c r="L418" s="2"/>
      <c r="M418" s="2"/>
      <c r="N418" s="2"/>
      <c r="O418" s="2"/>
      <c r="P418" s="4"/>
      <c r="Q418" s="65"/>
      <c r="R418" s="4"/>
    </row>
    <row r="419" spans="1:20" s="34" customFormat="1" x14ac:dyDescent="0.3">
      <c r="A419" s="2"/>
      <c r="B419" s="2"/>
      <c r="C419" s="2"/>
      <c r="D419" s="2"/>
      <c r="E419" s="2"/>
      <c r="F419" s="2"/>
      <c r="G419" s="61"/>
      <c r="H419" s="61"/>
      <c r="I419" s="2"/>
      <c r="J419" s="62"/>
      <c r="K419" s="2"/>
      <c r="L419" s="2"/>
      <c r="M419" s="2"/>
      <c r="N419" s="2"/>
      <c r="O419" s="2"/>
      <c r="P419" s="4"/>
      <c r="Q419" s="65"/>
      <c r="R419" s="4"/>
    </row>
    <row r="420" spans="1:20" s="34" customFormat="1" x14ac:dyDescent="0.3">
      <c r="A420" s="2"/>
      <c r="B420" s="2"/>
      <c r="C420" s="2"/>
      <c r="D420" s="2"/>
      <c r="E420" s="2"/>
      <c r="F420" s="2"/>
      <c r="G420" s="61"/>
      <c r="H420" s="61"/>
      <c r="I420" s="2"/>
      <c r="J420" s="62"/>
      <c r="K420" s="2"/>
      <c r="L420" s="2"/>
      <c r="M420" s="2"/>
      <c r="N420" s="2"/>
      <c r="O420" s="2"/>
      <c r="P420" s="4"/>
      <c r="Q420" s="65"/>
      <c r="R420" s="4"/>
    </row>
    <row r="421" spans="1:20" s="34" customFormat="1" x14ac:dyDescent="0.3">
      <c r="A421" s="2"/>
      <c r="B421" s="2"/>
      <c r="C421" s="2"/>
      <c r="D421" s="2"/>
      <c r="E421" s="2"/>
      <c r="F421" s="2"/>
      <c r="G421" s="61"/>
      <c r="H421" s="61"/>
      <c r="I421" s="2"/>
      <c r="J421" s="62"/>
      <c r="K421" s="2"/>
      <c r="L421" s="2"/>
      <c r="M421" s="2"/>
      <c r="N421" s="2"/>
      <c r="O421" s="2"/>
      <c r="P421" s="4"/>
      <c r="Q421" s="65"/>
      <c r="R421" s="4"/>
    </row>
    <row r="422" spans="1:20" s="34" customFormat="1" x14ac:dyDescent="0.3">
      <c r="A422" s="2"/>
      <c r="B422" s="2"/>
      <c r="C422" s="2"/>
      <c r="D422" s="2"/>
      <c r="E422" s="2"/>
      <c r="F422" s="2"/>
      <c r="G422" s="61"/>
      <c r="H422" s="61"/>
      <c r="I422" s="2"/>
      <c r="J422" s="62"/>
      <c r="K422" s="2"/>
      <c r="L422" s="2"/>
      <c r="M422" s="2"/>
      <c r="N422" s="2"/>
      <c r="O422" s="2"/>
      <c r="P422" s="4"/>
      <c r="Q422" s="65"/>
      <c r="R422" s="4"/>
    </row>
    <row r="423" spans="1:20" s="34" customFormat="1" x14ac:dyDescent="0.3">
      <c r="A423" s="2"/>
      <c r="B423" s="2"/>
      <c r="C423" s="2"/>
      <c r="D423" s="2"/>
      <c r="E423" s="2"/>
      <c r="F423" s="2"/>
      <c r="G423" s="61"/>
      <c r="H423" s="61"/>
      <c r="I423" s="2"/>
      <c r="J423" s="62"/>
      <c r="K423" s="2"/>
      <c r="L423" s="2"/>
      <c r="M423" s="2"/>
      <c r="N423" s="2"/>
      <c r="O423" s="2"/>
      <c r="P423" s="4"/>
      <c r="Q423" s="65"/>
      <c r="R423" s="4"/>
    </row>
    <row r="424" spans="1:20" s="34" customFormat="1" x14ac:dyDescent="0.3">
      <c r="A424" s="2"/>
      <c r="B424" s="2"/>
      <c r="C424" s="2"/>
      <c r="D424" s="2"/>
      <c r="E424" s="2"/>
      <c r="F424" s="2"/>
      <c r="G424" s="61"/>
      <c r="H424" s="61"/>
      <c r="I424" s="2"/>
      <c r="J424" s="62"/>
      <c r="K424" s="2"/>
      <c r="L424" s="2"/>
      <c r="M424" s="2"/>
      <c r="N424" s="2"/>
      <c r="O424" s="2"/>
      <c r="P424" s="4"/>
      <c r="Q424" s="65"/>
      <c r="R424" s="4"/>
    </row>
    <row r="425" spans="1:20" s="34" customFormat="1" x14ac:dyDescent="0.3">
      <c r="A425" s="2"/>
      <c r="B425" s="2"/>
      <c r="C425" s="2"/>
      <c r="D425" s="2"/>
      <c r="E425" s="2"/>
      <c r="F425" s="2"/>
      <c r="G425" s="61"/>
      <c r="H425" s="61"/>
      <c r="I425" s="2"/>
      <c r="J425" s="62"/>
      <c r="K425" s="2"/>
      <c r="L425" s="2"/>
      <c r="M425" s="2"/>
      <c r="N425" s="2"/>
      <c r="O425" s="2"/>
      <c r="P425" s="4"/>
      <c r="Q425" s="65"/>
      <c r="R425" s="4"/>
    </row>
    <row r="426" spans="1:20" s="34" customFormat="1" x14ac:dyDescent="0.3">
      <c r="A426" s="2"/>
      <c r="B426" s="2"/>
      <c r="C426" s="2"/>
      <c r="D426" s="2"/>
      <c r="E426" s="2"/>
      <c r="F426" s="2"/>
      <c r="G426" s="61"/>
      <c r="H426" s="61"/>
      <c r="I426" s="2"/>
      <c r="J426" s="62"/>
      <c r="K426" s="2"/>
      <c r="L426" s="2"/>
      <c r="M426" s="2"/>
      <c r="N426" s="2"/>
      <c r="O426" s="2"/>
      <c r="P426" s="4"/>
      <c r="Q426" s="65"/>
      <c r="R426" s="4"/>
    </row>
    <row r="427" spans="1:20" s="34" customFormat="1" x14ac:dyDescent="0.3">
      <c r="A427" s="2"/>
      <c r="B427" s="2"/>
      <c r="C427" s="2"/>
      <c r="D427" s="2"/>
      <c r="E427" s="2"/>
      <c r="F427" s="2"/>
      <c r="G427" s="61"/>
      <c r="H427" s="61"/>
      <c r="I427" s="2"/>
      <c r="J427" s="62"/>
      <c r="K427" s="2"/>
      <c r="L427" s="2"/>
      <c r="M427" s="2"/>
      <c r="N427" s="2"/>
      <c r="O427" s="2"/>
      <c r="P427" s="4"/>
      <c r="Q427" s="65"/>
      <c r="R427" s="4"/>
    </row>
    <row r="428" spans="1:20" s="34" customFormat="1" x14ac:dyDescent="0.3">
      <c r="A428" s="2"/>
      <c r="B428" s="2"/>
      <c r="C428" s="2"/>
      <c r="D428" s="2"/>
      <c r="E428" s="2"/>
      <c r="F428" s="2"/>
      <c r="G428" s="61"/>
      <c r="H428" s="61"/>
      <c r="I428" s="2"/>
      <c r="J428" s="62"/>
      <c r="K428" s="2"/>
      <c r="L428" s="2"/>
      <c r="M428" s="2"/>
      <c r="N428" s="2"/>
      <c r="O428" s="2"/>
      <c r="P428" s="4"/>
      <c r="Q428" s="65"/>
      <c r="R428" s="4"/>
    </row>
    <row r="429" spans="1:20" s="34" customFormat="1" x14ac:dyDescent="0.3">
      <c r="A429" s="2"/>
      <c r="B429" s="2"/>
      <c r="C429" s="2"/>
      <c r="D429" s="2"/>
      <c r="E429" s="2"/>
      <c r="F429" s="2"/>
      <c r="G429" s="61"/>
      <c r="H429" s="61"/>
      <c r="I429" s="2"/>
      <c r="J429" s="62"/>
      <c r="K429" s="2"/>
      <c r="L429" s="2"/>
      <c r="M429" s="2"/>
      <c r="N429" s="2"/>
      <c r="O429" s="2"/>
      <c r="P429" s="4"/>
      <c r="Q429" s="65"/>
      <c r="R429" s="4"/>
    </row>
    <row r="430" spans="1:20" s="34" customFormat="1" x14ac:dyDescent="0.3">
      <c r="A430" s="2"/>
      <c r="B430" s="2"/>
      <c r="C430" s="2"/>
      <c r="D430" s="2"/>
      <c r="E430" s="2"/>
      <c r="F430" s="2"/>
      <c r="G430" s="61"/>
      <c r="H430" s="61"/>
      <c r="I430" s="2"/>
      <c r="J430" s="62"/>
      <c r="K430" s="2"/>
      <c r="L430" s="2"/>
      <c r="M430" s="2"/>
      <c r="N430" s="2"/>
      <c r="O430" s="2"/>
      <c r="P430" s="4"/>
      <c r="Q430" s="65"/>
      <c r="R430" s="4"/>
    </row>
    <row r="431" spans="1:20" s="60" customFormat="1" x14ac:dyDescent="0.3">
      <c r="A431" s="2"/>
      <c r="B431" s="2"/>
      <c r="C431" s="2"/>
      <c r="D431" s="2"/>
      <c r="E431" s="2"/>
      <c r="F431" s="2"/>
      <c r="G431" s="61"/>
      <c r="H431" s="61"/>
      <c r="I431" s="2"/>
      <c r="J431" s="62"/>
      <c r="K431" s="2"/>
      <c r="L431" s="2"/>
      <c r="M431" s="2"/>
      <c r="N431" s="2"/>
      <c r="O431" s="2"/>
      <c r="P431" s="4"/>
      <c r="Q431" s="65"/>
      <c r="R431" s="66"/>
    </row>
    <row r="432" spans="1:20" s="34" customFormat="1" x14ac:dyDescent="0.3">
      <c r="A432" s="2"/>
      <c r="B432" s="2"/>
      <c r="C432" s="2"/>
      <c r="D432" s="2"/>
      <c r="E432" s="2"/>
      <c r="F432" s="2"/>
      <c r="G432" s="61"/>
      <c r="H432" s="61"/>
      <c r="I432" s="2"/>
      <c r="J432" s="62"/>
      <c r="K432" s="2"/>
      <c r="L432" s="2"/>
      <c r="M432" s="2"/>
      <c r="N432" s="2"/>
      <c r="O432" s="2"/>
    </row>
    <row r="433" spans="1:15" s="34" customFormat="1" x14ac:dyDescent="0.3">
      <c r="A433" s="2"/>
      <c r="B433" s="2"/>
      <c r="C433" s="2"/>
      <c r="D433" s="2"/>
      <c r="E433" s="2"/>
      <c r="F433" s="2"/>
      <c r="G433" s="61"/>
      <c r="H433" s="61"/>
      <c r="I433" s="2"/>
      <c r="J433" s="62"/>
      <c r="K433" s="2"/>
      <c r="L433" s="2"/>
      <c r="M433" s="2"/>
      <c r="N433" s="2"/>
      <c r="O433" s="2"/>
    </row>
  </sheetData>
  <mergeCells count="6">
    <mergeCell ref="A1:M1"/>
    <mergeCell ref="A2:A5"/>
    <mergeCell ref="B2:B5"/>
    <mergeCell ref="E2:F2"/>
    <mergeCell ref="G2:K2"/>
    <mergeCell ref="L2:M2"/>
  </mergeCells>
  <pageMargins left="0.70866141732283472" right="0.70866141732283472" top="0.78740157480314965" bottom="0.78740157480314965" header="0.31496062992125984" footer="0.31496062992125984"/>
  <pageSetup paperSize="9" scale="96" fitToHeight="1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10</vt:i4>
      </vt:variant>
      <vt:variant>
        <vt:lpstr>Navngitte områder</vt:lpstr>
      </vt:variant>
      <vt:variant>
        <vt:i4>6</vt:i4>
      </vt:variant>
    </vt:vector>
  </HeadingPairs>
  <TitlesOfParts>
    <vt:vector size="16" baseType="lpstr">
      <vt:lpstr>jan-des</vt:lpstr>
      <vt:lpstr>jan-nov</vt:lpstr>
      <vt:lpstr>jan-sep</vt:lpstr>
      <vt:lpstr>jan-aug</vt:lpstr>
      <vt:lpstr>jan-juli</vt:lpstr>
      <vt:lpstr>jan-mai</vt:lpstr>
      <vt:lpstr>jan-apr</vt:lpstr>
      <vt:lpstr>jan-mar</vt:lpstr>
      <vt:lpstr>jan-feb</vt:lpstr>
      <vt:lpstr>jan</vt:lpstr>
      <vt:lpstr>jan!Utskriftstitler</vt:lpstr>
      <vt:lpstr>'jan-apr'!Utskriftstitler</vt:lpstr>
      <vt:lpstr>'jan-feb'!Utskriftstitler</vt:lpstr>
      <vt:lpstr>'jan-mai'!Utskriftstitler</vt:lpstr>
      <vt:lpstr>'jan-mar'!Utskriftstitler</vt:lpstr>
      <vt:lpstr>'jan-sep'!Utskriftstitler</vt:lpstr>
    </vt:vector>
  </TitlesOfParts>
  <Company>STATEN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Hilde Marie Skarvang</dc:creator>
  <cp:lastModifiedBy>Naeem Rashid</cp:lastModifiedBy>
  <cp:lastPrinted>2012-10-29T09:00:12Z</cp:lastPrinted>
  <dcterms:created xsi:type="dcterms:W3CDTF">2012-02-27T18:16:48Z</dcterms:created>
  <dcterms:modified xsi:type="dcterms:W3CDTF">2021-01-20T11:35:43Z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a73a663-4204-480c-9ce8-a1a166c234ab_Enabled">
    <vt:lpwstr>True</vt:lpwstr>
  </property>
  <property fmtid="{D5CDD505-2E9C-101B-9397-08002B2CF9AE}" pid="3" name="MSIP_Label_da73a663-4204-480c-9ce8-a1a166c234ab_SiteId">
    <vt:lpwstr>f696e186-1c3b-44cd-bf76-5ace0e7007bd</vt:lpwstr>
  </property>
  <property fmtid="{D5CDD505-2E9C-101B-9397-08002B2CF9AE}" pid="4" name="MSIP_Label_da73a663-4204-480c-9ce8-a1a166c234ab_Owner">
    <vt:lpwstr>Max-Joseph.Korman@kmd.dep.no</vt:lpwstr>
  </property>
  <property fmtid="{D5CDD505-2E9C-101B-9397-08002B2CF9AE}" pid="5" name="MSIP_Label_da73a663-4204-480c-9ce8-a1a166c234ab_SetDate">
    <vt:lpwstr>2019-12-16T11:53:57.5996024Z</vt:lpwstr>
  </property>
  <property fmtid="{D5CDD505-2E9C-101B-9397-08002B2CF9AE}" pid="6" name="MSIP_Label_da73a663-4204-480c-9ce8-a1a166c234ab_Name">
    <vt:lpwstr>Intern (KMD)</vt:lpwstr>
  </property>
  <property fmtid="{D5CDD505-2E9C-101B-9397-08002B2CF9AE}" pid="7" name="MSIP_Label_da73a663-4204-480c-9ce8-a1a166c234ab_Application">
    <vt:lpwstr>Microsoft Azure Information Protection</vt:lpwstr>
  </property>
  <property fmtid="{D5CDD505-2E9C-101B-9397-08002B2CF9AE}" pid="8" name="MSIP_Label_da73a663-4204-480c-9ce8-a1a166c234ab_ActionId">
    <vt:lpwstr>a0a6ee7d-9576-49d2-aff7-6dbb6a28f54f</vt:lpwstr>
  </property>
  <property fmtid="{D5CDD505-2E9C-101B-9397-08002B2CF9AE}" pid="9" name="MSIP_Label_da73a663-4204-480c-9ce8-a1a166c234ab_Extended_MSFT_Method">
    <vt:lpwstr>Automatic</vt:lpwstr>
  </property>
  <property fmtid="{D5CDD505-2E9C-101B-9397-08002B2CF9AE}" pid="10" name="MSIP_Label_cd69f2a2-b4aa-47ef-83af-68eaca11b74d_Enabled">
    <vt:lpwstr>True</vt:lpwstr>
  </property>
  <property fmtid="{D5CDD505-2E9C-101B-9397-08002B2CF9AE}" pid="11" name="MSIP_Label_cd69f2a2-b4aa-47ef-83af-68eaca11b74d_SiteId">
    <vt:lpwstr>f696e186-1c3b-44cd-bf76-5ace0e7007bd</vt:lpwstr>
  </property>
  <property fmtid="{D5CDD505-2E9C-101B-9397-08002B2CF9AE}" pid="12" name="MSIP_Label_cd69f2a2-b4aa-47ef-83af-68eaca11b74d_Owner">
    <vt:lpwstr>Max-Joseph.Korman@kmd.dep.no</vt:lpwstr>
  </property>
  <property fmtid="{D5CDD505-2E9C-101B-9397-08002B2CF9AE}" pid="13" name="MSIP_Label_cd69f2a2-b4aa-47ef-83af-68eaca11b74d_SetDate">
    <vt:lpwstr>2019-04-23T06:54:57.4891387Z</vt:lpwstr>
  </property>
  <property fmtid="{D5CDD505-2E9C-101B-9397-08002B2CF9AE}" pid="14" name="MSIP_Label_cd69f2a2-b4aa-47ef-83af-68eaca11b74d_Name">
    <vt:lpwstr>Intern (KMD)</vt:lpwstr>
  </property>
  <property fmtid="{D5CDD505-2E9C-101B-9397-08002B2CF9AE}" pid="15" name="MSIP_Label_cd69f2a2-b4aa-47ef-83af-68eaca11b74d_Application">
    <vt:lpwstr>Microsoft Azure Information Protection</vt:lpwstr>
  </property>
  <property fmtid="{D5CDD505-2E9C-101B-9397-08002B2CF9AE}" pid="16" name="MSIP_Label_cd69f2a2-b4aa-47ef-83af-68eaca11b74d_Extended_MSFT_Method">
    <vt:lpwstr>Automatic</vt:lpwstr>
  </property>
  <property fmtid="{D5CDD505-2E9C-101B-9397-08002B2CF9AE}" pid="17" name="Sensitivity">
    <vt:lpwstr>Intern (KMD) Intern (KMD)</vt:lpwstr>
  </property>
</Properties>
</file>